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codeName="ThisWorkbook"/>
  <mc:AlternateContent xmlns:mc="http://schemas.openxmlformats.org/markup-compatibility/2006">
    <mc:Choice Requires="x15">
      <x15ac:absPath xmlns:x15ac="http://schemas.microsoft.com/office/spreadsheetml/2010/11/ac" url="D:\Kia Docs to go to new laptop NOV2019\Kia Docs\DHS7\Qnnaires &amp; Modules\DHS7 Qnnaires\OFFICIAL QNNAIRES\French\"/>
    </mc:Choice>
  </mc:AlternateContent>
  <xr:revisionPtr revIDLastSave="0" documentId="13_ncr:1_{39C9CB85-4674-4ABE-B18D-0E308DE54AF5}" xr6:coauthVersionLast="43" xr6:coauthVersionMax="43" xr10:uidLastSave="{00000000-0000-0000-0000-000000000000}"/>
  <bookViews>
    <workbookView xWindow="1610" yWindow="700" windowWidth="15080" windowHeight="9350" tabRatio="823" xr2:uid="{00000000-000D-0000-FFFF-FFFF00000000}"/>
  </bookViews>
  <sheets>
    <sheet name="Cover" sheetId="2" r:id="rId1"/>
    <sheet name="1" sheetId="3" r:id="rId2"/>
    <sheet name="2-1" sheetId="21" r:id="rId3"/>
    <sheet name="2-2" sheetId="22" r:id="rId4"/>
    <sheet name="2-3" sheetId="23" r:id="rId5"/>
    <sheet name="3-1" sheetId="24" r:id="rId6"/>
    <sheet name="3-2" sheetId="45" r:id="rId7"/>
    <sheet name="3-3 (PAPER)" sheetId="27" r:id="rId8"/>
    <sheet name="3-3 (CAPI)" sheetId="28" r:id="rId9"/>
    <sheet name="3-4" sheetId="29" r:id="rId10"/>
    <sheet name="3 FN" sheetId="25" r:id="rId11"/>
    <sheet name="4" sheetId="1" r:id="rId12"/>
    <sheet name="4 FN" sheetId="42" r:id="rId13"/>
    <sheet name="5A" sheetId="11" r:id="rId14"/>
    <sheet name="5B" sheetId="5" r:id="rId15"/>
    <sheet name="5 FN" sheetId="6" r:id="rId16"/>
    <sheet name="6-1" sheetId="7" r:id="rId17"/>
    <sheet name="6-2" sheetId="8" r:id="rId18"/>
    <sheet name="6 FN" sheetId="9" r:id="rId19"/>
    <sheet name="7-1" sheetId="32" r:id="rId20"/>
    <sheet name="7-2" sheetId="33" r:id="rId21"/>
    <sheet name="7-3" sheetId="35" r:id="rId22"/>
    <sheet name="7 FN" sheetId="39" r:id="rId23"/>
    <sheet name="8" sheetId="31" r:id="rId24"/>
    <sheet name="9" sheetId="36" r:id="rId25"/>
    <sheet name="10" sheetId="38" r:id="rId26"/>
    <sheet name="11" sheetId="13" r:id="rId27"/>
    <sheet name="Int.Obs." sheetId="30" r:id="rId28"/>
    <sheet name="Calendar" sheetId="37" r:id="rId29"/>
    <sheet name="translations" sheetId="43" r:id="rId30"/>
    <sheet name="reference dates" sheetId="44" r:id="rId31"/>
  </sheets>
  <definedNames>
    <definedName name="_xlnm._FilterDatabase" localSheetId="29" hidden="1">translations!$A$1:$G$443</definedName>
    <definedName name="CHILD_OVER_5_YRS">'reference dates'!$B$3</definedName>
    <definedName name="CHILD_UNDER_16_YRS">'reference dates'!$B$6</definedName>
    <definedName name="CHILD_UNDER_3_YRS">'reference dates'!$B$5</definedName>
    <definedName name="CHILD_UNDER_4_YRS">'reference dates'!$B$4</definedName>
    <definedName name="FIVE_YRS_BEFORE_SRVY">'reference dates'!$B$2</definedName>
    <definedName name="FW_YR">'reference dates'!$B$1</definedName>
    <definedName name="Language_Options">translations!$1:$1</definedName>
    <definedName name="Language_Selected">Cover!$H$55</definedName>
    <definedName name="Language_Translations">translations!$1:$1048576</definedName>
    <definedName name="_xlnm.Print_Area" localSheetId="1">'1'!$A$1:$AQ$179</definedName>
    <definedName name="_xlnm.Print_Area" localSheetId="25">'10'!$A$1:$AQ$424</definedName>
    <definedName name="_xlnm.Print_Area" localSheetId="26">'11'!$A$1:$AQ$104</definedName>
    <definedName name="_xlnm.Print_Area" localSheetId="3">'2-2'!$A$1:$CA$147</definedName>
    <definedName name="_xlnm.Print_Area" localSheetId="4">'2-3'!$A$1:$AQ$174</definedName>
    <definedName name="_xlnm.Print_Area" localSheetId="10">'3 FN'!$A$1:$AO$21</definedName>
    <definedName name="_xlnm.Print_Area" localSheetId="5">'3-1'!$A$1:$AP$92</definedName>
    <definedName name="_xlnm.Print_Area" localSheetId="6">'3-2'!$A$1:$AQ$99</definedName>
    <definedName name="_xlnm.Print_Area" localSheetId="8">'3-3 (CAPI)'!$A$1:$AU$93</definedName>
    <definedName name="_xlnm.Print_Area" localSheetId="9">'3-4'!$A$1:$AQ$195</definedName>
    <definedName name="_xlnm.Print_Area" localSheetId="11">'4'!$A$1:$AQ$761</definedName>
    <definedName name="_xlnm.Print_Area" localSheetId="12">'4 FN'!$A$1:$AO$15</definedName>
    <definedName name="_xlnm.Print_Area" localSheetId="15">'5 FN'!$A$1:$AO$26</definedName>
    <definedName name="_xlnm.Print_Area" localSheetId="13">'5A'!$A$1:$AQ$215</definedName>
    <definedName name="_xlnm.Print_Area" localSheetId="14">'5B'!$A$1:$AQ$223</definedName>
    <definedName name="_xlnm.Print_Area" localSheetId="18">'6 FN'!$A$1:$AO$34</definedName>
    <definedName name="_xlnm.Print_Area" localSheetId="16">'6-1'!$A$1:$AQ$481</definedName>
    <definedName name="_xlnm.Print_Area" localSheetId="17">'6-2'!$A$1:$AQ$157</definedName>
    <definedName name="_xlnm.Print_Area" localSheetId="22">'7 FN'!$A$1:$AO$9</definedName>
    <definedName name="_xlnm.Print_Area" localSheetId="19">'7-1'!$A$1:$AQ$96</definedName>
    <definedName name="_xlnm.Print_Area" localSheetId="21">'7-3'!$A$1:$AQ$87</definedName>
    <definedName name="_xlnm.Print_Area" localSheetId="23">'8'!$A$1:$AQ$210</definedName>
    <definedName name="_xlnm.Print_Area" localSheetId="24">'9'!$A$1:$AQ$218</definedName>
    <definedName name="_xlnm.Print_Area" localSheetId="28">Calendar!$A$1:$AG$79</definedName>
    <definedName name="_xlnm.Print_Area" localSheetId="0">Cover!$A$1:$AP$73</definedName>
    <definedName name="_xlnm.Print_Area" localSheetId="27">'Int.Obs.'!$A$1:$AO$69</definedName>
    <definedName name="_xlnm.Print_Titles" localSheetId="1">'1'!$25:$27</definedName>
    <definedName name="_xlnm.Print_Titles" localSheetId="25">'10'!$1:$3</definedName>
    <definedName name="_xlnm.Print_Titles" localSheetId="26">'11'!$1:$3</definedName>
    <definedName name="_xlnm.Print_Titles" localSheetId="2">'2-1'!$1:$3</definedName>
    <definedName name="_xlnm.Print_Titles" localSheetId="3">'2-2'!$8:$35</definedName>
    <definedName name="_xlnm.Print_Titles" localSheetId="4">'2-3'!$1:$3</definedName>
    <definedName name="_xlnm.Print_Titles" localSheetId="5">'3-1'!$1:$2</definedName>
    <definedName name="_xlnm.Print_Titles" localSheetId="6">'3-2'!$1:$3</definedName>
    <definedName name="_xlnm.Print_Titles" localSheetId="8">'3-3 (CAPI)'!$24:$26</definedName>
    <definedName name="_xlnm.Print_Titles" localSheetId="7">'3-3 (PAPER)'!$1:$1</definedName>
    <definedName name="_xlnm.Print_Titles" localSheetId="9">'3-4'!$1:$3</definedName>
    <definedName name="_xlnm.Print_Titles" localSheetId="11">'4'!$80:$86</definedName>
    <definedName name="_xlnm.Print_Titles" localSheetId="13">'5A'!$47:$53</definedName>
    <definedName name="_xlnm.Print_Titles" localSheetId="14">'5B'!$47:$53</definedName>
    <definedName name="_xlnm.Print_Titles" localSheetId="16">'6-1'!$58:$64</definedName>
    <definedName name="_xlnm.Print_Titles" localSheetId="17">'6-2'!$1:$3</definedName>
    <definedName name="_xlnm.Print_Titles" localSheetId="19">'7-1'!$1:$3</definedName>
    <definedName name="_xlnm.Print_Titles" localSheetId="20">'7-2'!$1:$6</definedName>
    <definedName name="_xlnm.Print_Titles" localSheetId="21">'7-3'!$1:$3</definedName>
    <definedName name="_xlnm.Print_Titles" localSheetId="23">'8'!$1:$3</definedName>
    <definedName name="_xlnm.Print_Titles" localSheetId="24">'9'!$1:$3</definedName>
    <definedName name="_xlnm.Print_Titles" localSheetId="29">translations!$A:$B,translations!$1:$1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7" i="5" l="1"/>
  <c r="A47" i="11"/>
  <c r="E324" i="1"/>
  <c r="E108" i="5"/>
  <c r="F174" i="1"/>
  <c r="E169" i="5"/>
  <c r="E158" i="11"/>
  <c r="L174" i="1"/>
  <c r="E164" i="5"/>
  <c r="E42" i="32"/>
  <c r="E158" i="5"/>
  <c r="E41" i="5"/>
  <c r="E173" i="5"/>
  <c r="E41" i="11"/>
  <c r="A80" i="1" l="1"/>
  <c r="E16" i="1"/>
  <c r="B3" i="9" l="1"/>
  <c r="B17" i="25"/>
  <c r="E32" i="7"/>
  <c r="B69" i="37" l="1"/>
  <c r="B171" i="23"/>
  <c r="B3" i="6"/>
  <c r="B3" i="42" l="1"/>
  <c r="B418" i="38"/>
  <c r="AD6" i="28" l="1"/>
  <c r="E256" i="38"/>
  <c r="W65" i="38" l="1"/>
  <c r="AA6" i="27" l="1"/>
  <c r="E70" i="24"/>
  <c r="F45" i="38"/>
  <c r="F670" i="1"/>
  <c r="E41" i="38"/>
  <c r="E479" i="1"/>
  <c r="BI12" i="22"/>
  <c r="F46" i="38"/>
  <c r="B4" i="3"/>
  <c r="E168" i="3"/>
  <c r="E156" i="38"/>
  <c r="E161" i="31"/>
  <c r="E152" i="38"/>
  <c r="E67" i="28"/>
  <c r="F44" i="38"/>
  <c r="E36" i="28"/>
  <c r="AK2" i="2" l="1"/>
  <c r="X70" i="37" l="1"/>
  <c r="X57" i="37"/>
  <c r="X44" i="37"/>
  <c r="X31" i="37"/>
  <c r="X18" i="37"/>
  <c r="X5" i="37"/>
  <c r="B6" i="44" l="1"/>
  <c r="B5" i="44"/>
  <c r="B4" i="44"/>
  <c r="J215" i="5" s="1"/>
  <c r="B3" i="44"/>
  <c r="B2" i="44"/>
  <c r="H113" i="23" l="1"/>
  <c r="E11" i="7"/>
  <c r="E11" i="1"/>
  <c r="Z6" i="7"/>
  <c r="W6" i="1"/>
  <c r="J6" i="1"/>
  <c r="H20" i="28"/>
  <c r="B59" i="43"/>
  <c r="H25" i="23"/>
  <c r="AE8" i="28"/>
  <c r="B60" i="43"/>
  <c r="S79" i="23"/>
  <c r="AA8" i="27"/>
  <c r="B58" i="43"/>
  <c r="V7" i="5"/>
  <c r="G7" i="5"/>
  <c r="E5" i="5"/>
  <c r="E11" i="5"/>
  <c r="X215" i="5"/>
  <c r="V7" i="11"/>
  <c r="G7" i="11"/>
  <c r="E213" i="5"/>
  <c r="E5" i="11"/>
  <c r="E11" i="11"/>
  <c r="M64" i="38"/>
  <c r="E19" i="8"/>
  <c r="J6" i="7"/>
  <c r="H6" i="28"/>
  <c r="K6" i="27"/>
  <c r="E22" i="27"/>
  <c r="I76" i="23"/>
  <c r="E19" i="23"/>
  <c r="AL2" i="2"/>
  <c r="V56" i="2"/>
  <c r="AJ57" i="2"/>
  <c r="AC57" i="2"/>
  <c r="V57" i="2"/>
  <c r="AJ56" i="2"/>
  <c r="AC56" i="2"/>
  <c r="J52" i="2"/>
  <c r="A58" i="7" l="1"/>
  <c r="AF18" i="37" l="1"/>
  <c r="AF5" i="37"/>
  <c r="AF31" i="37" l="1"/>
  <c r="AF44" i="37" l="1"/>
  <c r="AF57" i="37" l="1"/>
  <c r="AF70" i="37"/>
  <c r="E86" i="29"/>
  <c r="E149" i="5"/>
  <c r="E127" i="11"/>
  <c r="E35" i="3"/>
  <c r="E63" i="23"/>
  <c r="E161" i="7"/>
  <c r="E466" i="7"/>
  <c r="E230" i="7"/>
  <c r="E393" i="38"/>
  <c r="O12" i="22"/>
  <c r="E425" i="1"/>
  <c r="AE12" i="22"/>
  <c r="E726" i="1"/>
  <c r="E665" i="1"/>
  <c r="E15" i="7"/>
  <c r="E190" i="1"/>
  <c r="E5" i="32"/>
  <c r="E53" i="3"/>
  <c r="E18" i="13"/>
  <c r="E240" i="1"/>
  <c r="F75" i="13"/>
  <c r="E67" i="32"/>
  <c r="F203" i="5"/>
  <c r="E81" i="29"/>
  <c r="E122" i="1"/>
  <c r="E149" i="31"/>
  <c r="E178" i="5"/>
  <c r="E173" i="29"/>
  <c r="F84" i="38"/>
  <c r="E22" i="33"/>
  <c r="L71" i="7"/>
  <c r="E265" i="38"/>
  <c r="E64" i="24"/>
  <c r="E400" i="7"/>
  <c r="E11" i="45"/>
  <c r="E405" i="38"/>
  <c r="F671" i="1"/>
  <c r="E8" i="33"/>
  <c r="E36" i="21"/>
  <c r="E31" i="8"/>
  <c r="E183" i="31"/>
  <c r="E51" i="24"/>
  <c r="E134" i="29"/>
  <c r="E166" i="38"/>
  <c r="E76" i="29"/>
  <c r="E32" i="1"/>
  <c r="E57" i="24"/>
  <c r="E170" i="36"/>
  <c r="F171" i="7"/>
  <c r="E78" i="33"/>
  <c r="E32" i="23"/>
  <c r="E250" i="7"/>
  <c r="E29" i="13"/>
  <c r="E145" i="8"/>
  <c r="E74" i="3"/>
  <c r="E290" i="38"/>
  <c r="E86" i="23"/>
  <c r="E70" i="36"/>
  <c r="E8" i="24"/>
  <c r="E42" i="33"/>
  <c r="E55" i="38"/>
  <c r="F39" i="8"/>
  <c r="N77" i="31"/>
  <c r="E410" i="38"/>
  <c r="F48" i="8"/>
  <c r="F174" i="7"/>
  <c r="E126" i="23"/>
  <c r="N101" i="29"/>
  <c r="F135" i="1"/>
  <c r="F205" i="11"/>
  <c r="F31" i="21"/>
  <c r="E304" i="7"/>
  <c r="E536" i="1"/>
  <c r="N34" i="31"/>
  <c r="F151" i="31"/>
  <c r="E18" i="28"/>
  <c r="K29" i="27"/>
  <c r="F71" i="13"/>
  <c r="E51" i="1"/>
  <c r="E76" i="45"/>
  <c r="E31" i="36"/>
  <c r="E716" i="1"/>
  <c r="E149" i="11"/>
  <c r="E148" i="36"/>
  <c r="E24" i="21"/>
  <c r="E81" i="38"/>
  <c r="E214" i="1"/>
  <c r="E52" i="45"/>
  <c r="N128" i="31"/>
  <c r="E355" i="1"/>
  <c r="E187" i="11"/>
  <c r="E214" i="7"/>
  <c r="E24" i="5"/>
  <c r="E76" i="24"/>
  <c r="L195" i="7"/>
  <c r="E145" i="1"/>
  <c r="E132" i="38"/>
  <c r="E44" i="28"/>
  <c r="K31" i="27"/>
  <c r="E41" i="36"/>
  <c r="E137" i="3"/>
  <c r="L184" i="7"/>
  <c r="E144" i="11"/>
  <c r="E280" i="38"/>
  <c r="E199" i="1"/>
  <c r="E40" i="13"/>
  <c r="E154" i="23"/>
  <c r="E41" i="24"/>
  <c r="F177" i="7"/>
  <c r="E46" i="32"/>
  <c r="E139" i="8"/>
  <c r="E112" i="29"/>
  <c r="E140" i="36"/>
  <c r="N56" i="23"/>
  <c r="E295" i="38"/>
  <c r="F104" i="8"/>
  <c r="E109" i="7"/>
  <c r="E134" i="11"/>
  <c r="E47" i="7"/>
  <c r="E267" i="1"/>
  <c r="F114" i="8"/>
  <c r="E139" i="11"/>
  <c r="F175" i="7"/>
  <c r="F133" i="1"/>
  <c r="E31" i="11"/>
  <c r="E165" i="29"/>
  <c r="E98" i="7"/>
  <c r="E204" i="1"/>
  <c r="F205" i="5"/>
  <c r="E326" i="38"/>
  <c r="E191" i="29"/>
  <c r="U12" i="22"/>
  <c r="E64" i="33"/>
  <c r="E70" i="3"/>
  <c r="E119" i="3"/>
  <c r="K30" i="27"/>
  <c r="F306" i="38"/>
  <c r="E332" i="38"/>
  <c r="E164" i="11"/>
  <c r="E37" i="23"/>
  <c r="F77" i="31"/>
  <c r="E275" i="38"/>
  <c r="E338" i="38"/>
  <c r="E52" i="33"/>
  <c r="E220" i="7"/>
  <c r="F48" i="21"/>
  <c r="E210" i="1"/>
  <c r="E132" i="3"/>
  <c r="E736" i="1"/>
  <c r="E186" i="36"/>
  <c r="E162" i="3"/>
  <c r="E313" i="1"/>
  <c r="E555" i="1"/>
  <c r="N57" i="32"/>
  <c r="E19" i="36"/>
  <c r="E5" i="13"/>
  <c r="F80" i="8"/>
  <c r="E136" i="38"/>
  <c r="E637" i="1"/>
  <c r="F184" i="7"/>
  <c r="E368" i="7"/>
  <c r="E599" i="1"/>
  <c r="E90" i="38"/>
  <c r="E16" i="33"/>
  <c r="E112" i="36"/>
  <c r="E124" i="3"/>
  <c r="F45" i="8"/>
  <c r="E156" i="36"/>
  <c r="E108" i="11"/>
  <c r="N181" i="29"/>
  <c r="E261" i="38"/>
  <c r="E186" i="38"/>
  <c r="E255" i="7"/>
  <c r="E79" i="13"/>
  <c r="E5" i="23"/>
  <c r="E11" i="36"/>
  <c r="F56" i="23"/>
  <c r="E134" i="5"/>
  <c r="E109" i="3"/>
  <c r="E200" i="11"/>
  <c r="E336" i="1"/>
  <c r="E59" i="1"/>
  <c r="F61" i="8"/>
  <c r="E121" i="36"/>
  <c r="E74" i="36"/>
  <c r="E310" i="7"/>
  <c r="E50" i="35"/>
  <c r="E128" i="3"/>
  <c r="E469" i="1"/>
  <c r="F153" i="31"/>
  <c r="E127" i="5"/>
  <c r="E39" i="7"/>
  <c r="N306" i="38"/>
  <c r="E149" i="23"/>
  <c r="E163" i="1"/>
  <c r="E13" i="8"/>
  <c r="E130" i="8"/>
  <c r="E63" i="36"/>
  <c r="E187" i="5"/>
  <c r="F42" i="1"/>
  <c r="E48" i="28"/>
  <c r="F46" i="21"/>
  <c r="E31" i="38"/>
  <c r="E746" i="1"/>
  <c r="E316" i="7"/>
  <c r="E621" i="1"/>
  <c r="E183" i="1"/>
  <c r="E17" i="31"/>
  <c r="E382" i="1"/>
  <c r="E191" i="5"/>
  <c r="E682" i="1"/>
  <c r="E144" i="5"/>
  <c r="F85" i="8"/>
  <c r="E121" i="23"/>
  <c r="E70" i="33"/>
  <c r="E170" i="38"/>
  <c r="E251" i="1"/>
  <c r="E4" i="24"/>
  <c r="E116" i="1"/>
  <c r="E94" i="38"/>
  <c r="E26" i="38"/>
  <c r="F209" i="36"/>
  <c r="E225" i="7"/>
  <c r="E46" i="24"/>
  <c r="F69" i="13"/>
  <c r="E17" i="35"/>
  <c r="E35" i="13"/>
  <c r="E307" i="1"/>
  <c r="E611" i="1"/>
  <c r="E234" i="1"/>
  <c r="F87" i="38"/>
  <c r="E236" i="7"/>
  <c r="E688" i="1"/>
  <c r="E408" i="1"/>
  <c r="E82" i="45"/>
  <c r="F85" i="38"/>
  <c r="F208" i="5"/>
  <c r="F42" i="8"/>
  <c r="E129" i="36"/>
  <c r="E490" i="1"/>
  <c r="F214" i="36"/>
  <c r="F134" i="1"/>
  <c r="F34" i="31"/>
  <c r="E164" i="36"/>
  <c r="K45" i="27"/>
  <c r="E15" i="36"/>
  <c r="E182" i="5"/>
  <c r="E190" i="38"/>
  <c r="E175" i="36"/>
  <c r="F208" i="11"/>
  <c r="E173" i="11"/>
  <c r="E128" i="1"/>
  <c r="E345" i="1"/>
  <c r="E68" i="23"/>
  <c r="F118" i="8"/>
  <c r="F90" i="8"/>
  <c r="F93" i="8"/>
  <c r="E88" i="36"/>
  <c r="E297" i="1"/>
  <c r="E138" i="1"/>
  <c r="E13" i="24"/>
  <c r="E169" i="29"/>
  <c r="E450" i="7"/>
  <c r="F203" i="11"/>
  <c r="E47" i="3"/>
  <c r="E154" i="3"/>
  <c r="AK12" i="22"/>
  <c r="E350" i="38"/>
  <c r="E83" i="28"/>
  <c r="E99" i="38"/>
  <c r="E87" i="32"/>
  <c r="E16" i="38"/>
  <c r="E29" i="33"/>
  <c r="F111" i="8"/>
  <c r="F19" i="21"/>
  <c r="F29" i="21"/>
  <c r="E182" i="11"/>
  <c r="E24" i="35"/>
  <c r="E710" i="1"/>
  <c r="F57" i="32"/>
  <c r="E81" i="24"/>
  <c r="E93" i="36"/>
  <c r="E11" i="29"/>
  <c r="E41" i="35"/>
  <c r="E20" i="32"/>
  <c r="F121" i="8"/>
  <c r="E750" i="1"/>
  <c r="E178" i="11"/>
  <c r="K42" i="27"/>
  <c r="BU12" i="22"/>
  <c r="E35" i="32"/>
  <c r="E36" i="36"/>
  <c r="E64" i="1"/>
  <c r="F674" i="1"/>
  <c r="AF86" i="23"/>
  <c r="E206" i="36"/>
  <c r="W86" i="23"/>
  <c r="E147" i="38"/>
  <c r="E191" i="36"/>
  <c r="E318" i="1"/>
  <c r="E180" i="38"/>
  <c r="E571" i="1"/>
  <c r="E200" i="5"/>
  <c r="E10" i="32"/>
  <c r="E50" i="36"/>
  <c r="E30" i="24"/>
  <c r="F155" i="31"/>
  <c r="F677" i="1"/>
  <c r="E176" i="38"/>
  <c r="E79" i="3"/>
  <c r="E355" i="38"/>
  <c r="E64" i="3"/>
  <c r="E141" i="31"/>
  <c r="F54" i="8"/>
  <c r="E83" i="36"/>
  <c r="E148" i="3"/>
  <c r="E92" i="29"/>
  <c r="E44" i="13"/>
  <c r="E506" i="1"/>
  <c r="E49" i="13"/>
  <c r="E83" i="13"/>
  <c r="E205" i="31"/>
  <c r="E167" i="7"/>
  <c r="E43" i="45"/>
  <c r="E5" i="38"/>
  <c r="E36" i="38"/>
  <c r="E441" i="1"/>
  <c r="E433" i="7"/>
  <c r="F64" i="8"/>
  <c r="B12" i="22"/>
  <c r="E693" i="1"/>
  <c r="E23" i="31"/>
  <c r="E285" i="38"/>
  <c r="E15" i="32"/>
  <c r="E114" i="3"/>
  <c r="E223" i="38"/>
  <c r="F17" i="21"/>
  <c r="E18" i="24"/>
  <c r="E154" i="11"/>
  <c r="E36" i="24"/>
  <c r="E88" i="1"/>
  <c r="E4" i="22"/>
  <c r="E30" i="32"/>
  <c r="E62" i="13"/>
  <c r="E132" i="23"/>
  <c r="F71" i="7"/>
  <c r="E33" i="29"/>
  <c r="F157" i="31"/>
  <c r="E154" i="5"/>
  <c r="E384" i="7"/>
  <c r="F73" i="13"/>
  <c r="E191" i="11"/>
  <c r="F76" i="8"/>
  <c r="E24" i="11"/>
  <c r="F128" i="31"/>
  <c r="E224" i="1"/>
  <c r="E392" i="1"/>
  <c r="E705" i="1"/>
  <c r="E386" i="38"/>
  <c r="E17" i="45"/>
  <c r="E48" i="23"/>
  <c r="F195" i="7"/>
  <c r="F212" i="36"/>
  <c r="AS12" i="22"/>
  <c r="F101" i="8"/>
  <c r="F210" i="36"/>
  <c r="E227" i="38"/>
  <c r="E5" i="21"/>
  <c r="E322" i="7"/>
  <c r="E416" i="7"/>
  <c r="E19" i="27"/>
  <c r="I12" i="22"/>
  <c r="E52" i="7"/>
  <c r="E25" i="36"/>
  <c r="E191" i="31"/>
  <c r="E31" i="5"/>
  <c r="F211" i="36"/>
  <c r="F101" i="29"/>
  <c r="E75" i="32"/>
  <c r="E371" i="1"/>
  <c r="E54" i="36"/>
  <c r="E34" i="45"/>
  <c r="E92" i="3"/>
  <c r="F181" i="29"/>
  <c r="F71" i="8"/>
  <c r="E196" i="11"/>
  <c r="E196" i="5"/>
  <c r="E10" i="38"/>
  <c r="E24" i="24"/>
  <c r="F672" i="1"/>
  <c r="E270" i="38"/>
  <c r="E114" i="7"/>
  <c r="E12" i="21"/>
  <c r="E545" i="1"/>
  <c r="E169" i="11"/>
  <c r="E415" i="1"/>
  <c r="L42" i="1"/>
  <c r="E139" i="5"/>
  <c r="E141" i="3"/>
  <c r="F108" i="8"/>
  <c r="E180" i="36"/>
  <c r="E42" i="3"/>
  <c r="F98" i="8"/>
  <c r="E157" i="1"/>
  <c r="E166" i="23"/>
  <c r="E158" i="3"/>
  <c r="E21" i="38"/>
  <c r="E118" i="31"/>
</calcChain>
</file>

<file path=xl/sharedStrings.xml><?xml version="1.0" encoding="utf-8"?>
<sst xmlns="http://schemas.openxmlformats.org/spreadsheetml/2006/main" count="7723" uniqueCount="1792">
  <si>
    <t>FORMATTING DATE:</t>
  </si>
  <si>
    <t>IDENTIFICATION (1)</t>
  </si>
  <si>
    <t xml:space="preserve">. </t>
  </si>
  <si>
    <t>DATE</t>
  </si>
  <si>
    <t>QUESTIONNAIRE**</t>
  </si>
  <si>
    <t>NO.</t>
  </si>
  <si>
    <t>MINUTES</t>
  </si>
  <si>
    <t>98</t>
  </si>
  <si>
    <t>9998</t>
  </si>
  <si>
    <t>YES</t>
  </si>
  <si>
    <t>1</t>
  </si>
  <si>
    <t>NO</t>
  </si>
  <si>
    <t>2</t>
  </si>
  <si>
    <t>(1)</t>
  </si>
  <si>
    <t>3</t>
  </si>
  <si>
    <t>(2)</t>
  </si>
  <si>
    <t>4</t>
  </si>
  <si>
    <t>5</t>
  </si>
  <si>
    <t>CODE '2', '3'</t>
  </si>
  <si>
    <t>(3)</t>
  </si>
  <si>
    <t>00</t>
  </si>
  <si>
    <t>998</t>
  </si>
  <si>
    <t>A</t>
  </si>
  <si>
    <t>B</t>
  </si>
  <si>
    <t>C</t>
  </si>
  <si>
    <t>D</t>
  </si>
  <si>
    <t>E</t>
  </si>
  <si>
    <t>X</t>
  </si>
  <si>
    <t>F</t>
  </si>
  <si>
    <t>G</t>
  </si>
  <si>
    <t>H</t>
  </si>
  <si>
    <t>URINE</t>
  </si>
  <si>
    <t>(6)</t>
  </si>
  <si>
    <t>SP/FANSIDAR</t>
  </si>
  <si>
    <t>CHLOROQUINE</t>
  </si>
  <si>
    <t>Z</t>
  </si>
  <si>
    <t>OTHER SOURCE</t>
  </si>
  <si>
    <t>.</t>
  </si>
  <si>
    <t>99998</t>
  </si>
  <si>
    <t>Y</t>
  </si>
  <si>
    <t>11</t>
  </si>
  <si>
    <t>12</t>
  </si>
  <si>
    <t>21</t>
  </si>
  <si>
    <t>22</t>
  </si>
  <si>
    <t>23</t>
  </si>
  <si>
    <t>26</t>
  </si>
  <si>
    <t>31</t>
  </si>
  <si>
    <t>36</t>
  </si>
  <si>
    <t>96</t>
  </si>
  <si>
    <t>13</t>
  </si>
  <si>
    <t>000</t>
  </si>
  <si>
    <t>I</t>
  </si>
  <si>
    <t>J</t>
  </si>
  <si>
    <t>(4)</t>
  </si>
  <si>
    <t>(5)</t>
  </si>
  <si>
    <t>a)</t>
  </si>
  <si>
    <t>b)</t>
  </si>
  <si>
    <t>c)</t>
  </si>
  <si>
    <t>8</t>
  </si>
  <si>
    <t>6</t>
  </si>
  <si>
    <t>501B</t>
  </si>
  <si>
    <t>507A</t>
  </si>
  <si>
    <t>510A</t>
  </si>
  <si>
    <t>BCG</t>
  </si>
  <si>
    <t>ROTAVIRUS 1</t>
  </si>
  <si>
    <t>ROTAVIRUS 2</t>
  </si>
  <si>
    <t>516A</t>
  </si>
  <si>
    <t>518A</t>
  </si>
  <si>
    <t>(10)</t>
  </si>
  <si>
    <t>520A</t>
  </si>
  <si>
    <t>522A</t>
  </si>
  <si>
    <t>(11)</t>
  </si>
  <si>
    <t>(7)</t>
  </si>
  <si>
    <t>(8)</t>
  </si>
  <si>
    <t>ROTAVIRUS 3</t>
  </si>
  <si>
    <t>(9)</t>
  </si>
  <si>
    <t>525B</t>
  </si>
  <si>
    <t>502B</t>
  </si>
  <si>
    <t>503B</t>
  </si>
  <si>
    <t>504B</t>
  </si>
  <si>
    <t>505B</t>
  </si>
  <si>
    <t>506B</t>
  </si>
  <si>
    <t>507B</t>
  </si>
  <si>
    <t>508B</t>
  </si>
  <si>
    <t>510B</t>
  </si>
  <si>
    <t>511B</t>
  </si>
  <si>
    <t>512B</t>
  </si>
  <si>
    <t>513B</t>
  </si>
  <si>
    <t>514B</t>
  </si>
  <si>
    <t>515B</t>
  </si>
  <si>
    <t>516B</t>
  </si>
  <si>
    <t>517B</t>
  </si>
  <si>
    <t>518B</t>
  </si>
  <si>
    <t>519B</t>
  </si>
  <si>
    <t>520B</t>
  </si>
  <si>
    <t>521B</t>
  </si>
  <si>
    <t>522B</t>
  </si>
  <si>
    <t>523B</t>
  </si>
  <si>
    <t>K</t>
  </si>
  <si>
    <t>L</t>
  </si>
  <si>
    <t>M</t>
  </si>
  <si>
    <t>N</t>
  </si>
  <si>
    <t>O</t>
  </si>
  <si>
    <t>CODES</t>
  </si>
  <si>
    <t>CODE</t>
  </si>
  <si>
    <t>ZINC</t>
  </si>
  <si>
    <t>INJECTION</t>
  </si>
  <si>
    <t>(12)</t>
  </si>
  <si>
    <t xml:space="preserve"> .</t>
  </si>
  <si>
    <t>AMODIAQUINE</t>
  </si>
  <si>
    <t>IBUPROFEN</t>
  </si>
  <si>
    <t>01</t>
  </si>
  <si>
    <t>02</t>
  </si>
  <si>
    <t>03</t>
  </si>
  <si>
    <t>04</t>
  </si>
  <si>
    <t>05</t>
  </si>
  <si>
    <t>06</t>
  </si>
  <si>
    <t>d)</t>
  </si>
  <si>
    <t>e)</t>
  </si>
  <si>
    <t>f)</t>
  </si>
  <si>
    <t>g)</t>
  </si>
  <si>
    <t>h)</t>
  </si>
  <si>
    <t>i)</t>
  </si>
  <si>
    <t>j)</t>
  </si>
  <si>
    <t>k)</t>
  </si>
  <si>
    <t>l)</t>
  </si>
  <si>
    <t>m)</t>
  </si>
  <si>
    <t>n)</t>
  </si>
  <si>
    <t>o)</t>
  </si>
  <si>
    <t>p)</t>
  </si>
  <si>
    <t>q)</t>
  </si>
  <si>
    <t>r)</t>
  </si>
  <si>
    <t>s)</t>
  </si>
  <si>
    <t>t)</t>
  </si>
  <si>
    <t>u)</t>
  </si>
  <si>
    <t>(13)</t>
  </si>
  <si>
    <t>(14)</t>
  </si>
  <si>
    <t>501A</t>
  </si>
  <si>
    <t>502A</t>
  </si>
  <si>
    <t>503A</t>
  </si>
  <si>
    <t>504A</t>
  </si>
  <si>
    <t>505A</t>
  </si>
  <si>
    <t>506A</t>
  </si>
  <si>
    <t>508A</t>
  </si>
  <si>
    <t>509A</t>
  </si>
  <si>
    <t>511A</t>
  </si>
  <si>
    <t>512A</t>
  </si>
  <si>
    <t>513A</t>
  </si>
  <si>
    <t>514A</t>
  </si>
  <si>
    <t>515A</t>
  </si>
  <si>
    <t>517A</t>
  </si>
  <si>
    <t>519A</t>
  </si>
  <si>
    <t>521A</t>
  </si>
  <si>
    <t>523A</t>
  </si>
  <si>
    <t>DISTANCE</t>
  </si>
  <si>
    <t>SECTION 2. REPRODUCTION</t>
  </si>
  <si>
    <t>0</t>
  </si>
  <si>
    <t>07</t>
  </si>
  <si>
    <t>08</t>
  </si>
  <si>
    <t>09</t>
  </si>
  <si>
    <t>10</t>
  </si>
  <si>
    <t>994</t>
  </si>
  <si>
    <t>995</t>
  </si>
  <si>
    <t>996</t>
  </si>
  <si>
    <t>LINE</t>
  </si>
  <si>
    <t>SECTION 3. CONTRACEPTION</t>
  </si>
  <si>
    <t>INJECTABLES</t>
  </si>
  <si>
    <t>IMPLANTS</t>
  </si>
  <si>
    <t>CONDOM</t>
  </si>
  <si>
    <t>14</t>
  </si>
  <si>
    <t>16</t>
  </si>
  <si>
    <t>24</t>
  </si>
  <si>
    <t>95</t>
  </si>
  <si>
    <t>15</t>
  </si>
  <si>
    <t>25</t>
  </si>
  <si>
    <t>32</t>
  </si>
  <si>
    <t>33</t>
  </si>
  <si>
    <t xml:space="preserve"> </t>
  </si>
  <si>
    <t>PRES./</t>
  </si>
  <si>
    <t>PRES.</t>
  </si>
  <si>
    <t>UNION</t>
  </si>
  <si>
    <t>INSTRUCTIONS:</t>
  </si>
  <si>
    <t>DEC</t>
  </si>
  <si>
    <t>NOV</t>
  </si>
  <si>
    <t>OCT</t>
  </si>
  <si>
    <t>SEP</t>
  </si>
  <si>
    <t>JUL</t>
  </si>
  <si>
    <t>P</t>
  </si>
  <si>
    <t>T</t>
  </si>
  <si>
    <t>JAN</t>
  </si>
  <si>
    <t>7</t>
  </si>
  <si>
    <t>17</t>
  </si>
  <si>
    <t>18</t>
  </si>
  <si>
    <t>9</t>
  </si>
  <si>
    <t>19</t>
  </si>
  <si>
    <t>20</t>
  </si>
  <si>
    <t>27</t>
  </si>
  <si>
    <t>28</t>
  </si>
  <si>
    <t>29</t>
  </si>
  <si>
    <t>30</t>
  </si>
  <si>
    <t>34</t>
  </si>
  <si>
    <t>35</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</si>
  <si>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</si>
  <si>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</si>
  <si>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</si>
  <si>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</si>
  <si>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</si>
  <si>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</si>
  <si>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</si>
  <si>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</si>
  <si>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</si>
  <si>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</si>
  <si>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</si>
  <si>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</si>
  <si>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</si>
  <si>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</si>
  <si>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</si>
  <si>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</si>
  <si>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</si>
  <si>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</si>
  <si>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</si>
  <si>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</si>
  <si>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</si>
  <si>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</si>
  <si>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</si>
  <si>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</si>
  <si>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</si>
  <si>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</si>
  <si>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</si>
  <si>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</si>
  <si>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</si>
  <si>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</si>
  <si>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</si>
  <si>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</si>
  <si>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</si>
  <si>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</si>
  <si>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</si>
  <si>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</si>
  <si>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COL. 1</t>
  </si>
  <si>
    <t>COL. 2</t>
  </si>
  <si>
    <t>993</t>
  </si>
  <si>
    <t>Q</t>
  </si>
  <si>
    <t>R</t>
  </si>
  <si>
    <t>S</t>
  </si>
  <si>
    <t>U</t>
  </si>
  <si>
    <t>RADIO</t>
  </si>
  <si>
    <t xml:space="preserve">   </t>
  </si>
  <si>
    <t>INFECTION</t>
  </si>
  <si>
    <t>INJECTION/IV</t>
  </si>
  <si>
    <t>ARTESUNATE</t>
  </si>
  <si>
    <t>509B</t>
  </si>
  <si>
    <t>CODE 'A'</t>
  </si>
  <si>
    <t>CODE 'B'</t>
  </si>
  <si>
    <t>CODE 'C'</t>
  </si>
  <si>
    <t>CODE 'D'</t>
  </si>
  <si>
    <t>CODE 'I'</t>
  </si>
  <si>
    <t>TEMP.</t>
  </si>
  <si>
    <t>Translation Date</t>
  </si>
  <si>
    <t>Language Code</t>
  </si>
  <si>
    <t>KRETEKS</t>
  </si>
  <si>
    <t>312A</t>
  </si>
  <si>
    <t>312B</t>
  </si>
  <si>
    <t>312C</t>
  </si>
  <si>
    <t>312D</t>
  </si>
  <si>
    <t>312E</t>
  </si>
  <si>
    <t>312F</t>
  </si>
  <si>
    <t>312G</t>
  </si>
  <si>
    <t>312H</t>
  </si>
  <si>
    <t>312I</t>
  </si>
  <si>
    <t>524A</t>
  </si>
  <si>
    <t>524B</t>
  </si>
  <si>
    <t>648</t>
  </si>
  <si>
    <t>203a)</t>
  </si>
  <si>
    <t>203b)</t>
  </si>
  <si>
    <t>205a)</t>
  </si>
  <si>
    <t>205b)</t>
  </si>
  <si>
    <t>207a)</t>
  </si>
  <si>
    <t>207b)</t>
  </si>
  <si>
    <t>229a)</t>
  </si>
  <si>
    <t>229b)</t>
  </si>
  <si>
    <t>301-01</t>
  </si>
  <si>
    <t>301-02</t>
  </si>
  <si>
    <t>301-03</t>
  </si>
  <si>
    <t>301-04</t>
  </si>
  <si>
    <t>301-05</t>
  </si>
  <si>
    <t>301-06</t>
  </si>
  <si>
    <t>301-07</t>
  </si>
  <si>
    <t>301-08</t>
  </si>
  <si>
    <t>301-09</t>
  </si>
  <si>
    <t>301-10</t>
  </si>
  <si>
    <t>301-11</t>
  </si>
  <si>
    <t>301-12</t>
  </si>
  <si>
    <t>301-13</t>
  </si>
  <si>
    <t>301-14</t>
  </si>
  <si>
    <t>312a)</t>
  </si>
  <si>
    <t>312b)</t>
  </si>
  <si>
    <t>312c)</t>
  </si>
  <si>
    <t>312d)</t>
  </si>
  <si>
    <t>312e)</t>
  </si>
  <si>
    <t>329a)</t>
  </si>
  <si>
    <t>329b)</t>
  </si>
  <si>
    <t>322a)</t>
  </si>
  <si>
    <t>322b)</t>
  </si>
  <si>
    <t>406a)</t>
  </si>
  <si>
    <t>406b)</t>
  </si>
  <si>
    <t>413a)</t>
  </si>
  <si>
    <t>413c)</t>
  </si>
  <si>
    <t>413b)</t>
  </si>
  <si>
    <t>609a)</t>
  </si>
  <si>
    <t>609b)</t>
  </si>
  <si>
    <t>615a)</t>
  </si>
  <si>
    <t>615b)</t>
  </si>
  <si>
    <t>615c)</t>
  </si>
  <si>
    <t>615d)</t>
  </si>
  <si>
    <t>616a)</t>
  </si>
  <si>
    <t>616b)</t>
  </si>
  <si>
    <t>617a)</t>
  </si>
  <si>
    <t>617b)</t>
  </si>
  <si>
    <t>650a)</t>
  </si>
  <si>
    <t>650b)</t>
  </si>
  <si>
    <t>650c)</t>
  </si>
  <si>
    <t>650d)</t>
  </si>
  <si>
    <t>650e)</t>
  </si>
  <si>
    <t>650f)</t>
  </si>
  <si>
    <t>650g)</t>
  </si>
  <si>
    <t>650h)</t>
  </si>
  <si>
    <t>650i)</t>
  </si>
  <si>
    <t>650j)</t>
  </si>
  <si>
    <t>650k)</t>
  </si>
  <si>
    <t>650l)</t>
  </si>
  <si>
    <t>650m)</t>
  </si>
  <si>
    <t>650n)</t>
  </si>
  <si>
    <t>650o)</t>
  </si>
  <si>
    <t>650p)</t>
  </si>
  <si>
    <t>650q)</t>
  </si>
  <si>
    <t>650r)</t>
  </si>
  <si>
    <t>650s)</t>
  </si>
  <si>
    <t>650t)</t>
  </si>
  <si>
    <t>650u)</t>
  </si>
  <si>
    <t>710a)</t>
  </si>
  <si>
    <t>710b)</t>
  </si>
  <si>
    <t>805a)</t>
  </si>
  <si>
    <t>805b)</t>
  </si>
  <si>
    <t>810a)</t>
  </si>
  <si>
    <t>813a)</t>
  </si>
  <si>
    <t>813b)</t>
  </si>
  <si>
    <t>815a)</t>
  </si>
  <si>
    <t>815b)</t>
  </si>
  <si>
    <t>815c)</t>
  </si>
  <si>
    <t>815d)</t>
  </si>
  <si>
    <t>810b)</t>
  </si>
  <si>
    <t>932a)</t>
  </si>
  <si>
    <t>932b)</t>
  </si>
  <si>
    <t>932c)</t>
  </si>
  <si>
    <t>932d)</t>
  </si>
  <si>
    <t>932e)</t>
  </si>
  <si>
    <t>1008a)</t>
  </si>
  <si>
    <t>1008b)</t>
  </si>
  <si>
    <t>1008c)</t>
  </si>
  <si>
    <t>1014a)</t>
  </si>
  <si>
    <t>1014b)</t>
  </si>
  <si>
    <t>1014c)</t>
  </si>
  <si>
    <t>1108a)</t>
  </si>
  <si>
    <t>1108b)</t>
  </si>
  <si>
    <t>1108c)</t>
  </si>
  <si>
    <t>1108d)</t>
  </si>
  <si>
    <t>457a)</t>
  </si>
  <si>
    <t>457b)</t>
  </si>
  <si>
    <t>457c)</t>
  </si>
  <si>
    <t>457d)</t>
  </si>
  <si>
    <t>457e)</t>
  </si>
  <si>
    <t>1042a)</t>
  </si>
  <si>
    <t>1042b)</t>
  </si>
  <si>
    <t>525A</t>
  </si>
  <si>
    <t>ENQUÊTE DÉMOGRAPHIQUE ET DE SANTÉ</t>
  </si>
  <si>
    <t>QUESTIONNAIRE STANDARD FEMME</t>
  </si>
  <si>
    <t>[NOM DU PAYS]</t>
  </si>
  <si>
    <t>[NOM DE L'ORGANISATION]</t>
  </si>
  <si>
    <t>NOM DE LA LOCALITÉ</t>
  </si>
  <si>
    <t>NOM DU CHEF DE MÉNAGE</t>
  </si>
  <si>
    <t>NUMÉRO DE GRAPPE</t>
  </si>
  <si>
    <t>NUMÉRO DE MÉNAGE</t>
  </si>
  <si>
    <t>NOM ET NUMÉRO DE LIGNE DE LA FEMME</t>
  </si>
  <si>
    <t>VISITES D'ENQUÊTRICES</t>
  </si>
  <si>
    <t>VISITE FINALE</t>
  </si>
  <si>
    <t xml:space="preserve">NOM DE </t>
  </si>
  <si>
    <t>L'ENQUÊTRICE</t>
  </si>
  <si>
    <t>JOUR</t>
  </si>
  <si>
    <t>MOIS</t>
  </si>
  <si>
    <t>ANNÉE</t>
  </si>
  <si>
    <t>RÉSULTAT*</t>
  </si>
  <si>
    <t>NOMBRE TOTAL</t>
  </si>
  <si>
    <t>DE VISITES</t>
  </si>
  <si>
    <t>PROCHAINE</t>
  </si>
  <si>
    <t>VISITE</t>
  </si>
  <si>
    <t>HEURE</t>
  </si>
  <si>
    <t>*CODES RÉSULTAT :</t>
  </si>
  <si>
    <t>2 PAS À LA MAISON</t>
  </si>
  <si>
    <t>3 DIFFÉRÉ</t>
  </si>
  <si>
    <t>6 INCAPACITÉ</t>
  </si>
  <si>
    <t>7 AUTRE</t>
  </si>
  <si>
    <t>PRÉCISEZ</t>
  </si>
  <si>
    <t>LANGUE DU</t>
  </si>
  <si>
    <t>LANGUE DE</t>
  </si>
  <si>
    <t>L'INTERVIEW**</t>
  </si>
  <si>
    <t>LANGUE MATERNELLE</t>
  </si>
  <si>
    <t>DE L'ENQUÊTÉE**</t>
  </si>
  <si>
    <t>(OUI = 1, NON = 2)</t>
  </si>
  <si>
    <t>**CODES LANGUES :</t>
  </si>
  <si>
    <t>CHEF D'ÉQUIPE</t>
  </si>
  <si>
    <t>CONTRÔLEUSE</t>
  </si>
  <si>
    <t>CONTRÔLE BUREAU</t>
  </si>
  <si>
    <t>SAISI PAR</t>
  </si>
  <si>
    <t>NOM</t>
  </si>
  <si>
    <t>NUMÉRO</t>
  </si>
  <si>
    <t>(1) Cette section doit être adaptée selon le plan de l'enquête spécifique au pays.</t>
  </si>
  <si>
    <t>Note : Les questions surlignées en bleu dans la colonne des numéros de questions se réfèrent au VIH et elles peuvent être supprimées dans certains cas (voir notes en bas de page). Les questions surlignées en rose dans la colonne des numéros de questions se rapportent au paludisme et peuvent être supprimées dans certains cas (voir notes en bas de page). Les questions surlignées en jaune dans la colonne des numéros de questions sont d'autres questions qui peuvent être supprimées dans certains cas (voir notes en bas de page). Tout ce qui figure entre crochets [ ] doit être adapté selon les spécificités du pays.</t>
  </si>
  <si>
    <t xml:space="preserve">L'ENQUÊTÉE ACCEPTE </t>
  </si>
  <si>
    <t>D'ÊTRE INTERVIEWÉE</t>
  </si>
  <si>
    <t>L'ENQUÊTÉE REFUSE D'ÊTRE</t>
  </si>
  <si>
    <t>INTERVIEWÉE</t>
  </si>
  <si>
    <t>FIN</t>
  </si>
  <si>
    <t>SECTION 1. CARACTÉRISTIQUES SOCIODÉMOGRAPHIQUES DE L'ENQUÊTÉE</t>
  </si>
  <si>
    <t>QUESTIONS ET FILTRES</t>
  </si>
  <si>
    <t xml:space="preserve">ALLEZ À </t>
  </si>
  <si>
    <t>INSCRIVEZ L'HEURE.</t>
  </si>
  <si>
    <t>HEURES</t>
  </si>
  <si>
    <t>SI MOINS D'UNE ANNÉE, INSCRIVEZ ‘00’ ANNÉE.</t>
  </si>
  <si>
    <t>ANNÉES</t>
  </si>
  <si>
    <t>DEPUIS TOUJOURS</t>
  </si>
  <si>
    <t>VISITEUR</t>
  </si>
  <si>
    <t>VILLE</t>
  </si>
  <si>
    <t>PETITE VILLE</t>
  </si>
  <si>
    <t>ZONE RURALE</t>
  </si>
  <si>
    <t xml:space="preserve">[PROVINCE/RÉGION/ÉTAT] </t>
  </si>
  <si>
    <t>EN DEHORS DU [PAYS]</t>
  </si>
  <si>
    <t>NE CONNAIT PAS LE MOIS</t>
  </si>
  <si>
    <t>NE CONNAIT PAS L'ANNÉE</t>
  </si>
  <si>
    <t>Juste avant d'habiter ici, est-ce que vous viviez dans une ville, une petite ville ou en zone rurale ?</t>
  </si>
  <si>
    <t>En quel mois et en quelle année êtes-vous née ?</t>
  </si>
  <si>
    <t>Quel âge aviez-vous à votre dernier anniversaire ?</t>
  </si>
  <si>
    <t>COMPAREZ ET CORRIGEZ 105 ET/OU106
SI INCOHÉRENT.</t>
  </si>
  <si>
    <t>ÂGE EN ANNÉES RÉVOLUES</t>
  </si>
  <si>
    <t>Êtes-vous allée à l'école ?</t>
  </si>
  <si>
    <t>OUI</t>
  </si>
  <si>
    <t>NON</t>
  </si>
  <si>
    <t>Quel est le plus haut niveau d'études que vous avez atteint : primaire, secondaire ou supérieur ?</t>
  </si>
  <si>
    <t>PRIMAIRE</t>
  </si>
  <si>
    <t>SECONDAIRE</t>
  </si>
  <si>
    <t>SUPÉRIEUR</t>
  </si>
  <si>
    <t>[ANNÉE/CLASSE]</t>
  </si>
  <si>
    <t>SI MOINS D'UNE ANNÉE A ÉTÉ ACHEVÉE À CE NIVEAU, INSCRIVEZ  '00'.</t>
  </si>
  <si>
    <t>VÉRIFIEZ 108:</t>
  </si>
  <si>
    <t>PRIMAIRE OU</t>
  </si>
  <si>
    <t>NE PEUT PAS LIRE DU TOUT</t>
  </si>
  <si>
    <t>DE LA PHRASE</t>
  </si>
  <si>
    <t>PEUT LIRE TOUTE LA PHRASE</t>
  </si>
  <si>
    <t>PAS DE CARTE DANS LA LANGUE</t>
  </si>
  <si>
    <t>DEMANDÉE</t>
  </si>
  <si>
    <t>(PRÉCISEZ LA LANGUE)</t>
  </si>
  <si>
    <t>AVEUGLE/PROBLÈMES DE VUE</t>
  </si>
  <si>
    <t>VÉRIFIEZ 111:</t>
  </si>
  <si>
    <t>OU '4'</t>
  </si>
  <si>
    <t>ENCERCLÉ</t>
  </si>
  <si>
    <t>CODE '1' OU '5'</t>
  </si>
  <si>
    <t>Lisez-vous un journal ou un magazine au moins une fois par semaine, moins d'une fois par semaine ou pas du tout ?</t>
  </si>
  <si>
    <t>Écoutez-vous la radio au moins une fois par semaine, moins d'une fois par semaine ou pas du tout ?</t>
  </si>
  <si>
    <t>Regardez-vous la télévision au moins une fois par semaine, moins d'une fois par semaine ou pas du tout ?</t>
  </si>
  <si>
    <t>AU MOINS UNE FOIS PAR SEMAINE</t>
  </si>
  <si>
    <t>MOINS D'UNE FOIS PAR SEMAINE</t>
  </si>
  <si>
    <t>PAS DU TOUT</t>
  </si>
  <si>
    <t>Est-ce que vous possédez un téléphone portable ?</t>
  </si>
  <si>
    <t>Est-ce que vous utilisez votre téléphone portable pour faire des opérations financières ?</t>
  </si>
  <si>
    <t>Avez-vous un compte dans une banque ou dans une autre institution financière que vous pouvez utiliser vous-même ?</t>
  </si>
  <si>
    <t>Avez-vous déjà utilisé internet ?</t>
  </si>
  <si>
    <t>Au cours du dernier mois, combien de fois avez-vous utilisé internet: presque chaque jour, au moins une fois par semaine, moins d'une fois par semaine ou pas du tout ?</t>
  </si>
  <si>
    <t>PRESQUE CHAQUE JOUR</t>
  </si>
  <si>
    <t>NOMBRE DE FOIS</t>
  </si>
  <si>
    <t>AUCUNE</t>
  </si>
  <si>
    <t>(2) À adapter en fonction du système éducatif local.</t>
  </si>
  <si>
    <t>(3) Chaque carte devra comporter quatre phrases simples appropriées au pays  (ex : "les parents aiment leurs enfants.", "Travailler la terre est un dur travail.", "L'enfant lit un livre.", "Les enfants travaillent dur à l'école."). Les cartes doivent être préparées dans toutes les langues dans lesquelles les enquêtées ont pu être alphabétisées.</t>
  </si>
  <si>
    <t>(4) Dans les pays à faible prévalence du VIH, on peut supprimer la question.</t>
  </si>
  <si>
    <t>ALLEZ À</t>
  </si>
  <si>
    <t>Je voudrais maintenant vous poser des questions sur toutes les naissances que vous avez eues durant votre vie. Avez-vous déjà donné naissance à des enfants ?</t>
  </si>
  <si>
    <t>Avez-vous des fils ou des filles à qui vous avez donné naissance et qui vivent actuellement avec vous ?</t>
  </si>
  <si>
    <t>Et combien de filles vivent avec vous ?</t>
  </si>
  <si>
    <t>Avez-vous des fils ou filles à qui vous avez donné naissance qui sont toujours en vie mais qui ne vivent pas avec vous ?</t>
  </si>
  <si>
    <t>Combien de fils sont vivants mais qui ne vivent pas avec vous ?</t>
  </si>
  <si>
    <t>Combien de garçons sont décédés ?</t>
  </si>
  <si>
    <t>Et combien de filles sont décédés ?</t>
  </si>
  <si>
    <t>Je voudrais être sûre d'avoir bien compris : vous avez eu au TOTAL _____ naissances durant votre vie. Est-ce bien exact ?</t>
  </si>
  <si>
    <t>FILS À LA MAISON</t>
  </si>
  <si>
    <t>FILLES À LA MAISON</t>
  </si>
  <si>
    <t>SI AUCUN, INSCRIVEZ '00'.</t>
  </si>
  <si>
    <t>FILS AILLEURS</t>
  </si>
  <si>
    <t>FILLES AILLEURS</t>
  </si>
  <si>
    <t>GARÇONS DÉCÉDÉS</t>
  </si>
  <si>
    <t>FILLES DÉCÉDÉES</t>
  </si>
  <si>
    <t>FAITES LA SOMME DES RÉPONSES À 203, 205, ET 207, ET INSCRIVEZ LE TOTAL. SI AUCUN, INSCRIVEZ '00'.</t>
  </si>
  <si>
    <t>TOTAL NAISSANCES</t>
  </si>
  <si>
    <t>VÉRIFIEZ 208:</t>
  </si>
  <si>
    <t>UNE NAISSANCE</t>
  </si>
  <si>
    <t>OU PLUS</t>
  </si>
  <si>
    <t xml:space="preserve">Je voudrais être sûre d'avoir bien compris:vous avez eu au TOTAL _____ naissances durant votre vie. Est-ce bien exact ?  </t>
  </si>
  <si>
    <t>INSCRIVEZ LE NOM DE TOUTES LES NAISSANCES À 212. INSCRIVEZ LES JUMEAUX/TRIPLÉS SUR DES LIGNES SÉPARÉES. S'IL Y A PLUS DE 10 NAISSANCES, UTILISEZ UN QUESTIONNAIRE SUPPLÉMENTAIRE, EN COMMENÇANT À LA SECONDE LIGNE .</t>
  </si>
  <si>
    <t>Quel nom a été donné à votre (premier enfant/ enfant suivant) ?</t>
  </si>
  <si>
    <t>INSCRI-VEZ LE NOM.
N0 DE L'HISTORIQUE DES NAISSANCES.</t>
  </si>
  <si>
    <t>(NOM) est-il un garçon ou une fille ?</t>
  </si>
  <si>
    <t>Parmi ces nais-sances, y avait- il des jumeaux ?</t>
  </si>
  <si>
    <t>(NOM) est-il/elle encore en vie ?</t>
  </si>
  <si>
    <t>Quel âge avait (NOM) à son dernier anniversaire ?</t>
  </si>
  <si>
    <t>(NOM) vit-il/elle avec vous ?</t>
  </si>
  <si>
    <t>SI EN VIE:</t>
  </si>
  <si>
    <t>Y a-t-il eu d'autres naissances vivantes entre (NOM DE LA NAISSAN-CE PRÉCÉ-DENTE) et (NOM), y compris des enfants qui sont décédés après la nais-sance ?</t>
  </si>
  <si>
    <t>FILLE</t>
  </si>
  <si>
    <t>GAR.</t>
  </si>
  <si>
    <t>SIMP.</t>
  </si>
  <si>
    <t>MULT.</t>
  </si>
  <si>
    <t>ÂGE EN</t>
  </si>
  <si>
    <t>N0 LIGNE</t>
  </si>
  <si>
    <t>DU MÉNAGE</t>
  </si>
  <si>
    <t xml:space="preserve">(NAISSANCE </t>
  </si>
  <si>
    <t>SUIVANTE)</t>
  </si>
  <si>
    <t>(ALLEZ À 221)</t>
  </si>
  <si>
    <t>JOURS</t>
  </si>
  <si>
    <t>Avez-vous eu d'autres naissances vivantes depuis la naissance de (NOM DE LA DERNIÈRE NAISSANCE) ?</t>
  </si>
  <si>
    <t>Êtes-vous actuellement enceinte ?</t>
  </si>
  <si>
    <t>Depuis combien de mois êtes-vous enceinte ?</t>
  </si>
  <si>
    <t>Quand vous êtes tombée enceinte, vouliez-vous être enceinte à ce moment-là ?</t>
  </si>
  <si>
    <t>Est-ce que vous vouliez avoir un enfant plus tard ou est-ce que vous ne vouliez plus d'enfant ?</t>
  </si>
  <si>
    <t>Est-ce que vous vouliez avoir un enfant plus tard ou est-ce que vous ne vouliez pas avoir d'enfant ?</t>
  </si>
  <si>
    <t>Avez-vous déjà eu une grossesse qui s'est terminée par une fausse-couche, un avortement ou un mort-né ?</t>
  </si>
  <si>
    <t>Quand la dernière grossesse de ce genre s'est-elle terminée ?</t>
  </si>
  <si>
    <t>De combien de mois étiez-vous enceinte quand la dernière grossesse de ce genre s'est terminée ?</t>
  </si>
  <si>
    <t>Quand vos dernières règles ont-elles commencé ?</t>
  </si>
  <si>
    <t>Après la naissance d'un enfant, est-ce qu'une femme peut tomber enceinte avant que ses règles soient revenues ?</t>
  </si>
  <si>
    <t>(INSCRIVEZ LA/LES NAISS. DANS LE TABLEAU)</t>
  </si>
  <si>
    <t>COMPAREZ 208 AVEC LE NOMBRE DE NAISSANCES DANS LE TABLEAU DES NAISSANCES</t>
  </si>
  <si>
    <t>NOMBRES</t>
  </si>
  <si>
    <t>SONT ÉGAUX</t>
  </si>
  <si>
    <t>SONT DIFFÉRENTS</t>
  </si>
  <si>
    <t>(INSISTEZ ET CORRIGEZ)</t>
  </si>
  <si>
    <t>NOMBRE DE NAISSANCES</t>
  </si>
  <si>
    <t>PAS SÛRE</t>
  </si>
  <si>
    <t>ENREGISTREZ LE NOMBRE DE MOIS RÉVOLUS.</t>
  </si>
  <si>
    <t>INSCRIVEZ 'G' DANS LE CALENDRIER, EN  COMMENÇANT PAR LE MOIS DE L'ENQUÊTE ET POUR LE NOMBRE TOTAL DE MOIS RÉVOLUS.</t>
  </si>
  <si>
    <t>VÉRIFIEZ 208: NOMBRE TOTAL DE NAISSANCES</t>
  </si>
  <si>
    <t>UNE OU PLUS</t>
  </si>
  <si>
    <t>PLUS TARD</t>
  </si>
  <si>
    <t>PLUS/AUCUN</t>
  </si>
  <si>
    <t>VÉRIFIEZ 231:</t>
  </si>
  <si>
    <t>NOMBRE DE MOIS</t>
  </si>
  <si>
    <t>EN MÉNOPAUSE/</t>
  </si>
  <si>
    <t>A EU UNE HYSTÉRECTOMIE</t>
  </si>
  <si>
    <t>AVANT LA DERNIÈRE NAISSANCE</t>
  </si>
  <si>
    <t>JAMAIS EU DE RÈGLES</t>
  </si>
  <si>
    <t>COMMENCENT</t>
  </si>
  <si>
    <t xml:space="preserve">AU MILIEU, ENTRE </t>
  </si>
  <si>
    <t>AUTRE</t>
  </si>
  <si>
    <t>(PRÉCISEZ)</t>
  </si>
  <si>
    <t>NE SAIT PAS</t>
  </si>
  <si>
    <t>OUI, MÉTHODE MODERNE</t>
  </si>
  <si>
    <t>OUI, MÉTHODE TRADITIONNELLE</t>
  </si>
  <si>
    <t>Je voudrais maintenant que nous parlions de planification familiale, c'est-à-dire les différents moyens ou méthodes qu'un couple peut utiliser pour retarder ou éviter une grossesse. Avez-vous déjà entendu parler d'une (MÉTHODE) ?</t>
  </si>
  <si>
    <t>Stérilisation féminine.
 INSISTEZ : Les femmes peuvent avoir une opération pour ne plus avoir d'enfants.</t>
  </si>
  <si>
    <t>Stérilisation masculine.
INSISTEZ : Les hommes peuvent avoir une opération pour ne plus avoir d'enfants.</t>
  </si>
  <si>
    <t>Condom.
INSISTEZ : Les hommes peuvent mettre une capote en caoutchouc sur leur pénis avant les rapports sexuels.</t>
  </si>
  <si>
    <t>Condom féminin.
INSISTEZ : Les femmes peuvent placer un fourreau dans leur vagin avant les rapports sexuels.</t>
  </si>
  <si>
    <t>Avez-vous entendu parler d'autres moyens ou méthodes qu'une femme ou un homme peut utiliser pour éviter une grossesse ?</t>
  </si>
  <si>
    <t>Quelle méthode utilisez-vous ?</t>
  </si>
  <si>
    <t>Quelle est la marque de pilule que vous utilisez actuellement ?</t>
  </si>
  <si>
    <t>Quelle est la marque de condom que vous utilisez actuellement ?</t>
  </si>
  <si>
    <t>Dans quel établissement a été effectuée la stérilisation ?</t>
  </si>
  <si>
    <t>En quel mois et en quelle année la stérilisation a-t-eIle été effectuée ?</t>
  </si>
  <si>
    <t>Depuis quel mois et quelle année utilisez-vous (MÉTHODE ACTUELLE) sans interruption ?
INSISTEZ : Depuis combien de temps utilisez-vous (MÉTHODE ACTUELLE) sans interruption ?</t>
  </si>
  <si>
    <t>VÉRIFIEZ 226:</t>
  </si>
  <si>
    <t>PAS ENCEINTE</t>
  </si>
  <si>
    <t>OU PAS SÛRE</t>
  </si>
  <si>
    <t>ENCEINTE</t>
  </si>
  <si>
    <t>STÉRILISATION FÉMININE</t>
  </si>
  <si>
    <t>STÉRILISATION MASCULINE</t>
  </si>
  <si>
    <t>DIU</t>
  </si>
  <si>
    <t>PILULE</t>
  </si>
  <si>
    <t>CONDOM FÉMININ</t>
  </si>
  <si>
    <t>PILULE DIU LENDEMAIN</t>
  </si>
  <si>
    <t>MÉTHODE DES JOURS FIXES</t>
  </si>
  <si>
    <t>MAMA</t>
  </si>
  <si>
    <t>MÉTHODE DU RYTHME</t>
  </si>
  <si>
    <t>RETRAIT</t>
  </si>
  <si>
    <t>AUTRE MÉTHODE MODERNE</t>
  </si>
  <si>
    <t>AUTRE MÉTHODE TRADITIONNELLE</t>
  </si>
  <si>
    <t>MARQUE A</t>
  </si>
  <si>
    <t>MARQUE B</t>
  </si>
  <si>
    <t>MARQUE C</t>
  </si>
  <si>
    <t>SI LA MARQUE N'EST PAS CONNUE, DEMANDEZ À VOIR LA BOITE.</t>
  </si>
  <si>
    <t>(NOM DE L'ENDROIT)</t>
  </si>
  <si>
    <t>INSISTEZ POUR DÉTERMINEZ LE TYPE D'ENDROIT.
SI VOUS NE POUVEZ PAS DÉTERMINER SI L'ENDROIT EST DU SECTEUR PUBLIC OU PRIVÉ, INSCRIVEZ LE NOM .</t>
  </si>
  <si>
    <t>SECTEUR PUBLIC</t>
  </si>
  <si>
    <t>HÔPITAL DU GOUVERNEMENT</t>
  </si>
  <si>
    <t>CLINIQUE MOBILE</t>
  </si>
  <si>
    <t>AUTRE SECTEUR PUBLIC</t>
  </si>
  <si>
    <t>SECTEUR MÉDICAL PRIVÉ</t>
  </si>
  <si>
    <t>HÔPITAL/CLINIQUE PRIVÉ</t>
  </si>
  <si>
    <t>CABINET MÉDICAL PRIVÉ</t>
  </si>
  <si>
    <t>AUTRE SECTEUR MÉDICAL PRIVÉ</t>
  </si>
  <si>
    <t>VÉRIFIEZ 308 ET 309, 215 ET 231: AUCUNE NAISSANCE OU GROSSESSE TERMINÉE APRÈS MOIS ET ANNÉE DE DÉBUT D'UTILISATION DE LA CONTRACEPTION À 308 OU 309</t>
  </si>
  <si>
    <t>PUIS CONTINUEZ</t>
  </si>
  <si>
    <t>PUIS</t>
  </si>
  <si>
    <t>(ALLEZ À 324)</t>
  </si>
  <si>
    <t>Je voudrais maintenant vous poser des questions sur les périodes où, durant ces denières années, vous ou votre partenaire, avez utilisé une méthode pour éviter une grossesse.</t>
  </si>
  <si>
    <t>Quand avez-vous commencé à utiliser cette méthode? Combien de temps après la naissance de (NOM) ?</t>
  </si>
  <si>
    <t>Pendant combien de temps avez-vous ensuite utilisé cette méthode ?</t>
  </si>
  <si>
    <t>SI ELLE A DÉLIBÉRÉMENT ARRÊTÉ POUR ÊTRE ENCEINTE, DEMANDEZ : Combien de mois cela a-t-il pris pour que soyez enceinte après avoir arrêté d'utiliser (MÉTHODE) ? ET INSCRIVEZ ‘0’ À CHACUN DE CES MOIS À LA COLONNE 1.</t>
  </si>
  <si>
    <t>Quelle était cette méthode ?</t>
  </si>
  <si>
    <t>À ce moment-là, vous a-t-on parlé d'effets secondaires que vous pourriez avoir en utilisant cette méthode ?</t>
  </si>
  <si>
    <t>Quand vous avez été stérilisée, vous a-t-on parlé d'effets secondaires ou de problèmes que vous pourriez avoir à cause de la méthode ?</t>
  </si>
  <si>
    <t>Est-ce qu'un agent de santé ou de planification familiale vous a parlé des effets secondaires ou des problèmes que vous pourriez avoir à cause de l'utilisation de la méthode ?</t>
  </si>
  <si>
    <t>Vous a-t-on dit ce qu'il fallait faire si vous aviez ces effets secondaires ou ces problèmes ?</t>
  </si>
  <si>
    <t>À ce moment-là, vous a-t-on parlé d'autres méthodes de planification familiale que vous pourriez utiliser ?</t>
  </si>
  <si>
    <t>Quand vous avez obtenu (MÉTHODE ACTUELLE DE 315) de (ENDROIT DE 307 OU 316), vous a-t-on parlé d'autres méthodes de PF que vous pouviez utiliser ?</t>
  </si>
  <si>
    <t>Où avez-vous obtenu (MÉTHODE ACTUELLE) la dernière fois ?</t>
  </si>
  <si>
    <t>Connaissez-vous un endroit où vous pouvez vous procurer une méthode de planification familiale ?</t>
  </si>
  <si>
    <t>Au cours des 12 derniers mois, est-ce que vous avez reçu la visite d'un agent de santé ?</t>
  </si>
  <si>
    <t>Est-ce que l'agent de santé vous a parlé de planification familiale ?</t>
  </si>
  <si>
    <t>Au cours des 12 derniers mois, êtes-vous allée dans un établissement de santé pour recevoir des soins pour vous-même  ?</t>
  </si>
  <si>
    <t>Au cours des 12 derniers mois, êtes-vous allée dans un établissement de santé pour recevoir des soins pour vous-même ou pour vos enfants ?</t>
  </si>
  <si>
    <t>Est-ce qu'un membre du personnel de l'établissement de santé vous a parlé de méthodes de planification familiale ?</t>
  </si>
  <si>
    <r>
      <t xml:space="preserve">À LA </t>
    </r>
    <r>
      <rPr>
        <b/>
        <sz val="8"/>
        <rFont val="Arial"/>
        <family val="2"/>
      </rPr>
      <t>COLONNE 1</t>
    </r>
    <r>
      <rPr>
        <sz val="8"/>
        <rFont val="Arial"/>
        <family val="2"/>
      </rPr>
      <t>, INSCRIVEZ LE CODE D'UTILISATION DE LA MÉTHODE  OU '0' POUR NON UTILISATION DANS CHAQUE MOIS EN BLANC.</t>
    </r>
  </si>
  <si>
    <r>
      <t xml:space="preserve">À LA </t>
    </r>
    <r>
      <rPr>
        <b/>
        <sz val="8"/>
        <rFont val="Arial"/>
        <family val="2"/>
      </rPr>
      <t>COLONNE 2</t>
    </r>
    <r>
      <rPr>
        <sz val="8"/>
        <rFont val="Arial"/>
        <family val="2"/>
      </rPr>
      <t>, INSCRIVEZ LES CODES POUR LA DISCONTINUATION À CÔTÉ DU DERNIER MOIS D'UTILISATION. LES NOMBRES DE CODES À LA COLONNE 2 DOIVENT ÊTRE LES MÊMES QUE LES NOMBRES D'INTERRUPTIONS D'UTILISATION DE LA MÉTHODE À LA COLONNE 1. 
DEMANDEZ POURQUOI ELLE A ARRÊTÉ D'UTILISER LA MÉTHODE. SI UNE GROSSESSE A SUIVI, DEMANDEZ SI ELLE EST TOMBÉE ENCEINTE SANS LE VOULOIR EN UTILISANT LA MÉTHODE OU SI ELLE A DÉLIBÉRÉMENT ARRÊTÉ LA MÉTHODE POUR TOMBER ENCEINTE.</t>
    </r>
  </si>
  <si>
    <t>COLONNE 1</t>
  </si>
  <si>
    <t>COLONNE 2</t>
  </si>
  <si>
    <t>COLONNE 3</t>
  </si>
  <si>
    <t>MOIS ET ANNÉE DU DÉBUT DE L'INTERVALLE D'UTILISATION OU DE NON UTILISATION.</t>
  </si>
  <si>
    <t>(ALLEZ À 312I)</t>
  </si>
  <si>
    <t>CODE MÉTHODE</t>
  </si>
  <si>
    <t>IMMÉDIATEMENT</t>
  </si>
  <si>
    <t>(ALLEZ À 312F)</t>
  </si>
  <si>
    <t>(ALLEZ À 312H)</t>
  </si>
  <si>
    <t>DATE DONNÉE</t>
  </si>
  <si>
    <t>RETOURNEZ À 312A À LA COLONNE SUIVANTE; OU, SI PLUS D'INTERRUPTIONS, ALLEZ À 313.</t>
  </si>
  <si>
    <t>AUCUNE MÉTHODE UTILISÉE</t>
  </si>
  <si>
    <t>UNE MÉTHODE UTILISÉE</t>
  </si>
  <si>
    <t>VÉRIFIEZ 304:
ENCERCLEZ LE CODE DE LA MÉTHODE:
SI PLUS D'UN CODE MÉTHODE ENCERCLÉ À 304, ENCERCLEZ LE CODE DE LA PREMIÈRE MÉTHODE DE LA LISTE.</t>
  </si>
  <si>
    <t>PAS DE CODE ENCERCLÉ</t>
  </si>
  <si>
    <t>PHARMACIE</t>
  </si>
  <si>
    <t>MÉDECIN PRIVÉ</t>
  </si>
  <si>
    <t>AUTRE SOURCE</t>
  </si>
  <si>
    <t>BOUTIQUE</t>
  </si>
  <si>
    <t>INSTITUTION RELIGIEUSE</t>
  </si>
  <si>
    <t>AMIS/PARENTS</t>
  </si>
  <si>
    <t>VÉRIFIEZ 304: 
ENCERCLEZ LE CODE DE LA MÉTHODE:
SI PLUS D'UN CODE MÉTHODE ENCERCLÉ À 304, ENCERCLEZ LE CODE DE LA PREMIÈRE MÉTHODE DE LA LISTE.</t>
  </si>
  <si>
    <t>INSISTEZ POUR IDENTIFIER LE TYPE D'ENDROIT.
SI VOUS NE POUVEZ DÉTERMINER SI L'ENDROIT EST DU SECTEUR PUBLIC OU PRIVÉ, INSCRIVEZ LE NOM DE L'ENDROIT.</t>
  </si>
  <si>
    <t>PILULE DU LENDEMAIN</t>
  </si>
  <si>
    <t>VÉRIFIEZ 318 ET 319:</t>
  </si>
  <si>
    <t>UN</t>
  </si>
  <si>
    <t>OUI'</t>
  </si>
  <si>
    <t>(1) Des études ont montré que la pilule du lendemain peut être efficace pendant 5 jours. Vérifiez les recommandations du programme en vigueur dans le pays et modifiez la formulation si c'est nécessaire.</t>
  </si>
  <si>
    <t>(3) La Méthode de l'Allaitement Maternel et de l'Aménorrhée (MAMA) doit être supprimée dans les pays qui n'ont pas de programme de MAMA. Dans ces pays, la MAMA doit aussi être supprimée dans les codes aux Q. 304, 315, 324, et à la colonne 1 du calendrier.</t>
  </si>
  <si>
    <t>(5) Les codes doivent être développés localement et révisés sur la base du prétest; cependant, les grandes catégories doivent être maintenues. Dans la catégorie Secteur médical privé, on peut ajouter des codes concernant des endroits affiliés à des institutions religieuses et à des ONG .</t>
  </si>
  <si>
    <t>(8) Dans les pays sans programme national d'agent de santé incluant la planification familiale, Q. 327 et 328 doivent être supprimées.</t>
  </si>
  <si>
    <t>AGENT DE SANTÉ</t>
  </si>
  <si>
    <t>INSCRIVEZ LE MOIS ET L'ANNÉE OÙ L'ENQUÊTÉE A ARRÊTÉ D'UTILISER LA MÉTHODE.</t>
  </si>
  <si>
    <t>Je voudrais maintenant vous poser des questions sur vos enfants nés dans les cinq dernières années. (Nous parlerons d'un enfant à la fois).</t>
  </si>
  <si>
    <t>Quand vous êtes tombée enceinte de (NOM), vouliez-vous être enceinte à ce moment-là ?</t>
  </si>
  <si>
    <t>Combien de temps de plus vouliez-vous attendre ?</t>
  </si>
  <si>
    <t>Avez-vous vu quelqu'un pour des soins prénatals pour cette grossesse ?</t>
  </si>
  <si>
    <t>Qui avez-vous vu ?
Quelqu'un d'autre ?</t>
  </si>
  <si>
    <t>Où avez-vous reçu les soins prénatals pour cette naissance ?
Pas d'autre endroit ?</t>
  </si>
  <si>
    <t>Est-ce qu'au cours des visites prénatales durant cette grossesse, les examens suivants ont été effectués au moins une fois :</t>
  </si>
  <si>
    <t>Vous a-t-on pris la tension ?</t>
  </si>
  <si>
    <t>Vous a-t-on prélevé de l'urine ?</t>
  </si>
  <si>
    <t>Vous a-t-on prélevé du sang ?</t>
  </si>
  <si>
    <t>Durant cette grossesse, vous a-t-on fait une injection dans le bras pour éviter au bébé d'avoir le tétanos, c'est-à-dire des convulsions après la naissance ?</t>
  </si>
  <si>
    <t>Durant cette grossesse,combien de fois vous a-t-on fait une injection contre le tétanos ?</t>
  </si>
  <si>
    <t>À n'importe quel moment avant cette grossesse, vous a-t-on fait des injections contre le tétanos ?</t>
  </si>
  <si>
    <t>Durant cette grossesse, vous a-t-on donné ou avez-vous acheté des comprimés de fer ou du sirop contenant du fer ?</t>
  </si>
  <si>
    <t>Durant cette grossesse, avez-vous pris des médicaments contre les vers intestinaux ?</t>
  </si>
  <si>
    <t>Quand (NOM) est né, était-il/elle très gros, plus gros que la moyenne, moyen, plus petit que la moyenne ou très petit ?</t>
  </si>
  <si>
    <t>(NOM) a t-il /elle été pesé à la naissance ?</t>
  </si>
  <si>
    <t>Combien (NOM) pesait-il/elle ?</t>
  </si>
  <si>
    <t>Qui vous a assisté durant l'accouchement de (NOM) ?
Quelqu'un d'autre ?</t>
  </si>
  <si>
    <t>Où avez-vous accouché de (NOM) ?</t>
  </si>
  <si>
    <t>Combien de temps après l'accouchement de (NOM) êtes-vous restée là ?</t>
  </si>
  <si>
    <t>Quand la décision de pratiquer une césarienne a-t-elle été prise ? Était-ce avant ou après le début des douleurs ?</t>
  </si>
  <si>
    <t>Combien de temps après l'accouchement a eu lieu le premier examen ?</t>
  </si>
  <si>
    <t>Combien de temps après l'accouchement a eu lieu le premier examen  de (NOM) ?</t>
  </si>
  <si>
    <t>Qui a examiné l'état de santé de (NOM) à ce moment-là ?</t>
  </si>
  <si>
    <t>Vérifié la température de (NOM) ?</t>
  </si>
  <si>
    <t>Vos règles sont-elles revenues depuis la naissance de (NOM) ?</t>
  </si>
  <si>
    <t>Est-ce que vos règles sont revenues entre la naissance de (NOM) et votre grossesse suivante ?</t>
  </si>
  <si>
    <t>Pendant combien de mois après la naissance de (NOM) n'avez-vous pas eu vos règles ?</t>
  </si>
  <si>
    <t>Avez-vous eu des rapports sexuels depuis la naissance de (NOM) ?</t>
  </si>
  <si>
    <t>Pendant combien de mois après la naissance de (NOM) n'avez-vous pas eu de rapports sexuels ?</t>
  </si>
  <si>
    <t>Avez-vous allaité (NOM) ?</t>
  </si>
  <si>
    <t>Combien de temps après la naissance avez-vous mis (NOM) au sein pour la première fois ?</t>
  </si>
  <si>
    <t>Allaitez-vous encore (NOM) ?</t>
  </si>
  <si>
    <t>(NOM) a-t-il bu quelque chose au biberon hier ou la nuit dernière ?</t>
  </si>
  <si>
    <t>SECTION 4. GROSSESSE ET SOINS POSTNATALS</t>
  </si>
  <si>
    <t>VÉRIFIEZ 224:</t>
  </si>
  <si>
    <t>DERNIÈRE NAISSANCE</t>
  </si>
  <si>
    <t>HISTORIQUE</t>
  </si>
  <si>
    <t>NAISSANCE</t>
  </si>
  <si>
    <t>AVANT-DERNIÈRE NAISSANCE</t>
  </si>
  <si>
    <t>À PARTIR DES QUESTIONS 212 ET 216:</t>
  </si>
  <si>
    <t>VIVANT</t>
  </si>
  <si>
    <t>DÉCÉDÉ</t>
  </si>
  <si>
    <t xml:space="preserve">NON </t>
  </si>
  <si>
    <t>(ALLEZ À 408)</t>
  </si>
  <si>
    <t>(ALLEZ À 426)</t>
  </si>
  <si>
    <t>SEULEMENT UNE NAISSANCE</t>
  </si>
  <si>
    <t>PLUS D'UNE NAISSANCE</t>
  </si>
  <si>
    <t>(ALLEZ À TO 408)</t>
  </si>
  <si>
    <t>(ALLEZ À 414)</t>
  </si>
  <si>
    <t>INSISTEZ POUR DÉTERMINER CHAQUE TYPE DE PERSONNE ET ENREGISTREZ TOUT CE QUI EST MENTIONNÉ.</t>
  </si>
  <si>
    <t>PROF. DE LA SANTÉ</t>
  </si>
  <si>
    <t>MÉDECIN</t>
  </si>
  <si>
    <t>INFIRMIÈRE/SAGE-FEMME</t>
  </si>
  <si>
    <t>AUXILIAIRE</t>
  </si>
  <si>
    <t>SAGE-FEMME</t>
  </si>
  <si>
    <t>AUTRE PERSONNEL</t>
  </si>
  <si>
    <t xml:space="preserve">ACCOUCHEUSE </t>
  </si>
  <si>
    <t>TRADITIONNELLE</t>
  </si>
  <si>
    <t>COMMUNAUTAIRE</t>
  </si>
  <si>
    <t>VILLAGE</t>
  </si>
  <si>
    <t>MAISON</t>
  </si>
  <si>
    <t>AUTRE MAISON</t>
  </si>
  <si>
    <t>CENTRE DE SANTÉ</t>
  </si>
  <si>
    <t xml:space="preserve">POSTE DE SANTÉ </t>
  </si>
  <si>
    <t>AUTRE SECTEUR</t>
  </si>
  <si>
    <t>PUBLIC</t>
  </si>
  <si>
    <t>HÔPITAL/CLINIQUE</t>
  </si>
  <si>
    <t>PRIVÉ</t>
  </si>
  <si>
    <t>MÉDICAL PRIVÉ</t>
  </si>
  <si>
    <t>INSISTEZ POUR DÉTERMINER LE TYPE D'ENDROIT.</t>
  </si>
  <si>
    <t>SI VOUS NE POUVEZ DÉTERMINER SI L'ENDROIT EST DU SECTEUR PUBLIC OU PRIVÉ, INSCRIVEZ LE NOM DE L'ENDROIT.</t>
  </si>
  <si>
    <t>De combien de mois étiez-vous enceinte quand vous avez reçu vos premiers soins prénatals pour cette grossesse ?</t>
  </si>
  <si>
    <t>Durant cette grossesse, combien de fois avez-vous reçu des soins prénatals ?</t>
  </si>
  <si>
    <t>NOMBRE</t>
  </si>
  <si>
    <t>DE FOIS</t>
  </si>
  <si>
    <t>TENSION</t>
  </si>
  <si>
    <t>SANG</t>
  </si>
  <si>
    <t>(ALLEZ À 417)</t>
  </si>
  <si>
    <t>2 FOIS OU</t>
  </si>
  <si>
    <t>PLUS</t>
  </si>
  <si>
    <t>VÉRIFIEZ 415: INJECTIONS ANTITÉTANIQUES</t>
  </si>
  <si>
    <t>(ALLEZ À 420)</t>
  </si>
  <si>
    <t>SI 7 FOIS OU PLUS INSCRIVEZ '7'.</t>
  </si>
  <si>
    <t xml:space="preserve">IL Y A </t>
  </si>
  <si>
    <t xml:space="preserve">ANNÉES </t>
  </si>
  <si>
    <t>MONTREZ LES COMPRIMÉS/SIROP.</t>
  </si>
  <si>
    <t>(ALLEZ À 422)</t>
  </si>
  <si>
    <t>SI LA RÉPONSE N'EST PAS NUMÉRIQUE, INSISTEZ POUR OBTENIR UN NOMBRE APPROXIMATIF DE JOURS.</t>
  </si>
  <si>
    <t>VISITE PRÉNATALE</t>
  </si>
  <si>
    <t>AUTRE ÉTABLIS. DE SANTÉ</t>
  </si>
  <si>
    <t>AILLEURS</t>
  </si>
  <si>
    <t>SI PLUS D'UNE SOURCE, INSCRIVEZ LA PREMIÈRE SOURCE DE LA LISTE.</t>
  </si>
  <si>
    <t>TRÈS GROS</t>
  </si>
  <si>
    <t>PLUS GROS QUE</t>
  </si>
  <si>
    <t>MOYEN</t>
  </si>
  <si>
    <t>PLUS PETIT QUE</t>
  </si>
  <si>
    <t>TRÈS PETIT</t>
  </si>
  <si>
    <t>LA MOYENNE</t>
  </si>
  <si>
    <t>(ALLEZ À 429)</t>
  </si>
  <si>
    <t>KG DU CARNET</t>
  </si>
  <si>
    <t>KG DE MÉMOIRE</t>
  </si>
  <si>
    <t>INSCRIVEZ LE POIDS EN KILOGRAMMES À PARTIR DU CARNET DE SANTÉ, SI DISPONIBLE.</t>
  </si>
  <si>
    <t>PARENT/AMI</t>
  </si>
  <si>
    <t>PERSONNE</t>
  </si>
  <si>
    <t>POSTE DE SANTÉ</t>
  </si>
  <si>
    <t xml:space="preserve">AUTRE SECTEUR </t>
  </si>
  <si>
    <t>SEMAINES</t>
  </si>
  <si>
    <t>SI MOINS D'UN JOUR,
INSCRIVEZ EN HEURES;
SI MOINS D'UNE SEMAINE,
INSCRIVEZ EN JOURS.</t>
  </si>
  <si>
    <t>(ALLEZ À 434)</t>
  </si>
  <si>
    <t>AVANT</t>
  </si>
  <si>
    <t>APRÈS</t>
  </si>
  <si>
    <t>PROF. DE SANTÉ</t>
  </si>
  <si>
    <t>(ALLEZ À 441)</t>
  </si>
  <si>
    <t>(ALLEZ À 445)</t>
  </si>
  <si>
    <t>AUTRE SECTEUR MÉDICAL</t>
  </si>
  <si>
    <t>(ALLEZ À 457)</t>
  </si>
  <si>
    <t>INSISTEZ POUR OBTENIR LA PERSONNE LA PLUS QUALIFIÉE.</t>
  </si>
  <si>
    <t xml:space="preserve"> MAISON</t>
  </si>
  <si>
    <t>INSISTEZ POUR OBTENIR LA PERSONNE LA PLUS QUALIFIÉEE.</t>
  </si>
  <si>
    <t>INSISTEZ POUR OBTENIR LA PERSONNE LA PLUS QUALIFIÉEE</t>
  </si>
  <si>
    <t>NSISTEZ POUR OBTENIR LA PERSONNE LA PLUS QUALIFIÉE.</t>
  </si>
  <si>
    <t>HEURES APRÈS</t>
  </si>
  <si>
    <t>JOURS APRÈS</t>
  </si>
  <si>
    <t>SEMAINES APRÈS</t>
  </si>
  <si>
    <t>SA MAISON</t>
  </si>
  <si>
    <t>(ALLEZ À 453)</t>
  </si>
  <si>
    <t>COMMUNAUTAIRE/</t>
  </si>
  <si>
    <t>Examiné le cordon ?</t>
  </si>
  <si>
    <t>Vous a conseillé sur les signes de danger chez les nouveau-nés ?</t>
  </si>
  <si>
    <t>Vous a conseillé sur l'allaitement ?</t>
  </si>
  <si>
    <t>SIGNES</t>
  </si>
  <si>
    <t>TEMENT</t>
  </si>
  <si>
    <t>OBSERVÉ</t>
  </si>
  <si>
    <t>NSP</t>
  </si>
  <si>
    <t>(ALLEZ À 460)</t>
  </si>
  <si>
    <t>(ALLEZ À 461)</t>
  </si>
  <si>
    <t>(ALLEZ À 463)</t>
  </si>
  <si>
    <t>VÉRIFIEZ 226:L'ENQUÊTÉE EST-ELLE ENCEINTE ?</t>
  </si>
  <si>
    <t>PAS</t>
  </si>
  <si>
    <t>OU</t>
  </si>
  <si>
    <t>(ALLEZ À 464)</t>
  </si>
  <si>
    <t>(ALLEZ À 466)</t>
  </si>
  <si>
    <t>VÉRIFIEZ 404: L'ENFANT EST-IL VIVANT ?</t>
  </si>
  <si>
    <t>(ALLEZ À 470)</t>
  </si>
  <si>
    <t>(ALLEZ À 471)</t>
  </si>
  <si>
    <t>RETOURNEZ À 405 À LA COLONNE SUIVANTE ; OU, S'IL N'Y A PLUS DE NAISSANCES, ALLEZ À 501A.</t>
  </si>
  <si>
    <t>(2) Les catégories doivent être développées localement et révisées sur la base du pré-test ; Cependant, les grandes catégories doivent être maintenues. Dans la catégorie Secteur médical privé, on peut ajouter des codes concernant des endroits affiliés à des institutions religieuses et à des ONG .</t>
  </si>
  <si>
    <t>(3) Les pratiques vaccinales peuvent varier; cette question doit spécifier l'endroit où l'injection a été effectuée, par ex. le bras ou l'épaule.</t>
  </si>
  <si>
    <t>(4) Le sirop doit être supprimé dans les pays où le sirop n'est pas utilisé.</t>
  </si>
  <si>
    <t xml:space="preserve">(5) Dans les pays où il est important de connaître le nombre de comprimés de fer pris par jour, une question appropriée devra être ajoutée. </t>
  </si>
  <si>
    <t>(6) La question doit être supprimée dans les pays où il n'y a pas de programme de déparasitage.</t>
  </si>
  <si>
    <t>(7) La question doit être supprimée dans les pays où il n'y a pas de programme de traitement préventif intermittent contre le paludisme pendant la grossesse.</t>
  </si>
  <si>
    <t>[NOM LOCAL D'UN MÉLANGE EN POUDRE DE MICRONUTRIMENTS] ?</t>
  </si>
  <si>
    <t>Est-ce que dans les 24 heures après la naissance, (NOM) a reçu le vaccin de l'hépatite B, c'est-à dire une injection dans la cuisse pour éviter l'hépatite B ?</t>
  </si>
  <si>
    <t>Au cours des six derniers mois, a-t-on donné à (NOM) des médicaments contre les vers intestinaux ?</t>
  </si>
  <si>
    <t>(NOM) a-t-il eu la diarrhée au cours des deux dernières semaines ?</t>
  </si>
  <si>
    <t>Je voudrais maintenant savoir quelle quantité de liquides a été donnée à (NOM) pendant la diarrhée, y compris le lait maternel. Lui a-t-on donné à boire moins que d'habitude, environ la même quantité ou plus que d'habitude ?
SI MOINS, INSISTEZ : Lui a-t-on donné à boire beaucoup moins que d'habitude ou un peu moins ?</t>
  </si>
  <si>
    <t>Je voudrais maintenant savoir quelle quantité de liquides a été donnée à (NOM) pendant la diarrhée. Lui a-t-on donné à boire moins que d'habitude, environ la même quantité ou plus que d'habitude ?
SI MOINS, INSISTEZ : Lui a-t-on donné à boire beaucoup moins que d'habitude ou un peu moins ?</t>
  </si>
  <si>
    <t>Quand (NOM) avait la diarrhée, lui a-t-on donné à manger moins que d'habitude, environ la même quantité, plus que d'habitude ou rien à manger ?
SI MOINS, INSISTEZ : Lui a-t-on donné à manger beaucoup moins que d'habitude ou un peu moins ?</t>
  </si>
  <si>
    <t>Avez-vous recherché des conseils ou un traitement pour la diarrhée ?</t>
  </si>
  <si>
    <t>Où êtes-vous allée pour rechercher des conseils ou un traitement ?
Quelque part ailleurs ?</t>
  </si>
  <si>
    <t>Où êtes-vous allée en premier pour rechercher des conseils ou un traitement ?</t>
  </si>
  <si>
    <t>Avez-vous donné à (NOM) les choses suivantes à n'importe quel moment dès qu'il/elle a commencé à avoir la diarrhée :</t>
  </si>
  <si>
    <t>Un liquide préparé à partir d'un sachet spécial appelé [NOM LOCAL POUR LE SACHET SRO] ?</t>
  </si>
  <si>
    <t>Un liquide SRO préconditionné ?</t>
  </si>
  <si>
    <t>A-t-on donné quelque chose d'autre pour traiter la diarrhée ?</t>
  </si>
  <si>
    <t>Est-ce que (NOM) a été malade avec de la fièvre à n'importe quel moment au cours des 2 dernières semaines ?</t>
  </si>
  <si>
    <t>Est-ce que (NOM) a été malade avec de la toux à n'importe quel moment au cours des 2 dernières semaines ?</t>
  </si>
  <si>
    <t>Est-ce que ce souffle rapide ou ces difficultés pour respirer étaient dus à un problème de bronche ou à un nez bouché ou qui coulait ?</t>
  </si>
  <si>
    <t>Avez-vous recherché des conseils ou un traitement pour la maladie ?</t>
  </si>
  <si>
    <t>Combien de jours après le début de la maladie, avez-vous recherché des conseils ou un traitement pour (NOM) ?</t>
  </si>
  <si>
    <t>Est-ce qu'à n'importe quel moment au cours de la maladie, (NOM) a pris des médicaments pour la maladie ?</t>
  </si>
  <si>
    <t>Combien de temps après le début de la fièvre, (NOM) a-t-il/elle commencé à prendre de la Chloroquine ?</t>
  </si>
  <si>
    <t>Combien de temps après le début de la fièvre, (NOM) a-t-il/elle commencé à prendre de la SP/Fansidar ?</t>
  </si>
  <si>
    <t>Combien de temps après le début de la fièvre, (NOM) a-t-il/elle commencé à prendre de l'amodiaquine ?</t>
  </si>
  <si>
    <t>Combien de temps après le début de la fièvre, (NOM) a-t-il/elle commencé à prendre de la quinine ?</t>
  </si>
  <si>
    <t>Combien de temps après le début de la fièvre, (NOM) a-t-il/elle commencé à prendre de l'artésunate ?</t>
  </si>
  <si>
    <t>SECTION 5A. VACCINATION DES ENFANTS (DERNIÈRE NAISSANCE)</t>
  </si>
  <si>
    <t xml:space="preserve">NOM DE LA </t>
  </si>
  <si>
    <t>DES NAISSANCES</t>
  </si>
  <si>
    <t>VÉRIFIEZ 504A:</t>
  </si>
  <si>
    <t>Avez-vous déjà eu un carnet de vaccination pour (NOM) ?</t>
  </si>
  <si>
    <t>CODE '2' ENCERCLÉ</t>
  </si>
  <si>
    <t>CODE '4' ENCERCLÉ</t>
  </si>
  <si>
    <t>COPIEZ LES DATES DU CARNET DE VACCINATION.</t>
  </si>
  <si>
    <t>INSCRIVEZ ‘44' DANS LA COLONNE ‘JOUR' SI LE CARNET MONTRE QU'UNE DOSE A ÉTÉ DONNÉE MAIS QUE LA DATE N'A PAS ÉTÉ ENREGISTRÉE.</t>
  </si>
  <si>
    <t>HÉPATITE B À LA NAISSANCE</t>
  </si>
  <si>
    <t>VACCIN POLIO ORAL  0 (DOSE NAISSANCE)</t>
  </si>
  <si>
    <t>VACCIN POLIO ORAL 1</t>
  </si>
  <si>
    <t>VACCIN POLIO ORAL  2</t>
  </si>
  <si>
    <t>VACCIN POLIO ORAL 3</t>
  </si>
  <si>
    <t>DTCoq-HEP.B-HIB (PENTAVALENT) 1</t>
  </si>
  <si>
    <t>DTCoq-HEP.B-HIB (PENTAVALENT) 2</t>
  </si>
  <si>
    <t>DTCoq-HEP.B-HIB (PENTAVALENT) 3</t>
  </si>
  <si>
    <t>PNEUMOCOQUE 1</t>
  </si>
  <si>
    <t>PNEUMOCOQUE 2</t>
  </si>
  <si>
    <t>PNEUMOCOQUE 3</t>
  </si>
  <si>
    <t>VITAMINE A (LA PLUS RÉCENTE)</t>
  </si>
  <si>
    <t>NUMÉRO HISTORIQUE</t>
  </si>
  <si>
    <t>DEUX PREMIÈRES SEMAINES</t>
  </si>
  <si>
    <t>Combien de fois (NOM) a-t-il/elle reçu le vaccin contre le rotavirus ?</t>
  </si>
  <si>
    <t>Combien de fois (NOM) a-t-il/elle reçu le vaccin contre la rougeole ?</t>
  </si>
  <si>
    <t>[POUDRE]</t>
  </si>
  <si>
    <t>CONTINUEZ AVEC 501B.</t>
  </si>
  <si>
    <t>SECTION 5B. VACCINATION DES ENFANTS (AVANT-DERNIÈRE NAISSANCE)</t>
  </si>
  <si>
    <t xml:space="preserve">NOM DE L'AVANT-DERNIÈRE </t>
  </si>
  <si>
    <t>NUMÉRO DE L'HISTORIQUE</t>
  </si>
  <si>
    <t>VÉRIFIEZ 504B:</t>
  </si>
  <si>
    <t>VACCIN POLIO ORAL 2</t>
  </si>
  <si>
    <t xml:space="preserve">NAISSANCE </t>
  </si>
  <si>
    <t>(ALLEZ À 502B DANS UN QUESTIONNAIRE SUPPLÉMENTAIRE)</t>
  </si>
  <si>
    <t>SECTION 6.SANTÉ DE L'ENFANT ET NUTRITION</t>
  </si>
  <si>
    <t>NUMÉRO DE L'HISTORIQUE DES NAISSANCES DE 212  DANS L'HISTORIQUE DES NAISSANCES</t>
  </si>
  <si>
    <t>DERNIÈRES NAISSANCE</t>
  </si>
  <si>
    <t>NUMÉRO DE</t>
  </si>
  <si>
    <t xml:space="preserve">L'HISTORIQUE DES </t>
  </si>
  <si>
    <t>NAISSANCES</t>
  </si>
  <si>
    <t>DE 212 ET 216:</t>
  </si>
  <si>
    <t>(ALLEZ À 646)</t>
  </si>
  <si>
    <t>MONTREZ DES MODÈLES COURANTS AMPOULES/GÉLULES/SIROP.</t>
  </si>
  <si>
    <t>(ALLEZ À 618)</t>
  </si>
  <si>
    <t>MONTREZ DES MODÈLES COURANTS DE COMPRIMÉS, GRANULES OU SIROP.</t>
  </si>
  <si>
    <t>BEAUCOUP MOINS</t>
  </si>
  <si>
    <t>UN PEU MOINS</t>
  </si>
  <si>
    <t>ENVIRON LA MÊME QUANTITÉ</t>
  </si>
  <si>
    <t>RIEN À BOIRE</t>
  </si>
  <si>
    <t>A STOPPÉ LA NOURRITURE</t>
  </si>
  <si>
    <t xml:space="preserve">CENTRE DE SANTÉ DU </t>
  </si>
  <si>
    <t>HÔPITAL DU GOUVT.</t>
  </si>
  <si>
    <t>POSTE DE SANTÉ  DU</t>
  </si>
  <si>
    <t>(ALLEZ À 615)</t>
  </si>
  <si>
    <t>(ALLEZ À 620)</t>
  </si>
  <si>
    <t>(ALLEZ À 623)</t>
  </si>
  <si>
    <t>(ALLEZ À 624)</t>
  </si>
  <si>
    <t>(ALLEZ À 629)</t>
  </si>
  <si>
    <t>(ALLEZ À 628)</t>
  </si>
  <si>
    <t>(ALLEZ À 634)</t>
  </si>
  <si>
    <t>(ALLEZ À 636)</t>
  </si>
  <si>
    <t>(ALLEZ À 638)</t>
  </si>
  <si>
    <t>(ALLEZ À 640)</t>
  </si>
  <si>
    <t>(ALLEZ À 642)</t>
  </si>
  <si>
    <t>(ALLEZ À 644)</t>
  </si>
  <si>
    <t xml:space="preserve">HÔPITAL/CLINIQUE </t>
  </si>
  <si>
    <t>PRATICIEN</t>
  </si>
  <si>
    <t>TRADITIONNEL</t>
  </si>
  <si>
    <t>MARCHÉ</t>
  </si>
  <si>
    <t>DEUX CODES</t>
  </si>
  <si>
    <t>SEULEMENT</t>
  </si>
  <si>
    <t>ENCERCLÉS</t>
  </si>
  <si>
    <t>PREMIER ENDROIT</t>
  </si>
  <si>
    <t>LIQUIDE</t>
  </si>
  <si>
    <t>SACHET</t>
  </si>
  <si>
    <t>SRO</t>
  </si>
  <si>
    <t>LIQUIDE SRO</t>
  </si>
  <si>
    <t>UN 'OUI'</t>
  </si>
  <si>
    <t>TOUT 'NON'</t>
  </si>
  <si>
    <t>TOUT 'NO'</t>
  </si>
  <si>
    <t>OU  'NSP'</t>
  </si>
  <si>
    <t>VÉRIFIEZ 615:</t>
  </si>
  <si>
    <t>ENREGISTREZ TOUS LES TRAITEMENTS DONNÉS.</t>
  </si>
  <si>
    <t>COMPRIMÉ OU SIROP</t>
  </si>
  <si>
    <t>ANTIBIOTIQUE</t>
  </si>
  <si>
    <t>ANTIMOTILITÉ</t>
  </si>
  <si>
    <t>AUTRE (NON ANTIBIOTIQUE</t>
  </si>
  <si>
    <t>OU ANTIMOTILITÉ)</t>
  </si>
  <si>
    <t>INCONNU</t>
  </si>
  <si>
    <t>NON-ANTIBIOTQUE</t>
  </si>
  <si>
    <t>NON-ANTIBIOTIQUE</t>
  </si>
  <si>
    <t>INCONNUE</t>
  </si>
  <si>
    <t>(IV) INTRAVEINEUSE</t>
  </si>
  <si>
    <t>REMÈDE MAISON/</t>
  </si>
  <si>
    <t>HERBES MÉDICINALES</t>
  </si>
  <si>
    <t>Des jus ou des boissons à base de jus ?</t>
  </si>
  <si>
    <t>Du bouillon ?</t>
  </si>
  <si>
    <t>Du lait tel que du lait en boite, en poudre ou du lait frais d'animal ?
SI OUI : Combien de fois (NOM) a -t-il/elle bu du lait ?</t>
  </si>
  <si>
    <t>Du lait en poudre pour bébé ?
SI OUI : Combien de fois (NOM) a -t-il/elle bu du lait en poudre pour bébé ?</t>
  </si>
  <si>
    <t>D'autres liquides ?</t>
  </si>
  <si>
    <t>Du yaourt ?
SI OUI : Combien de fois (NOM) a-t-il/elle mangé du yaourt ?</t>
  </si>
  <si>
    <t>Une préparation [NOM D'UNE MARQUE COMMERCIALE D'ALIMENTS ENRICHIS POUR BÉBÉS COMME Cerelac] ?</t>
  </si>
  <si>
    <t>Du pain, du riz, des pates, bouillie d'avoine ou autres préparations à base de céréales ?</t>
  </si>
  <si>
    <t>Des citrouilles, carrottes, courges ou pommes de terre douces qui sont jaunes ou oranges a l'intérieur ?</t>
  </si>
  <si>
    <t>Des mangues, papayes mûres ou [INSÉREZ D'AUTRES FRUITS LOCAUX RICHES EN VITAMINE A ET QUI SONT DISPONIBLES] ?</t>
  </si>
  <si>
    <t>D'autres fruits ou légumes ?</t>
  </si>
  <si>
    <t>Du foie, rognons, coeur ou autres abats ?</t>
  </si>
  <si>
    <t>Des oeufs ?</t>
  </si>
  <si>
    <t>Du poisson frais ou séché ou des crustacés ?</t>
  </si>
  <si>
    <t>N'importe quelle préparation à base de haricots, pois, lentilles ou noix ?</t>
  </si>
  <si>
    <t>N'importe quelle préparation à base d'aliments solides, semi solides, ou mous ?</t>
  </si>
  <si>
    <t>Est-ce que hier durant le jour ou la nuit (NOM DE 649) a mangé des aliments solides, semi solides ou mous ?
SI ‘OUI’ INSISTEZ : Quel type d'aliments solide, semi solide ou mou (NOM) a-t-il/elle mangé ?</t>
  </si>
  <si>
    <t>Combien de fois (NOM DE 649) a-t-il/elle mangé des aliments solides, semi solides ou mous hier durant le jour ou la nuit ?</t>
  </si>
  <si>
    <t>La dernière fois que (NOM DE 649) est allé aux toilettes, qu'avez-vous fait des excréments ?</t>
  </si>
  <si>
    <t>Quel est votre état matrimonial actuel : êtes-vous veuve, divorcée ou séparée ?</t>
  </si>
  <si>
    <t>Est-ce que votre (mari/partenaire) vit actuellement avec vous ou vit-il ailleurs ?</t>
  </si>
  <si>
    <t>Est-ce que votre (mari/partenaire) a d'autres épouses ou vit-il avec d'autres femmes comme s'il était marié ?</t>
  </si>
  <si>
    <t>En tout, y compris vous-même, combien a-t-il d'épouses ou de partenaires avec qui il vit comme s'il était marié ?</t>
  </si>
  <si>
    <t>Avez-vous été mariée ou avez-vous vécu avec un homme une seule fois ou plus d'une fois ?</t>
  </si>
  <si>
    <t>En quel mois et quelle année avez-vous commencé à vivre avec votre (mari/partenaire) ?</t>
  </si>
  <si>
    <t>Je voudrais maintenant vous parler de votre premier (mari/partenaire). En quel mois et quelle année avez-vous commencé à vivre avec lui ?</t>
  </si>
  <si>
    <t>Quel âge aviez-vous quand vous avez commencé à vivre avec lui pour la première fois ?</t>
  </si>
  <si>
    <t>Quand avez-vous eu des rapports sexuels avec cette personne pour la dernière fois ?</t>
  </si>
  <si>
    <t>Un condom a-t-il été utilisé chaque fois que vous avez eu des rapports sexuels avec cette personne au cours des 12 derniers mois ?</t>
  </si>
  <si>
    <t>Il y a combien de temps que vous avez eu vos premiers rapports sexuels avec cette personne ?</t>
  </si>
  <si>
    <t>Quel âge a cette personne ?</t>
  </si>
  <si>
    <t>À part cette personne, avez-vous eu des rapports sexuels avec une autre personne au cours des 12 derniers mois ?</t>
  </si>
  <si>
    <t>En tout, avec combien de personnes différentes avez-vous eu des rapports sexuels au cours des 12 derniers mois ?</t>
  </si>
  <si>
    <t>Au cours des 12 derniers mois, combien de fois avez-vous eu des rapports sexuels avec cette personne ?</t>
  </si>
  <si>
    <t>En tout, durant votre vie, avec combien de personnes différentes avez-vous eu des rapports sexuels ?</t>
  </si>
  <si>
    <t>Où vous étiez-vous procuré le condom la dernière fois ?</t>
  </si>
  <si>
    <t>Combien de temps voudriez-vous attendre à partir de maintenant avant la naissance (d'un/un autre) enfant ?</t>
  </si>
  <si>
    <t>Après la naissance de l'enfant que vous attendez, combien de temps voudriez-vous attendre avant la naissance d'un autre enfant ?</t>
  </si>
  <si>
    <t>Vous avez dit que dans l'immédiat, vous ne souhaitiez pas (un/un autre) enfant. Pouvez-vous me dire pourquoi vous n'utilisez pas une méthode pour éviter une grossesse ?
Y-a-t-il une autre raison ?</t>
  </si>
  <si>
    <t>Pensez-vous que vous utiliserez, à un certain moment dans le futur, une méthode contraceptive pour retarder ou éviter une grossesse ?</t>
  </si>
  <si>
    <t>Si vous pouviez choisir exactement le nombre d'enfants à avoir dans votre vie, combien en voudriez-vous ?</t>
  </si>
  <si>
    <t>Parmi ces enfants, combien souhaiteriez-vous de garçons, combien souhaiteriez-vous de filles et pour combien d'entre eux, le sexe n'aurait-il pas d'importance ?</t>
  </si>
  <si>
    <t>Au cours des derniers mois, avez-vous :</t>
  </si>
  <si>
    <t>Entendu parler de la planification familiale à la radio ?</t>
  </si>
  <si>
    <t>Vu quelque chose sur la planification familiale à la télévision ?</t>
  </si>
  <si>
    <t>QUESTIONS SPÉCIFIQUES AU PAYS SUR LES MESSAGES SUR LA PLANIFICATION FAMILIALE DANS LES MÉDIA</t>
  </si>
  <si>
    <t>Diriez-vous que l'utilisation de la contraception est principalement votre décision, principalement celle de votre (mari/partenaire) ou est-ce une décision commune que vous avez prise ensemble ?</t>
  </si>
  <si>
    <t>Diriez-vous que le fait de ne pas utiliser la contraception est principalement votre décision, principalement celle de votre (mari/partenaire) ou est-ce une décision commune que vous avez prise ensemble ?</t>
  </si>
  <si>
    <t>Est-ce que votre (mari/partenaire) veut le même nombre d'enfants que vous ou en veut-il plus ou moins que vous ?</t>
  </si>
  <si>
    <t>Quel âge avait votre (mari/partenaire) à son dernier anniversaire ?</t>
  </si>
  <si>
    <t>Quel est le plus haut niveau d'étude qu'il a atteint: primaire, secondaire ou supérieur ?</t>
  </si>
  <si>
    <t>Quelle est la [CLASSE/ANNÉE] la plus élevée qu'il a achevée à ce niveau ?</t>
  </si>
  <si>
    <t>Est-ce que votre (mari/partenaire) a effectué un travail au cours des 7 derniers jours ?</t>
  </si>
  <si>
    <t>Est-ce que votre (mari/partenaire) a effectué un travail au cours des 12 derniers mois ?</t>
  </si>
  <si>
    <t>Quelle est l'occupation de votre(mari/ partenaire) ? C'est-à-dire quel genre de travail fait-il principalement ?</t>
  </si>
  <si>
    <t>En dehors de votre travail domestique, avez-vous travaillé au cours des sept derniers jours ?</t>
  </si>
  <si>
    <t>Comme vous le savez, certaines femmes font un travail pour lequel elles sont payées en argent ou en nature. Certaines ont un petit commerce ou une petite affaire ou travaillent sur les terres ou dans l'affaire de la famille. Au cours des sept derniers jours, avez-vous fait quelque chose de ce genre ou un autre travail ?</t>
  </si>
  <si>
    <t>Bien que vous n'ayez pas travaillé au cours des sept derniers jours, est-ce que vous avez un travail ou une affaire dont vous avez dû vous absenter pour vacances, maladie, maternité ou pour une autre raison ?</t>
  </si>
  <si>
    <t>Avez-vous fait un travail quelconque au cours des 12 derniers mois ?</t>
  </si>
  <si>
    <t>Faites-vous ce travail pour un membre de votre famille, pour quelqu'un d'autre ou êtes-vous à votre compte ?</t>
  </si>
  <si>
    <t>Travaillez-vous habituellement toute l'année, ou de manière saisonnière ou travaillez-vous seulement de temps en temps ?</t>
  </si>
  <si>
    <t>Êtes-vous payée en argent ou en nature pour ce travail ou n'êtes-vous pas payée du tout ?</t>
  </si>
  <si>
    <t>Habituellement, qui décide comment l'argent que vous gagnez va être utilisé : c'est vous, votre (mari/partenaire), ou conjointement vous et votre (mari/partenaire) ?</t>
  </si>
  <si>
    <t>Habituellement, qui décide comment l'argent que votre (mari/partenaire) gagne va être utilisé: vous, votre (mari/partenaire), ou conjointement vous et votre (mari/partenaire) ?</t>
  </si>
  <si>
    <t>Habituellement, qui prend les décisions en ce qui concerne vos propres soins de santé: vous, votre (mari/partenaire), conjointement vous et votre (mari/partenaire) ou quelqu'un d'autre ?</t>
  </si>
  <si>
    <t>Qui prend habituellement les décisions concernant les achats importants pour le ménage ?</t>
  </si>
  <si>
    <t>Qui prend habituellement les décisions concernant les visites à votre famille ou parents ?</t>
  </si>
  <si>
    <t>Est-ce que vous possédez cette maison ou une autre maison seule ou conjointement avec quelqu'un d'autre ?</t>
  </si>
  <si>
    <t>Est-ce que votre nom figure sur l'acte de propriété ?</t>
  </si>
  <si>
    <t>Est-ce que vous possédez de la terre agricole ou non agricole, seule ou conjointement avec quelqu'un d'autre ?</t>
  </si>
  <si>
    <t>Selon vous, est-il justifié qu'un mari frappe ou batte sa femme dans les situations suivantes :</t>
  </si>
  <si>
    <t>Si elle sort sans le lui dire ?</t>
  </si>
  <si>
    <t>Si elle néglige les enfants ?</t>
  </si>
  <si>
    <t>Si elle argumente avec lui ?</t>
  </si>
  <si>
    <t>Si elle refuse d'avoir des rapports sexuels avec lui ?</t>
  </si>
  <si>
    <t>Si elle brûle la nourriture ?</t>
  </si>
  <si>
    <t>Au cours des 12 derniers mois avez-vous eu des rapports sexuels avec quelqu'un ou une relation sexuelle suivie avec quelqu'un parce qu'il vous a donné ou vous a dit qu'il vous donnerait des cadeaux, de l'argent, ou autre chose ?</t>
  </si>
  <si>
    <t>Durant la grossesse ?</t>
  </si>
  <si>
    <t>En allaitant ?</t>
  </si>
  <si>
    <t>Où le test a-t-il été fait ?</t>
  </si>
  <si>
    <t>Je ne veux pas connaître les résultats mais avez-vous eu les résultats du test ?</t>
  </si>
  <si>
    <t>Toutes les femmes sont censées recevoir des conseils après avoir effectué le test. Après avoir effectué votre test, avez-vous reçu des conseils ?</t>
  </si>
  <si>
    <t>Où est-ce ?
Pas d'autre endroit ?</t>
  </si>
  <si>
    <t>Avez-vous entendu parler d'infections qui peuvent se transmettre par contact sexuel ?</t>
  </si>
  <si>
    <t>J'aimerais maintenant vous poser quelques questions sur votre santé au cours des 12 derniers mois. Durant les 12 derniers mois, avez-vous eu une maladie que vous avez contractée par contact sexuel ?</t>
  </si>
  <si>
    <t>Il arrive parfois que les femmes aient des pertes vaginales, anormales et malodorantes. Au cours des 12 derniers mois, avez-vous eu des pertes vaginales anormales et malodorantes ?</t>
  </si>
  <si>
    <t>Où êtes-vous allée ?
Pas d'autre endroit ?</t>
  </si>
  <si>
    <t>Si une femme sait que son mari est atteint d'une maladie qu'elle peut contracter au cours de rapports sexuels, pensez-vous qu'il est justifié qu'elle lui demande qu'ils utilisent un condom quand ils ont des rapports sexuels ?</t>
  </si>
  <si>
    <t>Est-ce que vous pensez qu'il est justifié qu'une femme refuse d'avoir des rapports sexuels avec son mari quand elle sait qu'il a des relations sexuelles avec d'autres femmes ?</t>
  </si>
  <si>
    <t>Je voudrais maintenant vous poser d'autres questions concernant des problèmes de santé. Au cours des 12 derniers mois, vous a-t-on fait une injection pour une raison quelconque ?
SI OUI: Combien d'injections avez-vous eu ?</t>
  </si>
  <si>
    <t>Fumez-vous actuellement des cigarettes chaque jour, certains jours ou pas du tout  ?</t>
  </si>
  <si>
    <t>Actuellement, quel autre type de tabac fumez-vous ou utilisez-vous ?</t>
  </si>
  <si>
    <t>Obtenir la permission d'aller voir un médecin ?</t>
  </si>
  <si>
    <t>Obtenir l'argent nécessaire pour le conseil ou le traitement ?</t>
  </si>
  <si>
    <t>La distance pour atteindre l'établissement de santé ?</t>
  </si>
  <si>
    <t>Ne pas vouloir y aller seule ?</t>
  </si>
  <si>
    <t>Êtes-vous couverte par une assurance médicale ?</t>
  </si>
  <si>
    <t>Au cours des 12 derniers mois, avez-vous utilisé internet ?</t>
  </si>
  <si>
    <t>VÉRIFIEZ 618: A EU DE LA FIÈVRE ?</t>
  </si>
  <si>
    <t>NON OU NSP</t>
  </si>
  <si>
    <t>BRONCHE SEULEMENT</t>
  </si>
  <si>
    <t>NEZ SEULEMENT</t>
  </si>
  <si>
    <t>LES DEUX</t>
  </si>
  <si>
    <t>AGENT DE SANTÉ/</t>
  </si>
  <si>
    <t>VENDEUR DE MÉDICAMENTS</t>
  </si>
  <si>
    <t>ITINÉRANTS</t>
  </si>
  <si>
    <t>VÉRIFIEZ 625:</t>
  </si>
  <si>
    <t>DEUX</t>
  </si>
  <si>
    <t>SI MÊME JOUR, INSCRIRE ‘00’.</t>
  </si>
  <si>
    <t>COMBINAISON</t>
  </si>
  <si>
    <t>THÉRAPEUTIQUE À BASE</t>
  </si>
  <si>
    <t>D'ARTÉMISININE (CTA)</t>
  </si>
  <si>
    <t>COMPRIMÉS</t>
  </si>
  <si>
    <t>VOIE RECTALE</t>
  </si>
  <si>
    <t>AUTRE ANTIPALUDIQUE</t>
  </si>
  <si>
    <t>ANTIPALUDIQUES</t>
  </si>
  <si>
    <t>INSCRIVEZ TOUT CE QUI EST MENTIONNÉ.</t>
  </si>
  <si>
    <t>ANTIBIOTIQUES</t>
  </si>
  <si>
    <t>COMPRIMÉS/SIROP</t>
  </si>
  <si>
    <t>AUTRES MÉDICAMENTS</t>
  </si>
  <si>
    <t>ASPIRINE</t>
  </si>
  <si>
    <t>VÉRIFIEZ 630: 
Y A-T-IL UN CODE A-I ENCERCLÉ?</t>
  </si>
  <si>
    <t>MÊME JOUR</t>
  </si>
  <si>
    <t>JOUR SUIVANT</t>
  </si>
  <si>
    <t>FIÈVRE</t>
  </si>
  <si>
    <t xml:space="preserve">DEUX JOURS APRÈS </t>
  </si>
  <si>
    <t>TROIS JOURS OU PLUS</t>
  </si>
  <si>
    <t>APRÉS FIÈVRE</t>
  </si>
  <si>
    <t>VÉRIFIEZ 630:
CHLOROQUINE ('C') DONNÉE</t>
  </si>
  <si>
    <t>VÉRIFIEZ 630:
SP/FANSIDAR ('B') DONNÉE</t>
  </si>
  <si>
    <t>VÉRIFIEZ 630:
COMBINAISON THÉRAPEUTIQUE À BASE D'ARTÉMISININE ('A') DONNÉE</t>
  </si>
  <si>
    <t>VÉRIFIEZ 630:
AMODIAQUINE ('D') DONNÉE</t>
  </si>
  <si>
    <t>'E' OU 'F'</t>
  </si>
  <si>
    <t>'G' OU 'H'</t>
  </si>
  <si>
    <t>RETOURNEZ À 604 À LA COLONNE SUIVANTE; OU S'IL N'Y A PLUS DE NAISSANCES, ALLEZ À  647.</t>
  </si>
  <si>
    <t>SECTION 6. SANTÉ DE L'ENFANT ET NUTRITION</t>
  </si>
  <si>
    <t>VÉRIFIEZ 615(a) ET 615(b), TOUTES LES COLONNES :</t>
  </si>
  <si>
    <t>AUCUN ENFANT</t>
  </si>
  <si>
    <t>DE SACHET SRO</t>
  </si>
  <si>
    <t>UN ENFANT</t>
  </si>
  <si>
    <t>N'A REÇU DE LIQUIDE</t>
  </si>
  <si>
    <t>OU DE LIQUIDE SRO PRÉCONDITIONNÉ</t>
  </si>
  <si>
    <t xml:space="preserve">   SRO PRÉCONDITIONNÉ</t>
  </si>
  <si>
    <t xml:space="preserve"> SACHET SRO OU DU LIQUIDE</t>
  </si>
  <si>
    <t>UN OU PLUS</t>
  </si>
  <si>
    <t>AUCUN</t>
  </si>
  <si>
    <t>(NOM DU PLUS JEUNE ENFANT VIVANT AVEC ELLE)</t>
  </si>
  <si>
    <t xml:space="preserve">NOMBRE DE FOIS QU'IL/ELLE A BU DU LAIT </t>
  </si>
  <si>
    <t>NOMBRE DE FOIS QU'IL/ELLE A BUT DU LAIT EN POUDRE</t>
  </si>
  <si>
    <t>NOMBRE DE FOIS QU'IL/ELLE A MANGÉ DU YAOURT</t>
  </si>
  <si>
    <t xml:space="preserve">VÉRIFIEZ 650 (CATÉGORIES 'g' À 'u'):  </t>
  </si>
  <si>
    <t>PAS UN SEUL 'OUI'</t>
  </si>
  <si>
    <t>(RETOURNEZ À 650 POUR INSCRIRE LES ALIMENTS CONSOMMÉS HIER)</t>
  </si>
  <si>
    <t>(PUIS CONTINUEZ AVEC 653)</t>
  </si>
  <si>
    <t>SI 7 FOIS OU PLUS, INSCRIVEZ ‘7'.</t>
  </si>
  <si>
    <t>ENFANT A UTILISÉ TOILETTES OU LATRINES</t>
  </si>
  <si>
    <t>A JETÉ/RINSÉ</t>
  </si>
  <si>
    <t>DANS TOILETTES OU LATRINES</t>
  </si>
  <si>
    <t>DANS ÉGOUT OU CANIVEAU</t>
  </si>
  <si>
    <t xml:space="preserve">A JETÉ/RINSÉ </t>
  </si>
  <si>
    <t>A JETÉ AUX ORDURES</t>
  </si>
  <si>
    <t>A ENTERRÉ</t>
  </si>
  <si>
    <t>A LAISSÉ À L'AIR LIBRE</t>
  </si>
  <si>
    <t>AU MOINS UN 'OUI'</t>
  </si>
  <si>
    <t>SI 7 FOIS OU PLUS, INSCRIVEZ '7'.</t>
  </si>
  <si>
    <t>SECTION 7. MARIAGE ET ACTIVITÉ SEXUELLE</t>
  </si>
  <si>
    <t>OUI, ACTUELLEMENT MARIÉE</t>
  </si>
  <si>
    <t>OUI, VIT AVEC UN HOMME</t>
  </si>
  <si>
    <t>NON, PAS EN UNION</t>
  </si>
  <si>
    <t>OUI, A ÉTÉ MARIÉE</t>
  </si>
  <si>
    <t>OUI, A VÉCU AVEC UN HOMME</t>
  </si>
  <si>
    <t>VEUVE</t>
  </si>
  <si>
    <t>DIVORCÉE</t>
  </si>
  <si>
    <t>SÉPARÉE</t>
  </si>
  <si>
    <t>VIT AVEC ELLE</t>
  </si>
  <si>
    <t>VIT AILLEURS</t>
  </si>
  <si>
    <t>ENREGISTREZ LE NOM ET No DE LIGNE DU MARI/PARTENAIRE DU QUESTIONNAIRE MÉNAGE. S'IL N'EST PAS LISTÉ DANS LE QUESTIONNAIRE MÉNAGE, INSCRIVEZ '00'.</t>
  </si>
  <si>
    <t xml:space="preserve">NOMBRE TOTAL D'ÉPOUSES ET DE </t>
  </si>
  <si>
    <t>RANG</t>
  </si>
  <si>
    <t>SEULEMENT UNE FOIS</t>
  </si>
  <si>
    <t>PLUS D'UNE FOIS</t>
  </si>
  <si>
    <t>VÉRIFIEZ 709:</t>
  </si>
  <si>
    <t>MARIÉE/</t>
  </si>
  <si>
    <t>HOMME SEULEMENT</t>
  </si>
  <si>
    <t>UNE FOIS</t>
  </si>
  <si>
    <t>HOMME PLUS</t>
  </si>
  <si>
    <t>D'UNE FOIS</t>
  </si>
  <si>
    <t>NE CONNAÎT PAS LE MOIS</t>
  </si>
  <si>
    <t>NE CONNAÎT PAS L'ANNÉE</t>
  </si>
  <si>
    <t>ÂGE</t>
  </si>
  <si>
    <t>VÉRIFIEZ LA PRÉSENCE D'AUTRES PERSONNES. AVANT DE CONTINUER, FAITES TOUT VOTRE POSSIBLE POUR VOUS TROUVER EN PRIVÉ.</t>
  </si>
  <si>
    <t xml:space="preserve">N'A JAMAIS EU DE RAPPORTS </t>
  </si>
  <si>
    <t>SEXUELS</t>
  </si>
  <si>
    <t>ÂGE EN ANNÉES</t>
  </si>
  <si>
    <t>SI MOINS DE 12 MOIS, LA RÉPONSE DOIT ÊTRE ENREGISTRÉE EN JOURS, SEMAINES OU MOIS. SI 12 MOIS (UNE ANNÉE) OU PLUS, LA RÉPONSE DOIT ÊTRE ENREGISTRÉE EN ANNÉES.</t>
  </si>
  <si>
    <t xml:space="preserve">SECTION 7. MARIAGE ET ACTIVITÉ SEXUELLE </t>
  </si>
  <si>
    <t>DERNIER PARTENAIRE SEXUEL</t>
  </si>
  <si>
    <t>AVANT-DERNIER PARTENAIRE SEXUEL</t>
  </si>
  <si>
    <t>AVANT-AVANT-DERNIER PARTENAIRE SEXUEL</t>
  </si>
  <si>
    <t>IL Y A</t>
  </si>
  <si>
    <t>SEMAINE</t>
  </si>
  <si>
    <t>MARI</t>
  </si>
  <si>
    <t>PARTENAIRE VIVANT</t>
  </si>
  <si>
    <t>AVEC L'ENQUÊTÉE</t>
  </si>
  <si>
    <t>PETIT AMI NE VIVANT</t>
  </si>
  <si>
    <t>PAS AVEC</t>
  </si>
  <si>
    <t>L'ENQUÊTÉE</t>
  </si>
  <si>
    <t>RENCONTRE</t>
  </si>
  <si>
    <t>OCCASIONNELLE</t>
  </si>
  <si>
    <t>NOMBRE DE</t>
  </si>
  <si>
    <t>FOIS</t>
  </si>
  <si>
    <t>ÂGE DU</t>
  </si>
  <si>
    <t>PARTENAIRE</t>
  </si>
  <si>
    <t>NOMBRE DE PARTENAIRES</t>
  </si>
  <si>
    <t>DANS LE CAS DE RÉPONSE NON NUMÉRIQUE, INSISTEZ POUR OBTENIR UNE ESTIMATION. SI LE NOMBRE DE FOIS EST  95 OU PLUS, INSCRIVEZ '95'.</t>
  </si>
  <si>
    <t>VÉRIFIEZ 106:</t>
  </si>
  <si>
    <t xml:space="preserve">VÉRIFIEZ 701: </t>
  </si>
  <si>
    <t>ÂGE 15-24</t>
  </si>
  <si>
    <t>ÂGE 25-49</t>
  </si>
  <si>
    <t>EN UNION</t>
  </si>
  <si>
    <t>ACTUELLEMENT MARIÉE/</t>
  </si>
  <si>
    <t>VIT AVEC UN HOMME</t>
  </si>
  <si>
    <t>DANS LE CAS D'UNE RÉPONSE NON NUMÉRIQUE, INSISTEZ POUR OBTENIR UNE ESTIMATION. SI LE NOMBRE DE PARTENAIRES EST 95 OU PLUS, INSCRIVEZ '95'.</t>
  </si>
  <si>
    <t>DANS LA VIE</t>
  </si>
  <si>
    <t>OUI,</t>
  </si>
  <si>
    <t>CONDOM A ÉTÉ UTILISÉ</t>
  </si>
  <si>
    <t>NON,</t>
  </si>
  <si>
    <t>N'A PAS ÉTÉ UTILISÉ</t>
  </si>
  <si>
    <t>SI LA MARQUE N'EST PAS CONNUE, DEMANDEZ À VOIR L'EMBALLAGE.</t>
  </si>
  <si>
    <t>INSISTEZ POUR DÉTERMINER LE TYPE D'ENDROIT.
SI VOUS NE POUVEZ DÉTERMINER SI L'ENDROIT EST DU SECTEUR PUBLIC OU PRIVÉ, INSCRIVEZ LE NOM DE L'ENDROIT.</t>
  </si>
  <si>
    <t>CENTRE DE SANTÉ DU GOUVERNEMENT</t>
  </si>
  <si>
    <t>CLINIQUE DE PLANIFICATION FAMILIALE</t>
  </si>
  <si>
    <t>PRÉSENCE D'AUTRES PERSONNES DANS CETTE SECTION</t>
  </si>
  <si>
    <t>ENFANTS &lt;10</t>
  </si>
  <si>
    <t>HOMMES ADULTES</t>
  </si>
  <si>
    <t>FEMMES ADULTES</t>
  </si>
  <si>
    <t>SECTION 8. PRÉFÉRENCES EN MATIÈRE DE FÉCONDITÉ</t>
  </si>
  <si>
    <t>VÉRIFIEZ 304:</t>
  </si>
  <si>
    <t>VÉRIFIEZ 805:</t>
  </si>
  <si>
    <t>VÉRIFIEZ 804:</t>
  </si>
  <si>
    <t>VÉRIFIEZ 216:</t>
  </si>
  <si>
    <t>VÉRIFIEZ 701:</t>
  </si>
  <si>
    <t>IL OU ELLE</t>
  </si>
  <si>
    <t>STÉRILISÉ</t>
  </si>
  <si>
    <t>AVOIR UN AUTRE ENFANT</t>
  </si>
  <si>
    <t>N'EN VEUT PAS D'AUTRE</t>
  </si>
  <si>
    <t>INDÉCISE/NE SAIT PAS</t>
  </si>
  <si>
    <t>AVOIR (UN/UN AUTRE) ENFANT</t>
  </si>
  <si>
    <t>PAS D'AUTRE/AUCUN</t>
  </si>
  <si>
    <t xml:space="preserve">DIT QU'ELLE NE PEUT PAS TOMBER ENCEINTE </t>
  </si>
  <si>
    <t>BIENTÔT/MAINTENANT</t>
  </si>
  <si>
    <t>DIT QU'ELLE NE PEUT PAS TOMBER ENCEINTE</t>
  </si>
  <si>
    <t>APRÈS LE MARIAGE</t>
  </si>
  <si>
    <t>VÉRIFIEZ 303: UTILISE UNE MÉTHODE CONTRACEPTIVE?</t>
  </si>
  <si>
    <t>ACTUELLEMENT</t>
  </si>
  <si>
    <t>UTILISE</t>
  </si>
  <si>
    <t>'24' MOIS OU PLUS</t>
  </si>
  <si>
    <t>OU '02' ANNÉES OU PLUS</t>
  </si>
  <si>
    <t>'00-23' MOIS</t>
  </si>
  <si>
    <t>OU '00-01' ANNÉE</t>
  </si>
  <si>
    <t>IL Y A DES JOURS, SEMAINES OU</t>
  </si>
  <si>
    <t xml:space="preserve">IL Y A DES </t>
  </si>
  <si>
    <t>POSÉE</t>
  </si>
  <si>
    <t>VEUT AVOIR UN/</t>
  </si>
  <si>
    <t>UN AUTRE ENFANT</t>
  </si>
  <si>
    <t>PAS D'AUTRE/</t>
  </si>
  <si>
    <t>RAISONS RELATIVES À LA FÉCONDITÉ</t>
  </si>
  <si>
    <t>PAS DE RAPPORTS SEXUELS</t>
  </si>
  <si>
    <t>RAP. SEXUELS PEU FRÉQUENTS</t>
  </si>
  <si>
    <t>MÉNOPAUSEL/HYSTÉRECTOMIE</t>
  </si>
  <si>
    <t>NE PEUT PAS TOMBER ENCEINTE</t>
  </si>
  <si>
    <t xml:space="preserve">PAS DE RÈGLES DEPUIS </t>
  </si>
  <si>
    <t>ALLAITE</t>
  </si>
  <si>
    <t>FATALISTE</t>
  </si>
  <si>
    <t>OPPOSITION À L'UTILISATION</t>
  </si>
  <si>
    <t>ENQUÊTÉE OPPOSÉE</t>
  </si>
  <si>
    <t>MARI/PARTENAIRE OPPOSÉ</t>
  </si>
  <si>
    <t>AUTRES OPPOSÉS</t>
  </si>
  <si>
    <t>INTERDITS RELIGIEUX</t>
  </si>
  <si>
    <t>MANQUE DE CONNAISSANCE</t>
  </si>
  <si>
    <t>NE CONNAÎT AUCUN ENDROIT</t>
  </si>
  <si>
    <t>RAISONS LIÉES À LA MÉTHODE</t>
  </si>
  <si>
    <t xml:space="preserve">EFFETS SECONDAIRES/ PROBLÈMES DE </t>
  </si>
  <si>
    <t>SANTÉ</t>
  </si>
  <si>
    <t>PAS ACCESSIBLE/TROP ÉLOIGNÉ</t>
  </si>
  <si>
    <t>TROP CHER</t>
  </si>
  <si>
    <t>MÉTHODE PRÉFERRÉE</t>
  </si>
  <si>
    <t>NON DISPONIBLE</t>
  </si>
  <si>
    <t>AUCUNE MÉTHODE DISPONIBLE</t>
  </si>
  <si>
    <t>PAS PRATIQUE À UTILISER</t>
  </si>
  <si>
    <t xml:space="preserve">INTERFÈRE AVEC LES FONCTIONS </t>
  </si>
  <si>
    <t>NORMALES DU CORPS</t>
  </si>
  <si>
    <t>ENREGISTREZ TOUTES LES RAISONS MENTIONNÉES.</t>
  </si>
  <si>
    <t>VÉRIFIEZ 303: UTILISE UNE MÉTHODE CONTRACEPTIVE ?</t>
  </si>
  <si>
    <t>NON, N'UTILISE</t>
  </si>
  <si>
    <t>PAS ACTUELLEMENT</t>
  </si>
  <si>
    <t>UTILISE ACTUELLEMENT</t>
  </si>
  <si>
    <t>A DES ENFANTS</t>
  </si>
  <si>
    <t>VIVANTS</t>
  </si>
  <si>
    <t>INSISTEZ POUR OBTENIR UNE RÉPONSE NUMÉRIQUE.</t>
  </si>
  <si>
    <t>GARÇONS</t>
  </si>
  <si>
    <t>FILLES</t>
  </si>
  <si>
    <t>PEU IMPORTE</t>
  </si>
  <si>
    <t>TÉLÉVISION</t>
  </si>
  <si>
    <t>TÉLÉPHONE PORTABLE</t>
  </si>
  <si>
    <t>MARIÉE</t>
  </si>
  <si>
    <t>VIT AVEC</t>
  </si>
  <si>
    <t>UN HOMME</t>
  </si>
  <si>
    <t>PAS EN UNION</t>
  </si>
  <si>
    <t>DÉCISION DE L'ENQUÊTÉE</t>
  </si>
  <si>
    <t>DÉCISION DU MARI/PARTENAIRE</t>
  </si>
  <si>
    <t>DÉCISION COMMUNE</t>
  </si>
  <si>
    <t xml:space="preserve">IL OU ELLE </t>
  </si>
  <si>
    <t>MÊME NOMBRE</t>
  </si>
  <si>
    <t>PLUS D'ENFANTS</t>
  </si>
  <si>
    <t>MOINS D'ENFANTS</t>
  </si>
  <si>
    <t>NI LUI, NI ELLE</t>
  </si>
  <si>
    <t xml:space="preserve">NI LUI, NI ELLE </t>
  </si>
  <si>
    <t>SECTION 9. CARACTÉRISTIQUES DU MARI ET TRAVAIL DE LA FEMME</t>
  </si>
  <si>
    <t>PAS EN</t>
  </si>
  <si>
    <t>[CLASSE/ANNÉE]</t>
  </si>
  <si>
    <t>SI MOINS D'1 CLASSE/ANNÉE A ÉTÉ ACHEVÉE À CE NIVEAU, INSCRIVEZ '00'.</t>
  </si>
  <si>
    <t>MEMBRE DE LA FAMILLE</t>
  </si>
  <si>
    <t>QUELQU'UN D'AUTRE</t>
  </si>
  <si>
    <t>À SON COMPTE</t>
  </si>
  <si>
    <t>TOUTE L'ANNÉE</t>
  </si>
  <si>
    <t>SAISONNIER/PARTIE DE L'ANNÉE</t>
  </si>
  <si>
    <t>DE TEMPS EN TEMPS</t>
  </si>
  <si>
    <t>ARGENT SEULEMENT</t>
  </si>
  <si>
    <t>ARGENT ET NATURE</t>
  </si>
  <si>
    <t>NATURE SEULEMENT</t>
  </si>
  <si>
    <t>PAS PAYÉE</t>
  </si>
  <si>
    <t>MARIÉE/VIT</t>
  </si>
  <si>
    <t>AVEC UN HOMME</t>
  </si>
  <si>
    <t>VÉRIFIEZ 916:</t>
  </si>
  <si>
    <t>CODE '1' OU '2'</t>
  </si>
  <si>
    <t>ENQUÊTÉE</t>
  </si>
  <si>
    <t>MARI/PARTENAIRE</t>
  </si>
  <si>
    <t>CONJOINTEMENT ENQUÊTÉE</t>
  </si>
  <si>
    <t>ET MARI/PARTENAIRE</t>
  </si>
  <si>
    <t>PLUS QUE LUI</t>
  </si>
  <si>
    <t>MOINS QUE LUI</t>
  </si>
  <si>
    <t>À PEU PRÉS LA MÊME CHOSE</t>
  </si>
  <si>
    <t>MARI/PARTENAIRE N'A PAS</t>
  </si>
  <si>
    <t>DE REVENUS</t>
  </si>
  <si>
    <t>SEULE ET CONJOINTEMENT</t>
  </si>
  <si>
    <t>N'EN POSSÈDE PAS</t>
  </si>
  <si>
    <t xml:space="preserve">SEULE SEULEMENT </t>
  </si>
  <si>
    <t>CONJOINTEMENT SEULEMENT</t>
  </si>
  <si>
    <t>ÉCOUTE.</t>
  </si>
  <si>
    <t>N'ÉCOUTE</t>
  </si>
  <si>
    <t>PAS.</t>
  </si>
  <si>
    <t>ENFANTS &lt; 10</t>
  </si>
  <si>
    <t>AUTRES HOMMES</t>
  </si>
  <si>
    <t>AUTRES FEMMES</t>
  </si>
  <si>
    <t>SORT SANS LE LUI DIRE</t>
  </si>
  <si>
    <t>NÉGLIGE LES ENFANTS</t>
  </si>
  <si>
    <t>ARGUMENTE</t>
  </si>
  <si>
    <t>REFUSE RAP. SEXUELS</t>
  </si>
  <si>
    <t>BRÛLE NOURRITURE</t>
  </si>
  <si>
    <t>(1) à adapter selon le système éducatif local.</t>
  </si>
  <si>
    <t>SECTION 10. VIH/SIDA</t>
  </si>
  <si>
    <t>A EU DES</t>
  </si>
  <si>
    <t>SOINS</t>
  </si>
  <si>
    <t>PRÉNATALS</t>
  </si>
  <si>
    <t>PAS DE</t>
  </si>
  <si>
    <t>VÉRIFIEZ 408 POUR DERNIÈRE NAISSANCE:</t>
  </si>
  <si>
    <t xml:space="preserve">VÉRIFIEZ LA PRÉSENCE D'AUTRES PERSONNES. AVANT DE CONTINUER, FAITES TOUS LES EFFORTS POSSIBLE POUR VOUS TROUVER EN PRIVÉ. </t>
  </si>
  <si>
    <t>VIH DE LA MÈRE</t>
  </si>
  <si>
    <t>CHOSES À FAIRE</t>
  </si>
  <si>
    <t>TEST DU VIH</t>
  </si>
  <si>
    <t>HÔPITAL/CLINIQUE PRIVÉ/</t>
  </si>
  <si>
    <t>LIEU DE TRAVAIL</t>
  </si>
  <si>
    <t>CENTRE DE DÉTENTION</t>
  </si>
  <si>
    <t>VÉRIFIEZ 430 POUR DERNIÈRE NAISSANCE:</t>
  </si>
  <si>
    <t>'21-36' ENCERCLÉ</t>
  </si>
  <si>
    <t>VÉRIFIEZ 1016:</t>
  </si>
  <si>
    <t>NON OU</t>
  </si>
  <si>
    <t>PAS POSÉE</t>
  </si>
  <si>
    <t>DEUX ANNÉES OU PLUS</t>
  </si>
  <si>
    <t>D'ACCORD</t>
  </si>
  <si>
    <t>PAS D'ACCORD</t>
  </si>
  <si>
    <t>DIT QU'ELLE A LE VIH</t>
  </si>
  <si>
    <t>VÉRIFIEZ 1001:</t>
  </si>
  <si>
    <t>A ENTENDU PARLER</t>
  </si>
  <si>
    <t>DU VIH OU DU SIDA</t>
  </si>
  <si>
    <t xml:space="preserve"> PAS ENTENDU PARLER</t>
  </si>
  <si>
    <t>VÉRIFIEZ 713:</t>
  </si>
  <si>
    <t>A EU DES RAPPORTS</t>
  </si>
  <si>
    <t>RAPPORTS SEXUELS</t>
  </si>
  <si>
    <t>VÉRIFIEZ 1042: A ENTENDU PARLER D'AUTRES MALADIES SEXUELLEMENT TRANSMISSIBLES ?</t>
  </si>
  <si>
    <t>VÉRIFIEZ 1045, 1046, ET 1047:</t>
  </si>
  <si>
    <t>A EU UNE</t>
  </si>
  <si>
    <t>(UN 'OUI')</t>
  </si>
  <si>
    <t xml:space="preserve">N'A PAS EU </t>
  </si>
  <si>
    <t>D'INFECTION OU</t>
  </si>
  <si>
    <t>SECTUER MÉDICAL PRIVÉ</t>
  </si>
  <si>
    <t>SECTION 11. AUTRES PROBLÈMES DE SANTÉ</t>
  </si>
  <si>
    <t>SI LE NOMBRE D'INJECTIONS EST DE 90 OU PLUS OU SI LES INJECTIONS ÉTAIENT QUOTIDIENNES PENDANT 3 MOIS OU PLUS, INSCRIVEZ '90'. DANS LE CAS DE RÉPONSE NON NUMÉRIQUE, INSISTEZ POUR OBTENIR UNE ESTIMATION.</t>
  </si>
  <si>
    <t>NOMBRE D'INJECTIONS</t>
  </si>
  <si>
    <t>CHAQUE JOUR</t>
  </si>
  <si>
    <t>CERTAINS JOURS</t>
  </si>
  <si>
    <t>NOMBRE DE CIGARETTES</t>
  </si>
  <si>
    <t>ENREGISTREZ TOUT CE QUI EST MENTIONNÉ.</t>
  </si>
  <si>
    <t>CIGARES, CHEROOTS, OU CIGARILLOS</t>
  </si>
  <si>
    <t>PIPE À EAU</t>
  </si>
  <si>
    <t>TABAC À MÂCHER</t>
  </si>
  <si>
    <t>TABAC À CHIQUER</t>
  </si>
  <si>
    <t xml:space="preserve">CHIQUE DE BETEL AVEC TABAC </t>
  </si>
  <si>
    <t xml:space="preserve">PERMISSION </t>
  </si>
  <si>
    <t>OBTENIR L'ARGENT</t>
  </si>
  <si>
    <t>ALLER SEULE</t>
  </si>
  <si>
    <t>MUTUELLE DE SANTÉ/</t>
  </si>
  <si>
    <t xml:space="preserve">ASSURANCE SANTÉ </t>
  </si>
  <si>
    <t>CONNUNAUTAIRE</t>
  </si>
  <si>
    <t>ASSURANCE SANTÉ PAR</t>
  </si>
  <si>
    <t>L'EMPLOYEUR</t>
  </si>
  <si>
    <t>SÉCURITÉ SOCIALE</t>
  </si>
  <si>
    <t>AUTRE ASSURANCE PRIVÉE</t>
  </si>
  <si>
    <t>COMMERCIALE</t>
  </si>
  <si>
    <t>ENREGISTREZ L'HEURE.</t>
  </si>
  <si>
    <t>(1) Ajoutez des termes locaux.</t>
  </si>
  <si>
    <t>PROBLÈME</t>
  </si>
  <si>
    <t>IMPORTANT</t>
  </si>
  <si>
    <t>PAS UN</t>
  </si>
  <si>
    <t>DURANT LA GROSSESSE</t>
  </si>
  <si>
    <t>EN ALLAITANT</t>
  </si>
  <si>
    <t>Durant l'accouchement ?</t>
  </si>
  <si>
    <t>(1) La question doit être supprimée dans les pays où la polygamie n'est pas pratiquée.</t>
  </si>
  <si>
    <t>(2) Dans les pays qui ont un programme actif de condoms féminins, la formulation de la question doit être modifiée pour prendre en compte le condom masculin et féminin.</t>
  </si>
  <si>
    <t>UN SEUL CODE DOIT FIGURER DANS CHAQUE CASE.</t>
  </si>
  <si>
    <t>UN CODE DOIT ÊTRE INSCRIT À CHAQUE MOIS À LA COLONNE 1.</t>
  </si>
  <si>
    <t>CODES À UTILISER POUR CHAQUE COLONNE</t>
  </si>
  <si>
    <t>GROSSESSES</t>
  </si>
  <si>
    <t>FIN DE GROSSESSE</t>
  </si>
  <si>
    <t>AUCUNE MÉTHODE</t>
  </si>
  <si>
    <t>MÉTHODE DE L'AMÉNORRHÉE ET DE L'ALLAITEMENT MATERNEL</t>
  </si>
  <si>
    <r>
      <t xml:space="preserve">COLONNE 2: </t>
    </r>
    <r>
      <rPr>
        <u/>
        <sz val="8"/>
        <rFont val="Arial"/>
        <family val="2"/>
      </rPr>
      <t>DISCONTINUATION DE L'UTILISATION CONTRACEPTIVE</t>
    </r>
  </si>
  <si>
    <t>RAPPORTS SEX. PEU FRÉQUENTS/MARI ABSENT</t>
  </si>
  <si>
    <t>TOMBÉE ENCEINTE ALORS QU'ELLE UTILISAIT</t>
  </si>
  <si>
    <t>SOUHAITAIT TOMBER ENCEINTE</t>
  </si>
  <si>
    <t>MARI/PARTENAIRE DÉSAPPROUVE</t>
  </si>
  <si>
    <t xml:space="preserve">VOULAIT MÉTHODE PLUS EFFICACE </t>
  </si>
  <si>
    <t>PEUR DES EFFETS SECONDAIRES</t>
  </si>
  <si>
    <t>MANQUE D'ACCESSIBILITÉ/TROP ÉLOIGNÉ</t>
  </si>
  <si>
    <t>COÛTE TROP CHER</t>
  </si>
  <si>
    <t>DIFFICULTÉS POUR TOMBER ENCEINTE/MÉNOPAUSE</t>
  </si>
  <si>
    <t>DISSOLUTION DU MARIAGE/SÉPARATION</t>
  </si>
  <si>
    <t>AOUT</t>
  </si>
  <si>
    <t>JUIN</t>
  </si>
  <si>
    <t>MAI</t>
  </si>
  <si>
    <t>AVRIL</t>
  </si>
  <si>
    <t>MARS</t>
  </si>
  <si>
    <t>FEVRIER</t>
  </si>
  <si>
    <t>(2) Des codes peuvent être ajoutés pour d'autres méthodes, comme  celles basées sur la connaissance de la fécondité.</t>
  </si>
  <si>
    <t>(2) la question doit être supprimée dans les pays où il n'y pas de programme de déparasitage.</t>
  </si>
  <si>
    <t>(3) Les termes utilisés pour la diarrhée doivent englober les expressions utilisées pour toutes les formes de diarrhée, y compris les selles avec du sang (pouvant signifier une dysenterie), des selles liquides, etc.</t>
  </si>
  <si>
    <t>(7) La question doit être supprimée dans les pays qui ne sont pas affectés par le paludisme.</t>
  </si>
  <si>
    <t>(9) Supprimez "LIQUIDE SRO PRÉCONDITIONNÉ" dans les pays où de tels liquides ne sont pas disponibles.</t>
  </si>
  <si>
    <t>(11) Dans le cas d'aliments enrichis, l'enquêtrice doit demander à voir le paquet et/ou la marque du produit (si disponible) pour confirmer que le produit est bien un produit enrichi.</t>
  </si>
  <si>
    <t>(14) Sont inclus les feuilles de cassava, de haricots, de choux vert frisé, d'épinards, de piments, de taro, d'amarante ou d'autres légumes à feuilles vert foncé.</t>
  </si>
  <si>
    <t>OBSERVATIONS DE L'ENQUÊTRICE</t>
  </si>
  <si>
    <t>À REMPLIR UNE FOIS L'INTERVIEW TERMINÉE</t>
  </si>
  <si>
    <t>COMMENTAIRES SUR L'INTERVIEW :</t>
  </si>
  <si>
    <t>COMMENTAIRES SUR DES QUESTIONS PARTICULIÈRES :</t>
  </si>
  <si>
    <t>AUTRES COMMENTAIRES :</t>
  </si>
  <si>
    <t>OBSERVATION DU CHEF D'ÉQUIPE</t>
  </si>
  <si>
    <t>OBSERVATION DE LA CONTRÔLEUSE</t>
  </si>
  <si>
    <t>RAISON POUR AVOIR</t>
  </si>
  <si>
    <t>ARRÊTÉ</t>
  </si>
  <si>
    <t>Pensez-vous que des enfants vivant avec le VIH devraient être autorisés à aller à l'école avec des enfants qui n'ont pas le VIH ?</t>
  </si>
  <si>
    <t>Est-ce que les gens qui vivent avec le VIH, ou dont on pense qu'ils vivent avec le VIH, perdent le respect des autres ?</t>
  </si>
  <si>
    <t>Êtes-vous d'accord ou non avec la déclaration suivante : j'aurais honte si quelqu'un de ma famille avait le VIH.</t>
  </si>
  <si>
    <t>Mis à part le sida, avez-vous entendu parler d'autres infections qui peuvent se transmettre par contact sexuel ?</t>
  </si>
  <si>
    <t>FRANÇAIS</t>
  </si>
  <si>
    <t>LIGNE</t>
  </si>
  <si>
    <r>
      <t>SECTION 3. CONTRACEPTION</t>
    </r>
    <r>
      <rPr>
        <sz val="8"/>
        <rFont val="Arial"/>
        <family val="2"/>
      </rPr>
      <t xml:space="preserve"> (OPTION PAPIER) </t>
    </r>
    <r>
      <rPr>
        <b/>
        <sz val="8"/>
        <rFont val="Arial"/>
        <family val="2"/>
      </rPr>
      <t>(6)</t>
    </r>
  </si>
  <si>
    <t>[VACCIN ANTIROUGEOLEUX] 1</t>
  </si>
  <si>
    <t>[VACCIN ANTIROUGEOLEUX] 2</t>
  </si>
  <si>
    <t>Avez-vous déjà été mariée ou avez-vous déjà vécu avec un homme comme si vous étiez mariée ?</t>
  </si>
  <si>
    <t>Je voudrais maintenant que nous parlions d'un autre sujet. Avez-vous déjà entendu parler de VIH ou de sida ?</t>
  </si>
  <si>
    <t>Le VIH est le virus qui cause le sida. Est-ce qu'on peut réduire le risque de contracter le VIH en ayant juste un seul partenaire sexuel qui n'est pas infecté et qui n'a aucun autre partenaire sexuel ?</t>
  </si>
  <si>
    <t>Connaissez-vous un endroit où les gens peuvent aller pour faire un test du VIH ?</t>
  </si>
  <si>
    <t>PEUT SEULEMENT LIRE UNE PARTIE</t>
  </si>
  <si>
    <t>Reçu un message vocal ou un texte sur la planification familiale sur votre portable ?</t>
  </si>
  <si>
    <t>VÉRIFIEZ 1008:</t>
  </si>
  <si>
    <t>AU MOINS</t>
  </si>
  <si>
    <t>VÉRIFIEZ 208 ET 215:</t>
  </si>
  <si>
    <t>PAS DE NAISSANCE</t>
  </si>
  <si>
    <t>SI NÉCESSAIRE, INSISTEZ POUR L'UTILISATION À PARTIR DE N'IMPORTE QUEL ENDROIT AVEC N'IMPORTE QUEL APPAREIL.</t>
  </si>
  <si>
    <t>QUESTIONS SUR LA RELIGION SPÉCIFIQUES AU PAYS, SI APPROPRIÉ.</t>
  </si>
  <si>
    <t>QUESTIONS SUR L'ETHNIE SPÉCIFIQUES AU PAYS, SI APPROPRIÉ.</t>
  </si>
  <si>
    <t>Au cours des 12 derniers mois, avez-vous été absente de chez vous pendant plus d'un mois d'affilée ?</t>
  </si>
  <si>
    <t>Au cours des 12 derniers mois, combien de fois vous est-il arrivé de passer une nuit ou plus ailleurs que chez vous ?</t>
  </si>
  <si>
    <t>(1) Augmenter le temps d'interview donné à l'enquêtée si des modules ont été ajoutés au questionnaire.</t>
  </si>
  <si>
    <t>Et combien de filles sont vivantes mais qui ne vivent pas avec vous ?</t>
  </si>
  <si>
    <t>INSISTEZ ET CORRIGEZ  201-208 COMME IL SE DOIT.</t>
  </si>
  <si>
    <t>Je voudrais maintenant faire la liste de toutes vos naissances, qu'elles soient encore en vie ou non, en commençant par la première.</t>
  </si>
  <si>
    <t>En quel mois et en quelle année la dernière grossesse de ce genre s'est-elle terminée ?</t>
  </si>
  <si>
    <t>Entre la période des règles et les règles suivantes, est-ce qu'il y a une période où les femmes ont plus de chances de tomber enceintes ?</t>
  </si>
  <si>
    <t>Est-ce que cette période se situe juste avant que les règles ne commencent, pendant la période des règles, juste après que les règles soient terminées ou bien au milieu de deux périodes de règles ?</t>
  </si>
  <si>
    <t>(DATE, SI DONNÉE)</t>
  </si>
  <si>
    <t>DEUX PÉRIODES DE RÈGLES</t>
  </si>
  <si>
    <t>Injectables.
INSISTEZ : Les femmes peuvent avoir une injection faite par du personnel de santé pour leur éviter une grossesse pendant un mois ou plus.</t>
  </si>
  <si>
    <t>Est-ce que vous, ou votre partenaire, faites actuellement quelque chose ou est-ce que vous utilisez actuellement une méthode pour retarder ou éviter une grossesse ?</t>
  </si>
  <si>
    <t>ENREGISTREZ TOUT CE QUI EST MENTIONNÉ.
SI PLUS D'UNE MÉTHODE EST MENTIONNÉE, SUIVEZ LES INSTRUCTIONS DE PASSAGE DE LA PREMIÈRE MÉTHODE DE LA LISTE.</t>
  </si>
  <si>
    <t>VÉRIFIEZ 308 ET 309:</t>
  </si>
  <si>
    <t>INSCRIVEZ  DANS LE CALENDRIER LE CODE DE LA MÉTHODE UTILISÉE LE MOIS DE L'INTERVIEW  ET POUR CHAQUE MOIS EN REMONTANT JUSQU'À LA DATE DE DÉBUT D'UTILISATION.</t>
  </si>
  <si>
    <t>Pourquoi avez-vous arrêté d'utiliser la (MÉTHODE) ? Êtes-vous tombée enceinte pendant que vous utilisiez la (MÉTHODE), ou avez-vous interrompu pour être enceinte, ou avez-vous arrêté pour d'autres raisons ?</t>
  </si>
  <si>
    <t>QUESTIONS ILLUSTRATIVES:</t>
  </si>
  <si>
    <t xml:space="preserve"> QUESTIONS ILLUSTRATIVES:</t>
  </si>
  <si>
    <t>ENSUITE CONTINUEZ</t>
  </si>
  <si>
    <t>INSCRIVEZ DANS LE CALENDRIER LE CODE POUR LA MÉTHODE UTILISÉE LE MOIS DE L'INTERVIEW  ET POUR CHAQUE MOIS JUSQUÀ LA DATE DE DÉBUT D'UTILISATION .</t>
  </si>
  <si>
    <t>ENSUITE</t>
  </si>
  <si>
    <t>INSCRIVEZ LE MOIS ET L'ANNÉE OÙ L'ENQUÊTÉE A COMMENCÉ À UTILISER LA MÉTHODE.</t>
  </si>
  <si>
    <t>RETOURNEZ À 312A DANS LE NOUVEAU QUESTIONNAIRE; OU, SI PLUS D'INTERRUPTIONS, ALLEZ À 313.</t>
  </si>
  <si>
    <t>VÉRIFIEZ LE CALENDRIER POUR L'UTILISATION D'UNE MÉTHODE CONTRACEPTIVE À N'IMPORTE QUEL MOIS</t>
  </si>
  <si>
    <t>CLINIQUE PLANIFICATION FAMILIALE</t>
  </si>
  <si>
    <t>Est-ce qu'un agent de santé ou de planification familiale vous a parlé d'autres méthodes de planification familiale que vous pouviez utiliser ?</t>
  </si>
  <si>
    <t>(4) D'autres méthodes couramment utilisées peuvent être ajoutées à la liste comme le patch contraceptif, l'anneau vaginal contraceptif ou l'éponge contraceptive. Tous les codes ajoutés à Q.304 doivent aussi être ajoutés aux Q. 315, 317, 324, et à la colonne 1 du calendrier. Ces méthodes ne doivent pas être ajoutées à Q.301.</t>
  </si>
  <si>
    <t>NUMÉRO DE L'HISTORIQUE DES NAISSANCES DE 212 DANS L'HISTORIQUE DES NAISSANCES.</t>
  </si>
  <si>
    <t>Est-ce que vous vouliez avoir un enfant plus tard, ou est-ce que vous ne vouliez pas d'enfant ?</t>
  </si>
  <si>
    <t>Est-ce que vous vouliez avoir un enfant plus tard, ou est-ce que vous ne vouliez plus d'enfant ?</t>
  </si>
  <si>
    <t>DU GOUVERNEMENT</t>
  </si>
  <si>
    <t>Durant toute la grossesse, pendant combien de jours avez-vous pris des comprimés ou du sirop ?</t>
  </si>
  <si>
    <t>HÔPITAL GOUVERNEMENT</t>
  </si>
  <si>
    <t>INSISTEZ POUR LE/LES TYPES DE PERSONNE ET ENREGISTREZ TOUT CE QUI EST MENTIONNÉ.</t>
  </si>
  <si>
    <t>SI L'ENQUÊTÉE DÉCLARE QUE PERSONNE N'A ASSISTÉ L'ACCOUCHEMENT, INSISTEZ POUR DÉTERMINER SI DES ADULTES ÉTAIENT PRÉSENTS À L'ACCOUCHEMENT.</t>
  </si>
  <si>
    <t>(ALLEZ À 438)</t>
  </si>
  <si>
    <t>AUTRE PERSONNE</t>
  </si>
  <si>
    <t>Je voudrais maintenant parler de ce qui s'est passé après que vous ayez quitté l'établissement. Est-ce que quelqu'un a examiné votre état de santé après que vous ayez quitté l'établissement ?</t>
  </si>
  <si>
    <t>Combien d'heures, de jours ou de semaines après la naissance de (NOM), cet examen a-t-il eu lieu ?</t>
  </si>
  <si>
    <t>SI VOUS NE POUVEZ DÉTERMINER SI L'ENDROIT EST DU SECTEUR PUBLIC OU PRIVÉ, INSCRIVEZ LE NOM DE L'ENDROIT</t>
  </si>
  <si>
    <t>Au cours des deux jours suivant la naissance de (NOM), est-ce qu'un prestataire de santé a fait l'une des choses suivantes ?</t>
  </si>
  <si>
    <t>Combien d'heures, de jours ou de semaines après la naissance de (NOM), ce premier examen a-t-il eu lieu ?</t>
  </si>
  <si>
    <t>CORDON</t>
  </si>
  <si>
    <t>SI MOINS D'1 HEURE,
INSCRIVEZ ‘00' HEURE;
SI MOINS DE 24 HEURES,
INSCRIVEZ EN HEURES;
SINON, EN JOURS.</t>
  </si>
  <si>
    <t>Dans les trois premiers jours après la naissance, est-ce que (NOM) a reçu autre chose à boire que le lait maternel ?</t>
  </si>
  <si>
    <t>RETOURNEZ À 405 À L'AVANT-DERNIÈRE COLONNE DU NOUVEAU QUESTIONNAIRE ; OU, S'IL N'Y A PLUS DE NAISSANCES, ALLEZ À 501A.</t>
  </si>
  <si>
    <t>Au cours des sept derniers jours, a-t-on donné à (NOM) :</t>
  </si>
  <si>
    <t>(2) Remplacez le mot ‘carte’ par le terme utilisé localement pour l'enregistrement officiel des vaccinations de l'enfant, comme " carnet de la mère et de l'enfant ".</t>
  </si>
  <si>
    <t>GOUVERNEMENT</t>
  </si>
  <si>
    <t>VÉRIFIEZ 612:</t>
  </si>
  <si>
    <t>OU 'NSP'</t>
  </si>
  <si>
    <t>AGENT COMMUNAUTAIRE</t>
  </si>
  <si>
    <t xml:space="preserve"> COMMUNAUTAIRE</t>
  </si>
  <si>
    <t>UTILISEZ LES CODES LETTRES  DE 625.</t>
  </si>
  <si>
    <t>UTILISEZ LES CODES LETTRES DE 612.</t>
  </si>
  <si>
    <t xml:space="preserve"> QUININE</t>
  </si>
  <si>
    <t>ACETAMINOPHEN</t>
  </si>
  <si>
    <t>VÉRIFIEZ 630:
QUININE ('E' OU 'F') DONNÉE</t>
  </si>
  <si>
    <t>VÉRIFIEZ 630:
ARTESUNATE ('G' OU 'H') DONNÉ</t>
  </si>
  <si>
    <t>VÉRIFIEZ 630:
AUTRE ANTIPALUDIQUE ('I') DONNÉ</t>
  </si>
  <si>
    <t>APRÈS FIÈVRE</t>
  </si>
  <si>
    <t>Des pommes de terre blanches, ignames blanches, manioc, cassava, ou préparations à base de tubercules ?</t>
  </si>
  <si>
    <t>Du fromage ou d'autres produits laitiers ?</t>
  </si>
  <si>
    <t>Êtes-vous actuellement mariée ou vivez-vous avec un homme comme si vous êtiez mariée ?</t>
  </si>
  <si>
    <t>A VÉCU AVEC UN</t>
  </si>
  <si>
    <t>Quelle était votre relation avec cette personne avec qui vous avez eu des rapports sexuels ?
SI PETIT AMI : Viviez-vous ensemble comme si vous étiez mariés ?
SI OUI, ENCERCLEZ '2'
SI NON, ENCERCLEZ '3'</t>
  </si>
  <si>
    <t>CLIENT/PROSTITUÉE</t>
  </si>
  <si>
    <t>SECTION 7. NOTES</t>
  </si>
  <si>
    <t>SECTION 3.NOTES</t>
  </si>
  <si>
    <t>SECTION 4. NOTES</t>
  </si>
  <si>
    <t>SECTION 6. NOTES</t>
  </si>
  <si>
    <t>Je voudrais maintenant vous poser des questions sur l'avenir. Après l'enfant que vous attendez maintenant, souhaiteriez-vous un autre enfant ou préféreriez-vous ne plus en avoir ?</t>
  </si>
  <si>
    <t>Vous avez dit que vous ne souhaitiez pas (plus) d' enfant. Pouvez-vous me dire pourquoi vous n'utilisez pas une méthode pour éviter une grossesse ?
Y-a-t-il une autre raison ?</t>
  </si>
  <si>
    <t>NE CONNAÎT AUCUNE MÉTHODE</t>
  </si>
  <si>
    <t>Lu quelque chose sur la planification familiale dans un journal ou magazine ?</t>
  </si>
  <si>
    <t>JOURNAL OU MAGAZINE</t>
  </si>
  <si>
    <t>Est-ce que votre (mari/partenaire) a fréquenté l'école ?</t>
  </si>
  <si>
    <t>Est-ce qu'on peut réduire le risque de contracter le VIH en utilisant des condoms au cours de chaque rapport sexuel ?</t>
  </si>
  <si>
    <t>Est-ce qu'on peut contracter le VIH par sorcellerie ou par des moyens surnaturels ?</t>
  </si>
  <si>
    <t>Est-il possible qu'une personne paraissant en bonne santé ait, en fait, le VIH ?</t>
  </si>
  <si>
    <t>Est-ce que le VIH peut être transmis de la mère à son enfant :</t>
  </si>
  <si>
    <t>Des bébés qui contractent le VIH de leur mère ?</t>
  </si>
  <si>
    <t>Des choses que vous pouvez faire pour ne pas contracter le VIH ?</t>
  </si>
  <si>
    <t>Je ne veux pas connaître les résultats mais avez-vous effectué un test du VIH dans le cadre de vos soins prénatals ?</t>
  </si>
  <si>
    <t>Est-ce qu'on peut contracter le VIH en partageant la nourriture avec une personne qui a le VIH ?</t>
  </si>
  <si>
    <t>Y a-t-il des médicaments spéciaux qu'un médecin ou une infirmière peut donner à une femme infectée par le VIH pour réduire le risque de transmission à son enfant ?</t>
  </si>
  <si>
    <t>Effectuer un test du VIH ?</t>
  </si>
  <si>
    <t>Je ne veux pas connaître les résultats mais vous a-t-on fait un test du VIH à ce moment-là ?</t>
  </si>
  <si>
    <t>Avez-vous effectué un test du VIH depuis le moment où vous avez fait un test durant votre grossesse ?</t>
  </si>
  <si>
    <t>Je ne veux pas connaître les résultats mais avez-vous déjà fait un test du VIH ?</t>
  </si>
  <si>
    <t>Vous êtes-vous testée vous-même en utilisant un kit de test ?</t>
  </si>
  <si>
    <t>Est-ce que vous achèteriez des légumes frais à un marchand ou à un vendeur si vous saviez que cette personne a le VIH ?</t>
  </si>
  <si>
    <t>ÇA DÉPEND/PAS SÛRE</t>
  </si>
  <si>
    <t>NE SAIT PAS/PAS SÛRE/ÇA DÉPEND</t>
  </si>
  <si>
    <t>(2) La question peut être supprimée dans les pays où la prévalence du VIH est très faible.</t>
  </si>
  <si>
    <t>PIPES BOURRÉES DE TABAC</t>
  </si>
  <si>
    <t>SNUFF À PRISER</t>
  </si>
  <si>
    <t>(2) Si un système d'assurances médicales prépayées ou un autre type de système est disponible dans le pays, ajoutez-les à la question.</t>
  </si>
  <si>
    <t>(5) Inclure dans la question, les noms/marques courants pour les liquides SRO préconditionnés. Si les liquides SRO préconditionnés ne sont pas disponibles dans le pays, cet élément doit être supprimé.</t>
  </si>
  <si>
    <t>(6) À adapter pour inclure les termes utilisés localement pour la préparation maison recommandée. Les ingrédients conseillés par le gouvernement pour la préparation de cette solution doivent être pris en compte dans la catégorie. Si le gouvernement ne recommande pas de solution maison, le terme "gouvernement" devra donc être supprimé de la question.</t>
  </si>
  <si>
    <t xml:space="preserve">(10) Une catégorie séparée : "Préparation à base d'huile de palme rouge, de noix de palme ou de sauce de pulpe de noix" doit être ajoutée dans les pays où ces aliments sont consommés. Une catégorie séparée pour "les larves, les escargots, les insectes ou autres types de nourriture contenant des protéines " doit être ajoutée dans les pays où on les consomme. Dans chaque groupe, d'aliments, les éléments doivent être modifiés pour inclure seulement ceux qui sont localement disponibles et/ou consommés dans le pays. </t>
  </si>
  <si>
    <t>(12) Les céréales incluent le mil, le sorgho, le maís, le riz, le blé ou d'autres céréales locales. Commencez avec des aliments locaux, comme ugali, nshima, fufu, chapati puis continuer avec le pain, le riz, les pates, etc.</t>
  </si>
  <si>
    <t xml:space="preserve">(13) Les éléments de cette catégorie doivent être modifiés pour inclure seulement les tubercules et la fécule , les légumes rouges, oranges ou jaunes riches en vitamine A, qui sont consommés dans le pays. </t>
  </si>
  <si>
    <t>PRÉSENTATION ET DEMANDE DE CONSENTEMENT</t>
  </si>
  <si>
    <t>SECTION 5A ET 5B. NOTES</t>
  </si>
  <si>
    <t>1 COMPLÉTÉ</t>
  </si>
  <si>
    <t>4 REFUSÉ</t>
  </si>
  <si>
    <t>5 PARTIELLEMENT COMPLÉTÉ</t>
  </si>
  <si>
    <t>TRADUCTEUR</t>
  </si>
  <si>
    <t>LANGUE 2</t>
  </si>
  <si>
    <t>LANGUE 3</t>
  </si>
  <si>
    <t>LANGUE 4</t>
  </si>
  <si>
    <t>LANGUE 5</t>
  </si>
  <si>
    <t>LANGUE 6</t>
  </si>
  <si>
    <r>
      <t>N</t>
    </r>
    <r>
      <rPr>
        <sz val="7"/>
        <rFont val="Arial"/>
        <family val="2"/>
      </rPr>
      <t>o</t>
    </r>
  </si>
  <si>
    <t>Implants.
INSISTEZ : Les femmes peuvent se faire insérer par un médecin ou une infirmière un bâtonnet ou plus sous la peau du haut du bras pour leur éviter une grossesse, pendant une année ou plus.</t>
  </si>
  <si>
    <t>Pilule.
INSISTEZ : Les femmes peuvent prendre une pilule chaque jour pour éviter une grossesse.</t>
  </si>
  <si>
    <t>Actuellement, est-ce que vous fumez ou utilisez un autre type de tabac chaque jour, certains jours ou pas du tout ?</t>
  </si>
  <si>
    <t>En moyenne, combien de cigarettes fumez-vous actuellement par jour ?</t>
  </si>
  <si>
    <t>Avez-vous peur de contracter le VIH si vous étiez en contact avec la salive d'une personne vivant avec le VIH ?</t>
  </si>
  <si>
    <t>Pensez-vous que les gens hésitent à faire un test du VIH parce qu'ils ont peur de la réaction des autres si le résultat de leur test était VIH positif ?</t>
  </si>
  <si>
    <t>Avez-vous entendu parler de tests que les gens peuvent utiliser pour se tester eux-mêmes pour le VIH ?</t>
  </si>
  <si>
    <t>Il y a combien de mois que vous avez effectué votre test du VIH le plus récent ?</t>
  </si>
  <si>
    <t>Au cours de l'une des visites prénatales pour votre dernière naissance, est-ce que l'on vous a parlé :</t>
  </si>
  <si>
    <t>Est-ce qu'on peut contracter le VIH par les piqûres de moustiques ?</t>
  </si>
  <si>
    <t>Avez-vous un acte de propriété pour une terre que vous possédez ?</t>
  </si>
  <si>
    <t>Vous avez dit que la dernière fois que vous avez eu des rapparts sexuels, un condom avait été utilisé. Quelle était la marque du condom utilisée cette fois là ?</t>
  </si>
  <si>
    <t>Avez-vous un acte de propriété pour une maison que vous possédez ?</t>
  </si>
  <si>
    <t>Des légumes à feuilles vert foncé ?</t>
  </si>
  <si>
    <t>À n'importe quel moment au cours de sa maladie, est-ce qu'on a pris à (NOM) du sang de son doigt ou de son talon ?</t>
  </si>
  <si>
    <t>Du zinc, en comprimés ou en sirop ?</t>
  </si>
  <si>
    <t>Un liquide maison recommandé par le gouvernement ?</t>
  </si>
  <si>
    <t>Est-ce que (NOM) a reçu le vaccin contre le rotavirus, c'est-à-dire un liquide dans la bouche pour éviter la diarrhée ?</t>
  </si>
  <si>
    <t>Est-ce que (NOM) a reçu le premier vaccin oral contre la polio dans les deux premières semaines après sa naissance ou plus tard ?</t>
  </si>
  <si>
    <t>Où a eu lieu le premier examen de (NOM) ?</t>
  </si>
  <si>
    <t>Où a eu lieu ce premier examen ?</t>
  </si>
  <si>
    <t>Qui a examiné votre état de santé à ce moment-là ?</t>
  </si>
  <si>
    <t>Où a eu lieu l'examen de (NOM) ?</t>
  </si>
  <si>
    <t>Où a eu lieu l'examen ?</t>
  </si>
  <si>
    <t>Avez-vous accouché de (NOM) par césarienne, c'est-à-dire que l'on vous a ouvert le ventre pour faire sortir le bébé ?</t>
  </si>
  <si>
    <t>Durant cette grossesse, avez-vous pris de la SP/Fansidar pour éviter le paludisme ?</t>
  </si>
  <si>
    <t>Avant cette grossesse, combien de fois avez-vous eu des injections contre le tétanos ?</t>
  </si>
  <si>
    <t>Quand avez-vous utilisé une méthode pour la dernière fois? Quelle était cette méthode ?</t>
  </si>
  <si>
    <t>Combien de fils vivent avec vous ?</t>
  </si>
  <si>
    <t>Je voudrais maintenant que vous me lisiez cette phrase.
MONTREZ LA CARTE À L'ENQUÊTÉE.
SI L'ENQUÊTÉE NE PEUT LIRE TOUTE LA PHRASE,
INSISTEZ : Pouvez-vous lire une partie de la phrase ?</t>
  </si>
  <si>
    <t>De l'eau ?</t>
  </si>
  <si>
    <t>Par quel type d'assurance médicale êtes-vous couverte ?</t>
  </si>
  <si>
    <t>Depuis combien de temps vivez-vous de manière continue à (NOM DE LA VILLE, PETITE VILLE OU VILLAGE ACTUEL DE RÉSIDENCE) ?</t>
  </si>
  <si>
    <t>Pourquoi avez-vous arrêté d'utiliser (MÉTHODE) ?</t>
  </si>
  <si>
    <t>Combien de mois après (ÉVÈNEMENT) en (MOIS/ANNÉE) avez-vous commencé à utiliser (MÉTHODE) ?</t>
  </si>
  <si>
    <t>En plus de ce qui est inscrit (sur ce/ces documents), (NOM) a-t-il/elle eu d'autres vaccins, y compris des vaccins reçus le jour d'une campagne de vaccination, de journées de vaccination ou de journées sur la santé de l'enfant ?</t>
  </si>
  <si>
    <t>Au cours des sept derniers jours, a-t-on donné à (NOM) des comprimés de fer, des granules ou du sirop contenant du fer comme [celui-ci/l'un de ceux-ci] ?</t>
  </si>
  <si>
    <t>Au cours des six derniers mois, a-t-on donné à (NOM) une dose de vitamine A comme [celle-ci/l'une de celles-ci] ?</t>
  </si>
  <si>
    <t>Combien de temps après le début de la fièvre, (NOM) a-t-il/elle commencé à prendre une combinaison à base d'artémisinine ?</t>
  </si>
  <si>
    <t>Combien de temps après le début de la fièvre, (NOM) a-t-il/elle commencé à prendre un (AUTRE ANTIPALUDIQUE) ?</t>
  </si>
  <si>
    <t>Pourriez-vous demander à votre (mari/partenaire) d'utiliser un condom si vous vouliez qu'il en utilise un ?</t>
  </si>
  <si>
    <t>Pouvez-vous refuser d'avoir des rapports sexuels avec votre (mari/partenaire) quand vous ne souhaitez pas en avoir ?</t>
  </si>
  <si>
    <t>Juste avant d'habiter ici, dans quelle/quel [PROVINCE/RÉGION/ÉTAT] est-ce que vous viviez ?</t>
  </si>
  <si>
    <t>Quelle est [L'ANNÉE/CLASSE] la plus élevée que vous avez achevée à ce niveau ?</t>
  </si>
  <si>
    <t>Avez-vous déjà donné naissance à un garçon ou à une fille qui est né vivant mais qui est décédé par la suite ?
SI NON, INSISTEZ : Aucun bébé qui a crié ou fait un mouvement, qui a émis un son ou essayé de respirer ou qui a montré d'autres signes de vie pendant un très court moment ?</t>
  </si>
  <si>
    <t>DIU.
INSISTEZ : Les femmes peuvent avoir un stérilet qu'un médecin ou une infirmière leur place dans l'utérus pour leur éviter une grossesse pendant un ou plusieurs mois.</t>
  </si>
  <si>
    <t>Quel âge avait (NOM) quand (il/elle) est décédé ?
SI '12 MOIS' OU '1 AN', DEMANDEZ: Est-ce que (NOM) avait eu son premier anniversaire ?
PUIS DEMANDEZ: Exactement combien de mois avait (NOM) quand (il/elle) est décédé ?</t>
  </si>
  <si>
    <t>Pilule du lendemain.
INSISTEZ : Les femmes peuvent prendre pendant trois jours après des rapports sexuels non protégés des pilules spéciales qui les empêchent de tomber enceintes.</t>
  </si>
  <si>
    <t>Méthode de l'aménorrhée et de l'allaitement maternel (MAMA).
INSISTEZ : Pendant six mois après la naissance d'un enfant, avant que les règles ne soient revenues, les femmes utilisent une méthode qui nécessite d'allaiter fréquemment le jour et la nuit.</t>
  </si>
  <si>
    <t>Méthode du rythme.
INSISTEZ : Pour éviter une grossesse, les femmes n'ont pas de rapports sexuels les jours où elles pensent qu'elles peuvent tomber enceintes.</t>
  </si>
  <si>
    <t>Méthode des jours fixes.
INSISTEZ : Les femmes utilisent un collier de perles de couleur différente pour connaître les jours où elles peuvent tomber enceintes. Durant ces jours où elles peuvent tomber enceintes, elles utilisent un condom ou elles s'abstiennent de rapports sexuels.</t>
  </si>
  <si>
    <t>Entre (ÉVÈNEMENT) en (MOIS/ANNÉE) et (ÉVÈNEMENT) en (MOIS/ANNÉE), avez-vous ou votre partenaire utilisé une méthode de contraception ?</t>
  </si>
  <si>
    <t>Pendant combien de mois avez-vous utilisé (MÉTHODE) ?</t>
  </si>
  <si>
    <t>Je voudrais vous parler de contrôle de votre santé après l’accouchement, par exemple quelqu’un qui vous a posé des questions sur votre santé ou vous a examinée. Est-ce que quelqu’un a vérifié votre état de santé pendant que vous étiez dans l’établissement ?</t>
  </si>
  <si>
    <t>Combien de temps après l'accouchement a eu lieu cet examen ?</t>
  </si>
  <si>
    <t>Je voudrais maintenant vous parler d'examens de la santé de (NOM) après la naissance – par exemple, quelqu'un qui a examiné (NOM), qui a vérifié le cordom ombilical ou qui s'est assuré que (NOM) allait bien. Est-ce que quelqu'un a vérifié l'état de santé de (NOM) pendant que vous étiez encore dans l'établissement ?</t>
  </si>
  <si>
    <t>Je voudrais vous parler de contrôle de votre santé après l’accouchement, par exemple quelqu’un qui vous a posé des questions sur votre santé ou vous a examinée. Est-ce que quelqu’un a vérifié votre état de santé après la naissance de (NOM) ?</t>
  </si>
  <si>
    <t>Je voudrais vous parler des examens qui ont été faits pour vérifier l'état de santé de (NOM) après l'accouchement – par exemple, est-ce que quelqu'un a examiné (NOM), vérifié le cordon ou s'est assuré que (NOM) allait bien. Dans les deux mois après la naissance de (NOM), est-ce qu'un professionnel de santé ou une accoucheuse traditionnelle a vérifié l'état de santé de (NOM) ?</t>
  </si>
  <si>
    <t>Je voudrais parler des examens de l'état de santé de (NOM) après votre départ de (ÉTABLISSEMENT À 430). Est-ce-qu'un prestataire de santé ou une accoucheuse traditionnelle a vérifié l'état de santé de (NOM) dans les deux mois après votre départ de (ÉTABLISSEMENT À 430) ?</t>
  </si>
  <si>
    <t>Est-ce que (NOM) a reçu le vaccin oral contre la polio, c'est-à-dire deux gouttes dans la bouche pour éviter la polio ?</t>
  </si>
  <si>
    <t>Est-ce que (NOM) a reçu le vaccin contre la rougeole, c'est-à-dire une injection dans le bras pour lui éviter la rougeole ?</t>
  </si>
  <si>
    <t>Combien de fois (NOM) a-t-il/elle reçu le vaccin contre le pneumocoque ?</t>
  </si>
  <si>
    <t>Avez-vous déjà utilisé quelque chose ou essayé par divers moyens de retarder ou d'éviter une grossesse ?</t>
  </si>
  <si>
    <t>Est-ce que (NOM) a reçu le vaccin contre le pneumocoque, c'est-à-dire une injection dans la cuisse pour éviter la pneumonie ?</t>
  </si>
  <si>
    <t>[NOM LOCAL DE COMPLÉMENTS ALIMENTAIRES PRÊTS À L'EMPLOI COMME PLUMPY'DOZ] ?</t>
  </si>
  <si>
    <t>Combien de fois (NOM) a-t-il/elle reçu le vaccin Pentavalent ?</t>
  </si>
  <si>
    <t>Quels médicaments (NOM) a-t-il/elle pris ?
Aucun autre médicament ?</t>
  </si>
  <si>
    <t>Avez-vous entendu parler d'un produit spécial appelé [NOM LOCAL POUR LES SACHETS SRO OU LES LIQUIDES SRO PRÉCONDITIONNÉS] que vous pouvez obtenir pour le traitement de la diarrhée ?</t>
  </si>
  <si>
    <t>Je voudrais maintenant vous poser des questions sur les liquides et aliments que (NOM DE 649) a consommés hier pendant le jour ou la nuit. J'aimerais, en particulier, savoir si votre enfant a reçu le liquide ou l'aliment que je vais citer, même s'il était mélangé avec d'autres nourritures.
Est-ce que (NOM DE 649) a bu ou mangé:</t>
  </si>
  <si>
    <t>Dans le cadre des visites prénatales, est-ce que l'on vous a proposé d'effectuer un test du VIH ?</t>
  </si>
  <si>
    <t>Il arrive parfois que les femmes aient une plaie ou un ulcère génital. Au cours des 12 derniers mois, avez-vous eu une plaie ou un ulcère génital ?</t>
  </si>
  <si>
    <t>Est-ce que (NOM) a eu un souffle court et rapide ou avait-il/elle des difficultés pour respirer à n'importe quel moment au cours des 2 dernières semaines  ?</t>
  </si>
  <si>
    <t>Avez-vous entendu parler d'un produit spécial [NOM LOCAL POUR LES SACHETS SRO OU LES LIQUIDES SRO PRÉCONDITIONNÉS] que vous pouvez obtenir pour le traitement de la diarrhée ?</t>
  </si>
  <si>
    <t>De la viande, de boeuf, de porc, d'agneau, de chèvre, du poulet ou du canard ?</t>
  </si>
  <si>
    <t>La dernière fois que vous avez eu des rapports sexuels avec cette personne, un condom a-t-il été utilisé ?</t>
  </si>
  <si>
    <t>Si vous pouviez revenir à l'époque où vous n'aviez pas d'enfant et que vous pouviez choisir exactement le nombre d'enfants à avoir dans votre vie, combien auriez-vous voulu en avoir ?</t>
  </si>
  <si>
    <t>Diriez-vous que vous gagnez plus que votre (mari/partenaire), moins ou à peu prés la même chose ?</t>
  </si>
  <si>
    <t>Entre le moment où vous êtes arrivée pour accoucher mais avant que l'enfant naisse, vous a-t-on proposé de faire un test du VIH ?</t>
  </si>
  <si>
    <t>Est-ce que les gens parlent mal de ceux qui vivent avec le VIH ou dont on pense qu'ils vivent avec le VIH ?</t>
  </si>
  <si>
    <t>La dernière fois que vous avez eu (PROBLEME DÉCLARÉ À 1045/1046/1047), avez-vous recherché des conseils ou un traitement ?</t>
  </si>
  <si>
    <t>Je voudrais maintenant vous poser des questions sur l'avenir. Voudriez-vous avoir (un/un autre) enfant ou préféreriez-vous ne pas (plus) avoir d'enfant ?</t>
  </si>
  <si>
    <t>(2) La Méthode des Jours Fixes (MJF) doit être supprimée dans les pays qui n'ont pas de programme de MJF. Dans ces pays, la MJF doit aussi être supprimée dans les codes aux Q. 304, 315, 317, 324, et à la colonne 1 du calendrier.</t>
  </si>
  <si>
    <t xml:space="preserve">(6) Si l'enquête est réalisée au moyen de questionnaires en papier,supprimez 311-312I dans L'OPTION CAPI. Si l'enquête est réalisée en utilisant CAPI, supprimez 311-312 de L'OPTION PAPIER . </t>
  </si>
  <si>
    <t xml:space="preserve">(4) À supprimer dans les pays où la polio 0 (polio à la naissance) ne fait pas partie du calendrier vaccinal. </t>
  </si>
  <si>
    <t>(8) Les catégories doivent être développées localement et révisées sur la base du prétest. Tous les antipaludiques couramment utilisés dans le pays doivent être pris en compte dans les catégories de réponse. Des marques courantes de médicaments, telles que Bayer, Tylenol ou Paracetamol, doivent être ajoutées aux catégories de réponse pour l'aspirine, l'acetaminophène, le Paracétamol, ou Ibuprofen, de manière appropriée.</t>
  </si>
  <si>
    <t>(4) Les catégories doivent être développées localement et révisées sur la base du prétest ; cependant, les grandes catégories doivent être maintenues. Dans la catégorie Secteur médical privé, on peut ajouter des codes concernant des endroits affiliés à des institutions religieuses et à des ONG.</t>
  </si>
  <si>
    <t>(3) Les catégories doivent être développées localement et révisées sur la base du prétest ; cependant, les  grandes catégories doivent être maintenues. Dans la catégorie Secteur médical privé, on peut ajouter des codes concernant des endroits affiliés à des institutions religieuses et à des ONG.</t>
  </si>
  <si>
    <r>
      <t xml:space="preserve">COLONNE 1: </t>
    </r>
    <r>
      <rPr>
        <u/>
        <sz val="8"/>
        <rFont val="Arial"/>
        <family val="2"/>
      </rPr>
      <t>NAISSANCES, GROSSESSES, UTILIS. CONTRACEP.</t>
    </r>
    <r>
      <rPr>
        <b/>
        <sz val="8"/>
        <rFont val="Arial"/>
        <family val="2"/>
      </rPr>
      <t xml:space="preserve"> (2)</t>
    </r>
  </si>
  <si>
    <t>ANNÉE DE L'ENQUÊTE:</t>
  </si>
  <si>
    <t>CINQ ANS AVANT L'ENQUÊTE:</t>
  </si>
  <si>
    <t xml:space="preserve">ENFANTS DE PLUS DE CINQ ANS: </t>
  </si>
  <si>
    <t>ENFANT MOINS DE 4:</t>
  </si>
  <si>
    <t>ENFANT MOINS DE 3:</t>
  </si>
  <si>
    <t>ENFANT MOINS DE 16:</t>
  </si>
  <si>
    <t>INSCRI- VEZ L'ÂGE EN ANNÉE RÉVOLUE.</t>
  </si>
  <si>
    <t>INSCRIVEZ  LE No DE LIGNE DE L'ENFANT DU TABLEAU MÉNAGE. INSCRIVEZ '00' SI L'ENFANT N'EST PAS LISTÉ DANS LE MÉNAGE.</t>
  </si>
  <si>
    <t>INSCRIVEZ EN JOURS SI L'ENFANT A MOINS D'1 MOIS; EN MOIS, SI L'ENFANT A MOINS DE 2 ANS; OU EN ANNÉES.</t>
  </si>
  <si>
    <t>(ALLEZ À 220)</t>
  </si>
  <si>
    <t>(AJOUT. NAIS.)</t>
  </si>
  <si>
    <t>(NAIS SUIV.)</t>
  </si>
  <si>
    <t>SUIV.</t>
  </si>
  <si>
    <t>IL Y A JOURS</t>
  </si>
  <si>
    <t>IL Y A SEMAINES</t>
  </si>
  <si>
    <t>IL Y A MOIS</t>
  </si>
  <si>
    <t>IL Y A ANNÉES</t>
  </si>
  <si>
    <t>Retrait.
INSISTEZ : Les hommes peuvent faire attention et se retirer avant l'éjaculation.</t>
  </si>
  <si>
    <t>RETOURNEZ À 308 OU 309, INSISTEZ ET INSCRIVEZ LE MOIS ET L'ANNÉE DE DÉBUT D'UTILISATION CONTINUE DE LA MÉTHODE  ACTUELLE (QUI DOIT SE SITUER APRÈS LA DERNIÈRE NAISSANCE OU LA FIN DE LA DERNIÈRE GROSSESSE).</t>
  </si>
  <si>
    <t xml:space="preserve">HÔPITAL GOUVERNEMENT . </t>
  </si>
  <si>
    <t>Durant cette grossesse, combien de fois avez-vous pris de la SP/Fansidar ?</t>
  </si>
  <si>
    <t>Vous a-t-on donné la SP/Fansidar durant une visite prénatale, durant une autre visite dans un établissement de santé ou l'avez-vous obtenue ailleurs ?</t>
  </si>
  <si>
    <t>Observé (NOM) en train d'être allaité ?</t>
  </si>
  <si>
    <t>VÉRIFIEZ 216 POUR ENFANT:</t>
  </si>
  <si>
    <t>VÉRIFIEZ 216 POUR ENFANT ENFANT:</t>
  </si>
  <si>
    <t>N'A JAMAIS DONNÉ</t>
  </si>
  <si>
    <t>À MANGER</t>
  </si>
  <si>
    <t>HÔPITAL DU</t>
  </si>
  <si>
    <t>RETOURNEZ À 604 À L'AVANT-DERNIÈRE COLONNE DU NOUVEAU QUESTIONNAIRE; OU S'IL N'Y A PLUS DE NAISSANCES, ALLEZ À 647.</t>
  </si>
  <si>
    <t>A REÇU DU LIQUIDE D'UN</t>
  </si>
  <si>
    <r>
      <t>No</t>
    </r>
    <r>
      <rPr>
        <vertAlign val="superscript"/>
        <sz val="8"/>
        <rFont val="Arial"/>
        <family val="2"/>
      </rPr>
      <t xml:space="preserve"> </t>
    </r>
    <r>
      <rPr>
        <sz val="8"/>
        <rFont val="Arial"/>
        <family val="2"/>
      </rPr>
      <t>LIGNE</t>
    </r>
  </si>
  <si>
    <t>FEMMES AVEC QUI IL VIT</t>
  </si>
  <si>
    <t>COMME MARIÉ</t>
  </si>
  <si>
    <t>Êtes-vous la première, deuxième, … épouse ?</t>
  </si>
  <si>
    <t>IL Y A DES JOURS</t>
  </si>
  <si>
    <t>IL Y A DES SEMAINES</t>
  </si>
  <si>
    <t>IL Y A DES MOIS</t>
  </si>
  <si>
    <t>IL Y A DES ANNÉES</t>
  </si>
  <si>
    <t xml:space="preserve">JOURS . </t>
  </si>
  <si>
    <t>PARTENAIRES DANS</t>
  </si>
  <si>
    <t>LES 12</t>
  </si>
  <si>
    <t>DERNIERS</t>
  </si>
  <si>
    <t>N'UTILISE</t>
  </si>
  <si>
    <t>PAS MARIÉE</t>
  </si>
  <si>
    <t>PRÉSENCE D'AUTRES PERSONNES À CE POINT DE L'INTERVIEW (PERSONNES PRÉSENTES ET QUI ÉCOUTENT, PRESENTES MAIS QUI N'ÉCOUTENT PAS OU PAS PRÉSENTES).</t>
  </si>
  <si>
    <t>DURANT ACCOUCHE</t>
  </si>
  <si>
    <t>CENTRE INDÉPENDANT DE TEST</t>
  </si>
  <si>
    <t>ET CONSEIL</t>
  </si>
  <si>
    <t>SERVICES MOBILES DE TEST</t>
  </si>
  <si>
    <t>UN CODE</t>
  </si>
  <si>
    <t>N'A JAMAIS EU DE</t>
  </si>
  <si>
    <t>(1) Si Q. 1003, 1005, et/ou 1006 ne s'appliquent pas au contexte local, remplacez-les en utilisant des conceptions erronées locales. Au moins deux questions portant sur les conceptions erronées sont nécessaires.</t>
  </si>
  <si>
    <t>(4) Les catégories doivent être développées localement et révisées sur la base du prétest; cependant, les grandes catégories doivent être maintenues. Dans la catégorie Secteur médical privé, on peut ajouter des codes concernant des endroits affiliés à des institutions religieuses et à des ONG.</t>
  </si>
  <si>
    <t>525Aa)</t>
  </si>
  <si>
    <t>525Ab)</t>
  </si>
  <si>
    <t>525Ac)</t>
  </si>
  <si>
    <t>526A</t>
  </si>
  <si>
    <t>526B</t>
  </si>
  <si>
    <t>525Ba)</t>
  </si>
  <si>
    <t>525Bb)</t>
  </si>
  <si>
    <t>525Bc)</t>
  </si>
  <si>
    <t>Avez-vous un carnet ou un autre document où les vaccinations de (NOM) sont inscrites ?</t>
  </si>
  <si>
    <t>Puis-je voir le carnet ou un autre document sur lequel les vaccinations de (NOM) sont inscrites ?</t>
  </si>
  <si>
    <t>Qu'a t-on donné d'autre pour traiter la diarrhée ?
Rien d'autre ?</t>
  </si>
  <si>
    <t>Quelle est votre occupation? C'est-à-dire quel genre de travail faites-vous principalement ?</t>
  </si>
  <si>
    <r>
      <t>SECTION 3. CONTRACEPTION</t>
    </r>
    <r>
      <rPr>
        <sz val="8"/>
        <rFont val="Arial"/>
        <family val="2"/>
      </rPr>
      <t xml:space="preserve"> (OPTION CAPI)</t>
    </r>
    <r>
      <rPr>
        <b/>
        <sz val="8"/>
        <rFont val="Arial"/>
        <family val="2"/>
      </rPr>
      <t xml:space="preserve"> (6)</t>
    </r>
  </si>
  <si>
    <t>No</t>
  </si>
  <si>
    <t>ENQUÊT</t>
  </si>
  <si>
    <t>Bonjour. Je m'appelle _______________________________________. Je travaille pour [NOM DE L'ORGANISATION]. Nous effectuons une enquête nationale sur la santé et sur d'autres sujets [NOM DU PAYS]. Les informations que nous collectons aideront votre gouvernement à améliorer les services de santé. Votre ménage a été sélectionné pour cette enquête. Les questions prennent habituellement entre 30 et 60 minutes. Toutes les informations que vous nous donnerez sont strictement confidentielles et elles ne seront transmises à personne d'autre que les membres de l'équipe d'enquête. Vous n'êtes pas obligée de participer à cette enquête mais nous espérons que vous accepterez de répondre à questions car votre opinion est très importante. S'il arrivait que je pose une question à laquelle vous ne voulez pas répondre, dites-le moi et je passerai à la question suivante ; vous pouvez également interrompre l'interview à n'importe quel moment.
Si vous souhaitez plus d'informations sur l'enquête, vous pouvez contacter la personne dont le nom figure sur la carte qui a déjà été donnée à votre ménage.
Avez-vous des questions à me poser ?
Puis-je commencer l'interview maintenant ?</t>
  </si>
  <si>
    <t>Quel jour, quel mois et quelle année (NOM) est-il/elle né(e) ?</t>
  </si>
  <si>
    <t>ENCERCLEZ '95' SI L'ENQUÊTÉE DONNE LA DATE DE DÉBUT D'UTILISATION DE LA MÉTHODE.</t>
  </si>
  <si>
    <t>ENCERCLEZ '95' SI L'ENQUÊTÉE DONNE LA DATE DE FIN D'UTILISATION.</t>
  </si>
  <si>
    <t>PLUS D’UNE FOIS</t>
  </si>
  <si>
    <t>VÉRIFIEZ 418:</t>
  </si>
  <si>
    <t>419a)</t>
  </si>
  <si>
    <t>419b)</t>
  </si>
  <si>
    <t>Il y a combien d’années que vous avez reçu cette injection contre le tétanos ?</t>
  </si>
  <si>
    <t>Il y a combien d’années que vous avez reçu la dernière injection contre le tétanos avant cette grossesse ?</t>
  </si>
  <si>
    <t>(PASSEZ À 434)</t>
  </si>
  <si>
    <t>434A</t>
  </si>
  <si>
    <t>11, 12, OR 96</t>
  </si>
  <si>
    <t>VÉRIFIEZ 430: LIEU D’ACCOUCHEMENT</t>
  </si>
  <si>
    <t>Je voudrais maintenant vous poser des questions sur votre activité sexuelle pour mieux comprendre certains aspects importants de la vie. Je voudrais vous assurer de nouveau que vos réponses sont absolument confidentielles et qu'elles ne seront divulguées à personne.  S'il arrivait que je pose une question à laquelle vous ne voulez pas répondre, dites-le moi et je passerai à la question suivante. Quel âge aviez-vous quand vous avez eu, pour la première fois, des rapports sexuels ?</t>
  </si>
  <si>
    <t>Je voudrais maintenant vous poser des questions sur votre activité sexuelle récente. Quand avez-vous eu des rapports sexuels pour la dernière fois ?</t>
  </si>
  <si>
    <t>(ALLEZ À 718)</t>
  </si>
  <si>
    <t>(RETOURNEZ À 715 À COL. SUIVANTE)</t>
  </si>
  <si>
    <t>(ALLEZ À 724)</t>
  </si>
  <si>
    <t>VÉRIFIEZ 716, PARTENAIRE LE PLUS RÉCENT (PREMIÈRE COLONNE):</t>
  </si>
  <si>
    <t>VÉRIFIEZ 714:</t>
  </si>
  <si>
    <t>Est-ce que (NOM) a reçu le vaccin du BCG contre la tuberculose, c'est-à-dire une injection dans le bras ou à l'épaule qui laisse habituellement une cicatrice ?</t>
  </si>
  <si>
    <t>VÉRIFIEZ 508B: 'BCG' À '[VACCIN ANTIROUGEOLEUX] 2' TOUT ENREGISTRÉ ?</t>
  </si>
  <si>
    <t>VÉRIFIEZ 508A: 'BCG' À '[VACCIN ANTIROUGEOLEUX] 2' TOUT ENREGISTRÉ ?</t>
  </si>
  <si>
    <t>OUI, A SEULEMENT UN CARNET</t>
  </si>
  <si>
    <t>OUI, A SEULEMENT UN AUTRE DOCUMENT</t>
  </si>
  <si>
    <t>OUI, A UN CARNET ET UN AUTRE DOCUMENT</t>
  </si>
  <si>
    <t>NON, PAS DE CARNET ET PAS</t>
  </si>
  <si>
    <t>D'AUTRE DOCUMENT</t>
  </si>
  <si>
    <t>OUI, SEULEMENT CARNET VU</t>
  </si>
  <si>
    <t>OUI, SEULEMENT AUTRE DOCUMENT VU</t>
  </si>
  <si>
    <t>OUI, CARNET ET AUTRE DOCUMENT VUS</t>
  </si>
  <si>
    <t xml:space="preserve">NI CARNET NI AUTRE DOCUMENT VUS </t>
  </si>
  <si>
    <t>(ALLEZ À 434B)</t>
  </si>
  <si>
    <t>(ALLEZ À 459)</t>
  </si>
  <si>
    <t>434B</t>
  </si>
  <si>
    <t>Est-ce que la peau de (NOM) était en contact avec votre peau ?</t>
  </si>
  <si>
    <t>(PUIS ALLEZ À 525A)</t>
  </si>
  <si>
    <t>(PUIS ALLEZ À 525B)</t>
  </si>
  <si>
    <t>(NOTEZ  ‘00’ DANS  LA COLONNE JOUR CORRESPONDANTE POUR TOUTES LES VACCINATIONS NON DONNÉES)</t>
  </si>
  <si>
    <t>INSCRIVEZ 'OUI' SEULEMENT SI L'ENQUÊTÉE MENTIONNE AU MOINS UNE DES VACCINATIONS À 508B QUI N'A PAS ÉTÉ ENREGISTRÉE COMME AYANT ÉTÉ DONNÉE.</t>
  </si>
  <si>
    <t>INSCRIVEZ 'OUI' SEULEMENT SI L'ENQUÊTÉE MENTIONNE AU MOINS UNE DES VACCINATIONS À 508A QUI N'A PAS ÉTÉ ENREGISTRÉE COMME AYANT ÉTÉ DONNÉE.</t>
  </si>
  <si>
    <t>PAS POSÉ</t>
  </si>
  <si>
    <t>NON/</t>
  </si>
  <si>
    <t>VÉRIFIEZ 469: ALLAITÉ ACTUELLEMENT ?</t>
  </si>
  <si>
    <t>NON POSÉE</t>
  </si>
  <si>
    <t>QUESTION</t>
  </si>
  <si>
    <t>SIGNATURE DE L'ENQUÊTRICE :</t>
  </si>
  <si>
    <t>Vous avez commencé à utilizer (MÉTHODE ACTUELLE) en (DATE À 309). Où l'avez-vous obtenue à ce moment-là ?</t>
  </si>
  <si>
    <t>Est-ce que (NOM) a été posé sur votre poitrine, immédiatement après sa naissance ?</t>
  </si>
  <si>
    <t>Parmi ces injections, combien ont été effectuées par un médecin, une infirmière, un pharmacien, un dentiste ou un autre personnel de santé ?</t>
  </si>
  <si>
    <t>La dernière fois que vous avez eu une injection effectuée du personnel de santé, est-ce qu'il/elle a pris la seringue et l'aiguille d'un emballage neuf qui n'avait pas été ouvert ?</t>
  </si>
  <si>
    <t>Est-ce que (NOM) a reçu le vaccin Pentavalent c'est-à-dire une injection dans la cuisse, donné parfois en même temps que les gouttes du vaccin contre la polio ?</t>
  </si>
  <si>
    <t>Combien de fois (NOM) a-t-il/elle reçu le vaccin oral contre la polio ?</t>
  </si>
  <si>
    <t>Combien de fois (NOM) a-t-il/elle reçu le vaccin oral contre la polio ?</t>
  </si>
  <si>
    <t>(INSISTEZ POUR LES VACCINATIONS ET INSCRIVEZ ‘66' DANS LA COLONNE JOUR CORRESPONDANTE À 508A. NOTEZ  ‘00’ DANS LA COLONNE JOUR CORRESPONDANTE POUR TOUTES LES VACCINATIONS NON DONNÉES)</t>
  </si>
  <si>
    <t>(INSISTEZ POUR LES VACCINATIONS ET INSCRIVEZ ‘66' DANS LA COLONNE JOUR CORRESPONDANTE À 508B. NOTEZ  ‘00’ DANS LA COLONNE JOUR CORRESPONDANTE POUR TOUTES LES VACCINATIONS NON DONNÉES)</t>
  </si>
  <si>
    <t>(NOM) a-t-il/elle reçu des vaccins pour éviter de contracter des maladies, y compris des vaccins reçus au cours de campagnes ou de journées de vaccination ou de journées de la santé de l'enfant ?</t>
  </si>
  <si>
    <t>SI DÉCÉDÉ:</t>
  </si>
  <si>
    <t>CONSEIL</t>
  </si>
  <si>
    <t>(ALLEZ À 449)</t>
  </si>
  <si>
    <t>A-t-on donné quelque chose pour traiter la diarrhée ?</t>
  </si>
  <si>
    <t>Qu'a t-on donné pour traiter la diarrhée ?
Rien d'autre ?</t>
  </si>
  <si>
    <t>ALLAI-</t>
  </si>
  <si>
    <t>VÉRIFIEZ 202: ENFANT VIVANT AVEC L'ENQUÊTÉE</t>
  </si>
  <si>
    <t>[NOM LOCAL D'ALIMENTS THÉRAPEUTIQUES PRÊTS À L'EMPLOI COMME PLUMPY'NUT] ?</t>
  </si>
  <si>
    <t>[PLUMPY'NUT]</t>
  </si>
  <si>
    <t>[PLUMPY'DOZ]</t>
  </si>
  <si>
    <t>[PLUMP' NUT]</t>
  </si>
  <si>
    <t>[PLUMP' DOZ]</t>
  </si>
  <si>
    <t>Différentes raisons peuvent empêcher les femmes d'obtenir un avis médical ou de se faire soigner. Quand vous êtes malade et que vous voulez un avis médical ou un traitement, est-ce que chacune des raisons suivantes constitue, pour vous, un problème important ou non ou n'est pas un problème important:</t>
  </si>
  <si>
    <t>516A1</t>
  </si>
  <si>
    <t>(3) Le questionnaire doit être adapté au carnet de vaccination du pays. Vous devez obtenir les carnets de vaccination actuel ou récents du programme de vaccination national. Ajoutez la fièvre jaune, rubéole, ou n'importe quel autre vaccin recommandé dans le pays pour les enfants de moins de 3 ans. supprimez certains de ces vaccins qui ne sont pas inclus dans le calendrier vaccinal du pays. Vérifiez avec le PEV du pays pour être sûr que le questionnaire reflète de manière correcte le carnet de vaccination.</t>
  </si>
  <si>
    <t>516B1</t>
  </si>
  <si>
    <t>DTCoq-HEP.B-HIB (PENTAVALENT) 4</t>
  </si>
  <si>
    <t>(6) Adaptez les questions au pays pour suivre la calendrier national vaccinal. Si le DTCoq, Hep. B et Hib sont donnés séparément, prévoyez des entrées séparées pour le nombre recommandé de doses pour chaque vaccin.</t>
  </si>
  <si>
    <t>(7) Si dans le calendrier vaccinal, seulement deux doses sont utilisées, supprimez la troisième entrée.</t>
  </si>
  <si>
    <t xml:space="preserve">(8) Adaptez la question au pays quand vous utilisez le nom du vaccin contre la rougeole contenant du virus atténué utilisé dans le pays: rougeole, ROR, or RR. </t>
  </si>
  <si>
    <t>(9) Si dans le calendrier vaccinal, seulement une dose est utilisés, supprimez la deuxième entrée.</t>
  </si>
  <si>
    <t>(10) Le filtre doit refléter la liste des vaccins sur le carnet (sauf pour la vitamine A qui n'est pas un vaccin).</t>
  </si>
  <si>
    <t>(11) Modifiez la formulation de la question pour qu'elle tienne compte des utilisés pour désigner les activités supplémentaires en matière de vaccination dans le pays.</t>
  </si>
  <si>
    <t>(12) À adapter localement après avoir déterminé le lieu d'injection le plus courant. Par exemple, le Pentavalent peut être donné sur la partie gauche externe de la cuisse et le vaccin contre le pneumocoque sur la partie droite externe.</t>
  </si>
  <si>
    <t>(13)Supprimez la question dans les pays où le calendrier vaccinal inclut seulement une dose de vaccin contre la rougeole.</t>
  </si>
  <si>
    <t>(8) (13)</t>
  </si>
  <si>
    <t>(5) À supprimer dans les pays où le VPI ne fait pas partie du calendrier vaccinal.</t>
  </si>
  <si>
    <t>VACCIN POLIO INACTIVÉ (VPI)</t>
  </si>
  <si>
    <t>La dernière fois que (NOM) a reçu des gouttes dans la bouche contre la polio, est-ce (NOM) a aussi reçu une injection de VPI dans le bras pour le/la protéger contre la polio ? </t>
  </si>
  <si>
    <t>28 juin 2019</t>
  </si>
  <si>
    <r>
      <t>JUSTE AVANT QUE LES R</t>
    </r>
    <r>
      <rPr>
        <sz val="8"/>
        <rFont val="Calibri"/>
        <family val="2"/>
      </rPr>
      <t>È</t>
    </r>
    <r>
      <rPr>
        <sz val="8"/>
        <rFont val="Arial"/>
        <family val="2"/>
      </rPr>
      <t>GLES</t>
    </r>
  </si>
  <si>
    <t>PENDANT LES RÈGLES</t>
  </si>
  <si>
    <t>JUSTE APRÈS LA FIN DES RÈGLES</t>
  </si>
  <si>
    <t>12 fév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</si>
</sst>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8"/>
      <color theme="1"/>
      <name val="Arial"/>
      <family val="2"/>
    </font>
    <font>
      <sz val="11"/>
      <color theme="1"/>
      <name val="Arial"/>
      <family val="2"/>
    </font>
    <font>
      <sz val="8"/>
      <name val="Arial"/>
      <family val="2"/>
    </font>
    <font>
      <b/>
      <sz val="8"/>
      <name val="Arial"/>
      <family val="2"/>
    </font>
    <font>
      <b/>
      <sz val="18"/>
      <name val="Arial"/>
      <family val="2"/>
    </font>
    <font>
      <sz val="10"/>
      <name val="Arial"/>
      <family val="2"/>
    </font>
    <font>
      <b/>
      <sz val="20"/>
      <name val="Arial"/>
      <family val="2"/>
    </font>
    <font>
      <u/>
      <sz val="8"/>
      <name val="Arial"/>
      <family val="2"/>
    </font>
    <font>
      <b/>
      <sz val="10"/>
      <name val="Arial"/>
      <family val="2"/>
    </font>
    <font>
      <sz val="8"/>
      <color theme="1"/>
      <name val="Arial"/>
      <family val="2"/>
    </font>
    <font>
      <sz val="8"/>
      <name val="Calibri"/>
      <family val="2"/>
      <scheme val="minor"/>
    </font>
    <font>
      <sz val="8"/>
      <color indexed="10"/>
      <name val="Arial"/>
      <family val="2"/>
    </font>
    <font>
      <i/>
      <sz val="8"/>
      <name val="Arial"/>
      <family val="2"/>
    </font>
    <font>
      <b/>
      <sz val="40"/>
      <name val="Arial"/>
      <family val="2"/>
    </font>
    <font>
      <sz val="8"/>
      <color rgb="FFFF0000"/>
      <name val="Arial"/>
      <family val="2"/>
    </font>
    <font>
      <b/>
      <sz val="9"/>
      <name val="Arial"/>
      <family val="2"/>
    </font>
    <font>
      <b/>
      <sz val="11"/>
      <name val="Arial"/>
      <family val="2"/>
    </font>
    <font>
      <sz val="11"/>
      <name val="Arial"/>
      <family val="2"/>
    </font>
    <font>
      <b/>
      <sz val="8"/>
      <color theme="1"/>
      <name val="Arial"/>
      <family val="2"/>
    </font>
    <font>
      <sz val="8"/>
      <color indexed="8"/>
      <name val="Arial"/>
      <family val="2"/>
    </font>
    <font>
      <vertAlign val="superscript"/>
      <sz val="8"/>
      <name val="Arial"/>
      <family val="2"/>
    </font>
    <font>
      <sz val="7.5"/>
      <name val="Arial"/>
      <family val="2"/>
    </font>
    <font>
      <sz val="7"/>
      <name val="Arial"/>
      <family val="2"/>
    </font>
    <font>
      <sz val="7.5"/>
      <color theme="1"/>
      <name val="Arial"/>
      <family val="2"/>
    </font>
    <font>
      <sz val="8"/>
      <name val="Calibri"/>
      <family val="2"/>
    </font>
  </fonts>
  <fills count="7">
    <fill>
      <patternFill patternType="none"/>
    </fill>
    <fill>
      <patternFill patternType="gray125"/>
    </fill>
    <fill>
      <patternFill patternType="solid">
        <fgColor theme="6"/>
        <bgColor indexed="64"/>
      </patternFill>
    </fill>
    <fill>
      <patternFill patternType="solid">
        <fgColor rgb="FFCCECFF"/>
        <bgColor indexed="64"/>
      </patternFill>
    </fill>
    <fill>
      <patternFill patternType="solid">
        <fgColor rgb="FFFFCCCC"/>
        <bgColor indexed="64"/>
      </patternFill>
    </fill>
    <fill>
      <patternFill patternType="solid">
        <fgColor rgb="FFFFFF99"/>
        <bgColor indexed="64"/>
      </patternFill>
    </fill>
    <fill>
      <patternFill patternType="solid">
        <fgColor theme="0"/>
        <bgColor indexed="64"/>
      </patternFill>
    </fill>
  </fills>
  <borders count="59">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style="thin">
        <color indexed="64"/>
      </left>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top style="thin">
        <color indexed="64"/>
      </top>
      <bottom/>
      <diagonal/>
    </border>
    <border>
      <left/>
      <right style="dashed">
        <color auto="1"/>
      </right>
      <top/>
      <bottom/>
      <diagonal/>
    </border>
    <border>
      <left style="thin">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horizontal="left" vertical="center"/>
      <protection locked="0"/>
    </xf>
    <xf numFmtId="0" fontId="5" fillId="0" borderId="0"/>
    <xf numFmtId="0" fontId="9" fillId="0" borderId="0">
      <alignment horizontal="left" vertical="center"/>
      <protection locked="0"/>
    </xf>
    <xf numFmtId="0" fontId="2" fillId="0" borderId="0"/>
  </cellStyleXfs>
  <cellXfs count="1018">
    <xf numFmtId="0" fontId="0" fillId="0" borderId="0" xfId="0">
      <alignment horizontal="left" vertical="center"/>
      <protection locked="0"/>
    </xf>
    <xf numFmtId="0" fontId="2" fillId="0" borderId="32" xfId="0" applyNumberFormat="1" applyFont="1" applyBorder="1" applyAlignment="1" applyProtection="1">
      <alignment horizontal="left" vertical="center"/>
      <protection locked="0"/>
    </xf>
    <xf numFmtId="0" fontId="2" fillId="0" borderId="0" xfId="0" applyNumberFormat="1" applyFont="1" applyAlignment="1" applyProtection="1">
      <alignment vertical="center"/>
      <protection locked="0"/>
    </xf>
    <xf numFmtId="0" fontId="2" fillId="0" borderId="0" xfId="0" applyNumberFormat="1" applyFont="1" applyAlignment="1" applyProtection="1">
      <protection locked="0"/>
    </xf>
    <xf numFmtId="0" fontId="2" fillId="0" borderId="0" xfId="0" applyNumberFormat="1" applyFont="1" applyFill="1" applyBorder="1" applyAlignment="1" applyProtection="1">
      <alignment vertical="top"/>
      <protection locked="0"/>
    </xf>
    <xf numFmtId="0" fontId="2" fillId="0" borderId="0" xfId="0" applyNumberFormat="1" applyFont="1" applyBorder="1" applyAlignment="1" applyProtection="1">
      <alignment vertical="top"/>
      <protection locked="0"/>
    </xf>
    <xf numFmtId="0" fontId="2" fillId="0" borderId="0" xfId="0" applyNumberFormat="1" applyFont="1" applyFill="1" applyBorder="1" applyAlignment="1" applyProtection="1">
      <alignment horizontal="right"/>
      <protection locked="0"/>
    </xf>
    <xf numFmtId="0" fontId="2" fillId="0" borderId="10" xfId="0" applyNumberFormat="1" applyFont="1" applyFill="1" applyBorder="1" applyAlignment="1" applyProtection="1">
      <alignment vertical="top"/>
      <protection locked="0"/>
    </xf>
    <xf numFmtId="0" fontId="2" fillId="0" borderId="11" xfId="0" applyNumberFormat="1" applyFont="1" applyFill="1" applyBorder="1" applyAlignment="1" applyProtection="1">
      <alignment horizontal="left"/>
      <protection locked="0"/>
    </xf>
    <xf numFmtId="0" fontId="2" fillId="0" borderId="10" xfId="0" applyNumberFormat="1" applyFont="1" applyBorder="1" applyAlignment="1" applyProtection="1">
      <alignment vertical="top"/>
      <protection locked="0"/>
    </xf>
    <xf numFmtId="0" fontId="2" fillId="0" borderId="11" xfId="0" applyNumberFormat="1" applyFont="1" applyBorder="1" applyAlignment="1" applyProtection="1">
      <alignment vertical="top"/>
      <protection locked="0"/>
    </xf>
    <xf numFmtId="0" fontId="2" fillId="0" borderId="10" xfId="0" applyNumberFormat="1" applyFont="1" applyFill="1" applyBorder="1" applyAlignment="1" applyProtection="1">
      <alignment horizontal="left"/>
      <protection locked="0"/>
    </xf>
    <xf numFmtId="0" fontId="2" fillId="0" borderId="11" xfId="0" applyNumberFormat="1" applyFont="1" applyFill="1" applyBorder="1" applyAlignment="1" applyProtection="1">
      <alignment vertical="top"/>
      <protection locked="0"/>
    </xf>
    <xf numFmtId="0" fontId="2" fillId="0" borderId="12" xfId="0" applyNumberFormat="1" applyFont="1" applyFill="1" applyBorder="1" applyAlignment="1" applyProtection="1">
      <alignment vertical="top"/>
      <protection locked="0"/>
    </xf>
    <xf numFmtId="0" fontId="2" fillId="0" borderId="13" xfId="0" applyNumberFormat="1" applyFont="1" applyFill="1" applyBorder="1" applyAlignment="1" applyProtection="1">
      <alignment horizontal="left"/>
      <protection locked="0"/>
    </xf>
    <xf numFmtId="0" fontId="2" fillId="0" borderId="12" xfId="0" applyNumberFormat="1" applyFont="1" applyBorder="1" applyAlignment="1" applyProtection="1">
      <alignment vertical="top"/>
      <protection locked="0"/>
    </xf>
    <xf numFmtId="0" fontId="2" fillId="0" borderId="13" xfId="0" applyNumberFormat="1" applyFont="1" applyBorder="1" applyAlignment="1" applyProtection="1">
      <alignment vertical="top"/>
      <protection locked="0"/>
    </xf>
    <xf numFmtId="0" fontId="2" fillId="0" borderId="12" xfId="0" applyNumberFormat="1" applyFont="1" applyFill="1" applyBorder="1" applyAlignment="1" applyProtection="1">
      <alignment horizontal="left"/>
      <protection locked="0"/>
    </xf>
    <xf numFmtId="0" fontId="2" fillId="0" borderId="13" xfId="0" applyNumberFormat="1" applyFont="1" applyFill="1" applyBorder="1" applyAlignment="1" applyProtection="1">
      <alignment vertical="top"/>
      <protection locked="0"/>
    </xf>
    <xf numFmtId="0" fontId="2" fillId="0" borderId="0" xfId="0" applyNumberFormat="1" applyFont="1" applyBorder="1" applyAlignment="1" applyProtection="1">
      <alignment wrapText="1"/>
      <protection locked="0"/>
    </xf>
    <xf numFmtId="0" fontId="2" fillId="0" borderId="0" xfId="1" applyNumberFormat="1" applyFont="1" applyBorder="1" applyAlignment="1" applyProtection="1">
      <alignment horizontal="left"/>
      <protection locked="0"/>
    </xf>
    <xf numFmtId="0" fontId="6" fillId="0" borderId="0" xfId="1" applyNumberFormat="1" applyFont="1" applyBorder="1" applyAlignment="1" applyProtection="1">
      <alignment vertical="center"/>
      <protection locked="0"/>
    </xf>
    <xf numFmtId="0" fontId="2" fillId="0" borderId="0" xfId="1" applyNumberFormat="1" applyFont="1" applyBorder="1" applyProtection="1">
      <protection locked="0"/>
    </xf>
    <xf numFmtId="0" fontId="0" fillId="0" borderId="0" xfId="0" applyAlignment="1" applyProtection="1">
      <alignment horizontal="left" vertical="center"/>
      <protection locked="0"/>
    </xf>
    <xf numFmtId="0" fontId="2" fillId="0" borderId="0" xfId="0" applyNumberFormat="1" applyFont="1" applyAlignment="1" applyProtection="1">
      <alignment horizontal="left" vertical="center"/>
      <protection locked="0"/>
    </xf>
    <xf numFmtId="0" fontId="3" fillId="0" borderId="0" xfId="0" applyNumberFormat="1" applyFont="1" applyBorder="1" applyAlignment="1" applyProtection="1">
      <alignment horizontal="center" vertical="center"/>
      <protection locked="0"/>
    </xf>
    <xf numFmtId="0" fontId="2" fillId="0" borderId="21" xfId="0" applyNumberFormat="1" applyFont="1" applyBorder="1" applyAlignment="1" applyProtection="1">
      <alignment horizontal="left" vertical="center"/>
      <protection locked="0"/>
    </xf>
    <xf numFmtId="0" fontId="2" fillId="0" borderId="58" xfId="0" applyNumberFormat="1" applyFont="1" applyBorder="1" applyAlignment="1" applyProtection="1">
      <alignment horizontal="left" vertical="center"/>
      <protection locked="0"/>
    </xf>
    <xf numFmtId="0" fontId="2" fillId="0" borderId="0" xfId="0" applyNumberFormat="1" applyFont="1" applyBorder="1" applyAlignment="1" applyProtection="1">
      <alignment horizontal="left" vertical="center"/>
      <protection locked="0"/>
    </xf>
    <xf numFmtId="0" fontId="2" fillId="0" borderId="0" xfId="0" quotePrefix="1" applyNumberFormat="1" applyFont="1" applyAlignment="1" applyProtection="1">
      <alignment horizontal="left" vertical="center"/>
      <protection locked="0"/>
    </xf>
    <xf numFmtId="0" fontId="2" fillId="0" borderId="9" xfId="0" applyNumberFormat="1" applyFont="1" applyBorder="1" applyAlignment="1" applyProtection="1">
      <alignment horizontal="left" vertical="center"/>
      <protection locked="0"/>
    </xf>
    <xf numFmtId="0" fontId="2" fillId="2" borderId="0" xfId="0" applyNumberFormat="1" applyFont="1" applyFill="1" applyAlignment="1" applyProtection="1">
      <alignment horizontal="left" vertical="center"/>
      <protection locked="0"/>
    </xf>
    <xf numFmtId="0" fontId="2" fillId="2" borderId="37" xfId="0" applyNumberFormat="1" applyFont="1" applyFill="1" applyBorder="1" applyAlignment="1" applyProtection="1">
      <alignment horizontal="left" vertical="center"/>
      <protection locked="0"/>
    </xf>
    <xf numFmtId="0" fontId="7" fillId="0" borderId="0" xfId="0" applyNumberFormat="1" applyFont="1" applyAlignment="1" applyProtection="1">
      <alignment horizontal="left" vertical="center"/>
      <protection locked="0"/>
    </xf>
    <xf numFmtId="0" fontId="2" fillId="0" borderId="21" xfId="0" applyNumberFormat="1" applyFont="1" applyFill="1" applyBorder="1" applyAlignment="1" applyProtection="1">
      <alignment horizontal="left" vertical="center"/>
      <protection locked="0"/>
    </xf>
    <xf numFmtId="0" fontId="2" fillId="0" borderId="0" xfId="0" applyNumberFormat="1" applyFont="1" applyBorder="1" applyAlignment="1" applyProtection="1">
      <alignment vertical="center"/>
      <protection locked="0"/>
    </xf>
    <xf numFmtId="0" fontId="2" fillId="0" borderId="0" xfId="0" applyNumberFormat="1" applyFont="1" applyAlignment="1" applyProtection="1">
      <alignment horizontal="right" vertical="center"/>
      <protection locked="0"/>
    </xf>
    <xf numFmtId="0" fontId="2" fillId="0" borderId="11" xfId="0" applyNumberFormat="1" applyFont="1" applyBorder="1" applyAlignment="1" applyProtection="1">
      <alignment horizontal="right" vertical="center"/>
      <protection locked="0"/>
    </xf>
    <xf numFmtId="0" fontId="2" fillId="0" borderId="16" xfId="0" applyNumberFormat="1" applyFont="1" applyBorder="1" applyAlignment="1" applyProtection="1">
      <alignment horizontal="right" vertical="center"/>
      <protection locked="0"/>
    </xf>
    <xf numFmtId="0" fontId="2" fillId="0" borderId="13" xfId="0" applyNumberFormat="1" applyFont="1" applyBorder="1" applyAlignment="1" applyProtection="1">
      <alignment horizontal="right" vertical="center"/>
      <protection locked="0"/>
    </xf>
    <xf numFmtId="0" fontId="2" fillId="2" borderId="0" xfId="0" applyNumberFormat="1" applyFont="1" applyFill="1" applyAlignment="1" applyProtection="1">
      <alignment horizontal="right" vertical="center"/>
      <protection locked="0"/>
    </xf>
    <xf numFmtId="0" fontId="2" fillId="0" borderId="21" xfId="0" applyNumberFormat="1" applyFont="1" applyFill="1" applyBorder="1" applyAlignment="1" applyProtection="1">
      <alignment horizontal="right" vertical="center"/>
      <protection locked="0"/>
    </xf>
    <xf numFmtId="0" fontId="2" fillId="0" borderId="0" xfId="0" applyNumberFormat="1" applyFont="1" applyBorder="1" applyAlignment="1" applyProtection="1">
      <alignment horizontal="right" vertical="center"/>
      <protection locked="0"/>
    </xf>
    <xf numFmtId="0" fontId="0" fillId="0" borderId="0" xfId="0" applyAlignment="1" applyProtection="1">
      <alignment horizontal="right" vertical="center"/>
      <protection locked="0"/>
    </xf>
    <xf numFmtId="0" fontId="2" fillId="0" borderId="12" xfId="0" applyNumberFormat="1" applyFont="1" applyBorder="1" applyAlignment="1" applyProtection="1">
      <alignment horizontal="left" vertical="center"/>
      <protection locked="0"/>
    </xf>
    <xf numFmtId="0" fontId="2" fillId="0" borderId="10" xfId="0" applyNumberFormat="1" applyFont="1" applyBorder="1" applyAlignment="1" applyProtection="1">
      <alignment horizontal="left" vertical="center"/>
      <protection locked="0"/>
    </xf>
    <xf numFmtId="49" fontId="3" fillId="0" borderId="0" xfId="0" quotePrefix="1" applyNumberFormat="1" applyFont="1" applyBorder="1" applyAlignment="1" applyProtection="1">
      <alignment horizontal="center" vertical="center"/>
      <protection locked="0"/>
    </xf>
    <xf numFmtId="49" fontId="17" fillId="0" borderId="0" xfId="0" applyNumberFormat="1" applyFont="1" applyAlignment="1" applyProtection="1">
      <alignment horizontal="left" vertical="center"/>
      <protection locked="0"/>
    </xf>
    <xf numFmtId="49" fontId="17" fillId="0" borderId="21" xfId="0" applyNumberFormat="1" applyFont="1" applyBorder="1" applyAlignment="1" applyProtection="1">
      <alignment horizontal="left" vertical="center"/>
      <protection locked="0"/>
    </xf>
    <xf numFmtId="49" fontId="17" fillId="0" borderId="0" xfId="0" applyNumberFormat="1" applyFont="1" applyBorder="1" applyAlignment="1" applyProtection="1">
      <alignment horizontal="left" vertical="center"/>
      <protection locked="0"/>
    </xf>
    <xf numFmtId="49" fontId="17" fillId="0" borderId="9" xfId="0" applyNumberFormat="1" applyFont="1" applyBorder="1" applyAlignment="1" applyProtection="1">
      <alignment horizontal="left" vertical="center"/>
      <protection locked="0"/>
    </xf>
    <xf numFmtId="49" fontId="17" fillId="2" borderId="0" xfId="0" applyNumberFormat="1" applyFont="1" applyFill="1" applyAlignment="1" applyProtection="1">
      <alignment horizontal="left" vertical="center"/>
      <protection locked="0"/>
    </xf>
    <xf numFmtId="49" fontId="17" fillId="0" borderId="21" xfId="0" applyNumberFormat="1" applyFont="1" applyFill="1" applyBorder="1" applyAlignment="1" applyProtection="1">
      <alignment horizontal="left" vertical="center"/>
      <protection locked="0"/>
    </xf>
    <xf numFmtId="49" fontId="1" fillId="0" borderId="0" xfId="0" applyNumberFormat="1" applyFont="1" applyAlignment="1" applyProtection="1">
      <alignment horizontal="left" vertical="center"/>
      <protection locked="0"/>
    </xf>
    <xf numFmtId="49" fontId="17" fillId="2" borderId="37" xfId="0" applyNumberFormat="1" applyFont="1" applyFill="1" applyBorder="1" applyAlignment="1" applyProtection="1">
      <alignment horizontal="left" vertical="center"/>
      <protection locked="0"/>
    </xf>
    <xf numFmtId="0" fontId="15" fillId="0" borderId="13" xfId="0" applyNumberFormat="1" applyFont="1" applyBorder="1" applyAlignment="1" applyProtection="1">
      <alignment horizontal="center" vertical="center"/>
      <protection locked="0"/>
    </xf>
    <xf numFmtId="0" fontId="15" fillId="0" borderId="12" xfId="0" applyNumberFormat="1" applyFont="1"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2" fillId="0" borderId="0" xfId="0" applyNumberFormat="1" applyFont="1" applyFill="1" applyBorder="1" applyAlignment="1" applyProtection="1">
      <alignment horizontal="right" vertical="top"/>
      <protection locked="0"/>
    </xf>
    <xf numFmtId="49" fontId="3" fillId="0" borderId="0" xfId="1" applyNumberFormat="1" applyFont="1" applyBorder="1" applyAlignment="1" applyProtection="1">
      <protection locked="0"/>
    </xf>
    <xf numFmtId="49" fontId="5" fillId="0" borderId="0" xfId="1" applyNumberFormat="1" applyBorder="1" applyProtection="1">
      <protection locked="0"/>
    </xf>
    <xf numFmtId="49" fontId="2" fillId="0" borderId="0" xfId="1" applyNumberFormat="1" applyFont="1" applyBorder="1" applyAlignment="1" applyProtection="1">
      <alignment horizontal="left" vertical="top"/>
      <protection locked="0"/>
    </xf>
    <xf numFmtId="49" fontId="5" fillId="0" borderId="0" xfId="1" applyNumberFormat="1" applyFont="1" applyBorder="1" applyAlignment="1" applyProtection="1">
      <alignment vertical="top"/>
      <protection locked="0"/>
    </xf>
    <xf numFmtId="49" fontId="2" fillId="0" borderId="0" xfId="1" applyNumberFormat="1" applyFont="1" applyBorder="1" applyAlignment="1" applyProtection="1">
      <alignment horizontal="left" vertical="top" wrapText="1"/>
      <protection locked="0"/>
    </xf>
    <xf numFmtId="49" fontId="2" fillId="0" borderId="0" xfId="1" applyNumberFormat="1" applyFont="1" applyFill="1" applyBorder="1" applyAlignment="1" applyProtection="1">
      <alignment horizontal="left" vertical="top" wrapText="1"/>
      <protection locked="0"/>
    </xf>
    <xf numFmtId="49" fontId="19" fillId="0" borderId="0" xfId="1" applyNumberFormat="1" applyFont="1" applyBorder="1" applyAlignment="1" applyProtection="1">
      <alignment horizontal="left" vertical="top" wrapText="1"/>
      <protection locked="0"/>
    </xf>
    <xf numFmtId="49" fontId="5" fillId="0" borderId="0" xfId="1" applyNumberFormat="1" applyBorder="1" applyAlignment="1" applyProtection="1">
      <protection locked="0"/>
    </xf>
    <xf numFmtId="49" fontId="5" fillId="0" borderId="0" xfId="1" applyNumberFormat="1" applyBorder="1" applyAlignment="1" applyProtection="1">
      <alignment vertical="top"/>
      <protection locked="0"/>
    </xf>
    <xf numFmtId="49" fontId="5" fillId="0" borderId="0" xfId="1" applyNumberFormat="1" applyBorder="1" applyAlignment="1" applyProtection="1">
      <alignment horizontal="left" vertical="top" wrapText="1"/>
      <protection locked="0"/>
    </xf>
    <xf numFmtId="0" fontId="2" fillId="0" borderId="0" xfId="1" applyNumberFormat="1" applyFont="1" applyBorder="1" applyProtection="1">
      <protection hidden="1"/>
    </xf>
    <xf numFmtId="0" fontId="0" fillId="0" borderId="0" xfId="0" applyNumberFormat="1" applyFont="1" applyAlignment="1" applyProtection="1">
      <alignment horizontal="right" vertical="center"/>
      <protection hidden="1"/>
    </xf>
    <xf numFmtId="0" fontId="4" fillId="0" borderId="0" xfId="1" applyNumberFormat="1" applyFont="1" applyBorder="1" applyAlignment="1" applyProtection="1">
      <alignment vertical="center"/>
      <protection locked="0"/>
    </xf>
    <xf numFmtId="0" fontId="2" fillId="0" borderId="0" xfId="0" applyNumberFormat="1" applyFont="1" applyAlignment="1" applyProtection="1">
      <alignment horizontal="right"/>
      <protection locked="0"/>
    </xf>
    <xf numFmtId="0" fontId="2" fillId="0" borderId="0" xfId="0" applyNumberFormat="1" applyFont="1" applyAlignment="1" applyProtection="1">
      <alignment horizontal="right"/>
      <protection hidden="1"/>
    </xf>
    <xf numFmtId="0" fontId="2" fillId="0" borderId="0" xfId="0" applyNumberFormat="1" applyFont="1" applyBorder="1" applyAlignment="1" applyProtection="1">
      <alignment horizontal="left" vertical="center"/>
      <protection hidden="1"/>
    </xf>
    <xf numFmtId="0" fontId="2" fillId="0" borderId="0" xfId="0" applyNumberFormat="1" applyFont="1" applyAlignment="1" applyProtection="1">
      <alignment vertical="top" wrapText="1"/>
      <protection locked="0"/>
    </xf>
    <xf numFmtId="0" fontId="3" fillId="0" borderId="0" xfId="1" applyNumberFormat="1" applyFont="1" applyBorder="1" applyAlignment="1" applyProtection="1">
      <alignment horizontal="center" vertical="center"/>
      <protection locked="0"/>
    </xf>
    <xf numFmtId="0" fontId="2" fillId="0" borderId="0" xfId="1" applyNumberFormat="1" applyFont="1" applyBorder="1" applyAlignment="1" applyProtection="1">
      <alignment horizontal="center" vertical="center"/>
      <protection locked="0"/>
    </xf>
    <xf numFmtId="0" fontId="2" fillId="0" borderId="0" xfId="1" applyNumberFormat="1" applyFont="1" applyBorder="1" applyAlignment="1" applyProtection="1">
      <alignment horizontal="center" vertical="center" wrapText="1"/>
      <protection locked="0"/>
    </xf>
    <xf numFmtId="0" fontId="2" fillId="0" borderId="0" xfId="1" applyNumberFormat="1" applyFont="1" applyFill="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 fillId="0" borderId="1" xfId="0" applyNumberFormat="1" applyFont="1" applyBorder="1" applyAlignment="1" applyProtection="1">
      <alignment horizontal="left" vertical="center"/>
      <protection locked="0"/>
    </xf>
    <xf numFmtId="0" fontId="2" fillId="0" borderId="2" xfId="0" applyNumberFormat="1" applyFont="1" applyBorder="1" applyAlignment="1" applyProtection="1">
      <alignment horizontal="left" vertical="center"/>
      <protection locked="0"/>
    </xf>
    <xf numFmtId="0" fontId="2" fillId="0" borderId="3" xfId="0" applyNumberFormat="1" applyFont="1" applyBorder="1" applyAlignment="1" applyProtection="1">
      <alignment horizontal="left" vertical="center"/>
      <protection locked="0"/>
    </xf>
    <xf numFmtId="0" fontId="2" fillId="0" borderId="4" xfId="0" applyNumberFormat="1" applyFont="1" applyBorder="1" applyAlignment="1" applyProtection="1">
      <alignment horizontal="left" vertical="center"/>
      <protection locked="0"/>
    </xf>
    <xf numFmtId="0" fontId="2" fillId="0" borderId="5" xfId="0" applyNumberFormat="1" applyFont="1" applyBorder="1" applyAlignment="1" applyProtection="1">
      <alignment horizontal="left" vertical="center"/>
      <protection locked="0"/>
    </xf>
    <xf numFmtId="0" fontId="2" fillId="0" borderId="6" xfId="0" applyNumberFormat="1" applyFont="1" applyBorder="1" applyAlignment="1" applyProtection="1">
      <alignment horizontal="left" vertical="center"/>
      <protection locked="0"/>
    </xf>
    <xf numFmtId="0" fontId="2" fillId="0" borderId="7" xfId="0" applyNumberFormat="1" applyFont="1" applyBorder="1" applyAlignment="1" applyProtection="1">
      <alignment horizontal="left" vertical="center"/>
      <protection locked="0"/>
    </xf>
    <xf numFmtId="0" fontId="2" fillId="0" borderId="8" xfId="0" applyNumberFormat="1" applyFont="1" applyBorder="1" applyAlignment="1" applyProtection="1">
      <alignment horizontal="left" vertical="center"/>
      <protection locked="0"/>
    </xf>
    <xf numFmtId="0" fontId="2" fillId="0" borderId="11" xfId="0" applyNumberFormat="1" applyFont="1" applyBorder="1" applyAlignment="1" applyProtection="1">
      <alignment horizontal="left" vertical="center"/>
      <protection locked="0"/>
    </xf>
    <xf numFmtId="0" fontId="2" fillId="0" borderId="0" xfId="0" applyNumberFormat="1" applyFont="1" applyBorder="1" applyAlignment="1" applyProtection="1">
      <alignment horizontal="fill" vertical="center"/>
      <protection locked="0"/>
    </xf>
    <xf numFmtId="0" fontId="2" fillId="0" borderId="13" xfId="0" applyNumberFormat="1" applyFont="1" applyBorder="1" applyAlignment="1" applyProtection="1">
      <alignment horizontal="left" vertical="center"/>
      <protection locked="0"/>
    </xf>
    <xf numFmtId="0" fontId="2" fillId="0" borderId="14" xfId="0" applyNumberFormat="1" applyFont="1" applyBorder="1" applyAlignment="1" applyProtection="1">
      <alignment horizontal="left" vertical="center"/>
      <protection locked="0"/>
    </xf>
    <xf numFmtId="0" fontId="2" fillId="0" borderId="15" xfId="0" applyNumberFormat="1" applyFont="1" applyBorder="1" applyAlignment="1" applyProtection="1">
      <alignment horizontal="left" vertical="center"/>
      <protection locked="0"/>
    </xf>
    <xf numFmtId="0" fontId="2" fillId="0" borderId="16" xfId="0" applyNumberFormat="1" applyFont="1" applyBorder="1" applyAlignment="1" applyProtection="1">
      <alignment horizontal="left" vertical="center"/>
      <protection locked="0"/>
    </xf>
    <xf numFmtId="0" fontId="2" fillId="0" borderId="17" xfId="0" applyNumberFormat="1" applyFont="1" applyBorder="1" applyAlignment="1" applyProtection="1">
      <alignment horizontal="left" vertical="center"/>
      <protection locked="0"/>
    </xf>
    <xf numFmtId="0" fontId="2" fillId="0" borderId="18" xfId="0" applyNumberFormat="1" applyFont="1" applyBorder="1" applyAlignment="1" applyProtection="1">
      <alignment horizontal="left" vertical="center"/>
      <protection locked="0"/>
    </xf>
    <xf numFmtId="0" fontId="2" fillId="0" borderId="19" xfId="0" applyNumberFormat="1" applyFont="1" applyBorder="1" applyAlignment="1" applyProtection="1">
      <alignment horizontal="left" vertical="center"/>
      <protection locked="0"/>
    </xf>
    <xf numFmtId="0" fontId="2" fillId="0" borderId="20" xfId="0" applyNumberFormat="1" applyFont="1" applyBorder="1" applyAlignment="1" applyProtection="1">
      <alignment horizontal="left" vertical="center"/>
      <protection locked="0"/>
    </xf>
    <xf numFmtId="0" fontId="2" fillId="0" borderId="22" xfId="0" applyNumberFormat="1" applyFont="1" applyBorder="1" applyAlignment="1" applyProtection="1">
      <alignment horizontal="left" vertical="center"/>
      <protection locked="0"/>
    </xf>
    <xf numFmtId="0" fontId="2" fillId="2" borderId="10" xfId="0" applyNumberFormat="1" applyFont="1" applyFill="1" applyBorder="1" applyAlignment="1" applyProtection="1">
      <alignment horizontal="left" vertical="center"/>
      <protection locked="0"/>
    </xf>
    <xf numFmtId="0" fontId="2" fillId="2" borderId="21" xfId="0" applyNumberFormat="1" applyFont="1" applyFill="1" applyBorder="1" applyAlignment="1" applyProtection="1">
      <alignment horizontal="left" vertical="center"/>
      <protection locked="0"/>
    </xf>
    <xf numFmtId="0" fontId="2" fillId="2" borderId="11" xfId="0" applyNumberFormat="1" applyFont="1" applyFill="1" applyBorder="1" applyAlignment="1" applyProtection="1">
      <alignment horizontal="left" vertical="center"/>
      <protection locked="0"/>
    </xf>
    <xf numFmtId="0" fontId="2" fillId="2" borderId="17" xfId="0" applyNumberFormat="1" applyFont="1" applyFill="1" applyBorder="1" applyAlignment="1" applyProtection="1">
      <alignment horizontal="left" vertical="center"/>
      <protection locked="0"/>
    </xf>
    <xf numFmtId="0" fontId="2" fillId="2" borderId="0" xfId="0" applyNumberFormat="1" applyFont="1" applyFill="1" applyBorder="1" applyAlignment="1" applyProtection="1">
      <alignment horizontal="left" vertical="center"/>
      <protection locked="0"/>
    </xf>
    <xf numFmtId="0" fontId="2" fillId="2" borderId="16" xfId="0" applyNumberFormat="1" applyFont="1" applyFill="1" applyBorder="1" applyAlignment="1" applyProtection="1">
      <alignment horizontal="left" vertical="center"/>
      <protection locked="0"/>
    </xf>
    <xf numFmtId="0" fontId="2" fillId="2" borderId="12" xfId="0" applyNumberFormat="1" applyFont="1" applyFill="1" applyBorder="1" applyAlignment="1" applyProtection="1">
      <alignment horizontal="left" vertical="center"/>
      <protection locked="0"/>
    </xf>
    <xf numFmtId="0" fontId="2" fillId="2" borderId="9" xfId="0" applyNumberFormat="1" applyFont="1" applyFill="1" applyBorder="1" applyAlignment="1" applyProtection="1">
      <alignment horizontal="left" vertical="center"/>
      <protection locked="0"/>
    </xf>
    <xf numFmtId="0" fontId="2" fillId="2" borderId="13" xfId="0" applyNumberFormat="1" applyFont="1" applyFill="1" applyBorder="1" applyAlignment="1" applyProtection="1">
      <alignment horizontal="left" vertical="center"/>
      <protection locked="0"/>
    </xf>
    <xf numFmtId="0" fontId="0" fillId="0" borderId="2" xfId="0" applyNumberFormat="1" applyBorder="1" applyAlignment="1" applyProtection="1">
      <alignment horizontal="left" vertical="center"/>
      <protection locked="0"/>
    </xf>
    <xf numFmtId="0" fontId="0" fillId="0" borderId="3" xfId="0" applyNumberFormat="1" applyBorder="1" applyAlignment="1" applyProtection="1">
      <alignment horizontal="left" vertical="center"/>
      <protection locked="0"/>
    </xf>
    <xf numFmtId="0" fontId="2" fillId="0" borderId="0" xfId="0" applyNumberFormat="1" applyFont="1" applyBorder="1" applyAlignment="1" applyProtection="1">
      <alignment horizontal="left"/>
      <protection locked="0"/>
    </xf>
    <xf numFmtId="0" fontId="2" fillId="0" borderId="0" xfId="0" applyNumberFormat="1" applyFont="1" applyBorder="1" applyAlignment="1" applyProtection="1">
      <protection locked="0"/>
    </xf>
    <xf numFmtId="0" fontId="0" fillId="0" borderId="0" xfId="0" applyNumberFormat="1" applyBorder="1" applyAlignment="1" applyProtection="1">
      <alignment horizontal="left" vertical="center"/>
      <protection locked="0"/>
    </xf>
    <xf numFmtId="0" fontId="0" fillId="0" borderId="5" xfId="0" applyNumberFormat="1" applyBorder="1" applyAlignment="1" applyProtection="1">
      <alignment horizontal="left" vertical="center"/>
      <protection locked="0"/>
    </xf>
    <xf numFmtId="0" fontId="0" fillId="0" borderId="4" xfId="0" applyNumberFormat="1" applyBorder="1" applyAlignment="1" applyProtection="1">
      <alignment horizontal="left" vertical="center"/>
      <protection locked="0"/>
    </xf>
    <xf numFmtId="0" fontId="0" fillId="0" borderId="0" xfId="0" applyNumberFormat="1" applyFill="1" applyAlignment="1" applyProtection="1">
      <alignment horizontal="left" vertical="center"/>
      <protection locked="0"/>
    </xf>
    <xf numFmtId="0" fontId="0" fillId="0" borderId="0" xfId="0" applyNumberFormat="1" applyFill="1" applyBorder="1" applyAlignment="1" applyProtection="1">
      <alignment horizontal="left" vertical="center"/>
      <protection locked="0"/>
    </xf>
    <xf numFmtId="0" fontId="2" fillId="0" borderId="7" xfId="0" applyNumberFormat="1" applyFont="1" applyBorder="1" applyAlignment="1" applyProtection="1">
      <alignment horizontal="center" vertical="center"/>
      <protection locked="0"/>
    </xf>
    <xf numFmtId="0" fontId="0" fillId="0" borderId="7" xfId="0" applyNumberFormat="1" applyBorder="1" applyAlignment="1" applyProtection="1">
      <alignment horizontal="left" vertical="center"/>
      <protection locked="0"/>
    </xf>
    <xf numFmtId="0" fontId="2" fillId="0" borderId="1" xfId="0" applyNumberFormat="1" applyFont="1" applyBorder="1" applyAlignment="1" applyProtection="1">
      <alignment horizontal="left"/>
      <protection locked="0"/>
    </xf>
    <xf numFmtId="0" fontId="2" fillId="0" borderId="2" xfId="0" applyNumberFormat="1" applyFont="1" applyBorder="1" applyAlignment="1" applyProtection="1">
      <alignment horizontal="left"/>
      <protection locked="0"/>
    </xf>
    <xf numFmtId="0" fontId="2" fillId="0" borderId="14" xfId="0" applyNumberFormat="1" applyFont="1" applyBorder="1" applyAlignment="1" applyProtection="1">
      <alignment horizontal="left"/>
      <protection locked="0"/>
    </xf>
    <xf numFmtId="0" fontId="2" fillId="0" borderId="15" xfId="0" applyNumberFormat="1" applyFont="1" applyBorder="1" applyAlignment="1" applyProtection="1">
      <alignment horizontal="left"/>
      <protection locked="0"/>
    </xf>
    <xf numFmtId="0" fontId="2" fillId="0" borderId="3" xfId="0" applyNumberFormat="1" applyFont="1" applyBorder="1" applyAlignment="1" applyProtection="1">
      <alignment horizontal="left"/>
      <protection locked="0"/>
    </xf>
    <xf numFmtId="0" fontId="2" fillId="0" borderId="4" xfId="0" applyNumberFormat="1" applyFont="1" applyBorder="1" applyAlignment="1" applyProtection="1">
      <alignment horizontal="left"/>
      <protection locked="0"/>
    </xf>
    <xf numFmtId="0" fontId="2" fillId="0" borderId="16" xfId="0" applyNumberFormat="1" applyFont="1" applyBorder="1" applyAlignment="1" applyProtection="1">
      <alignment horizontal="left"/>
      <protection locked="0"/>
    </xf>
    <xf numFmtId="0" fontId="2" fillId="0" borderId="17" xfId="0" applyNumberFormat="1" applyFont="1" applyBorder="1" applyAlignment="1" applyProtection="1">
      <alignment horizontal="left"/>
      <protection locked="0"/>
    </xf>
    <xf numFmtId="0" fontId="2" fillId="0" borderId="5" xfId="0" applyNumberFormat="1" applyFont="1" applyBorder="1" applyAlignment="1" applyProtection="1">
      <alignment horizontal="left"/>
      <protection locked="0"/>
    </xf>
    <xf numFmtId="0" fontId="2" fillId="0" borderId="10" xfId="0" applyNumberFormat="1" applyFont="1" applyBorder="1" applyAlignment="1" applyProtection="1">
      <alignment horizontal="left"/>
      <protection locked="0"/>
    </xf>
    <xf numFmtId="0" fontId="2" fillId="0" borderId="11" xfId="0" applyNumberFormat="1" applyFont="1" applyBorder="1" applyAlignment="1" applyProtection="1">
      <alignment horizontal="left"/>
      <protection locked="0"/>
    </xf>
    <xf numFmtId="0" fontId="2" fillId="0" borderId="12" xfId="0" applyNumberFormat="1" applyFont="1" applyBorder="1" applyAlignment="1" applyProtection="1">
      <alignment horizontal="left"/>
      <protection locked="0"/>
    </xf>
    <xf numFmtId="0" fontId="2" fillId="0" borderId="13" xfId="0" applyNumberFormat="1" applyFont="1" applyBorder="1" applyAlignment="1" applyProtection="1">
      <alignment horizontal="left"/>
      <protection locked="0"/>
    </xf>
    <xf numFmtId="0" fontId="0" fillId="0" borderId="16" xfId="0" applyNumberFormat="1" applyBorder="1" applyAlignment="1" applyProtection="1">
      <alignment horizontal="left" vertical="center"/>
      <protection locked="0"/>
    </xf>
    <xf numFmtId="0" fontId="2" fillId="0" borderId="6" xfId="0" applyNumberFormat="1" applyFont="1" applyBorder="1" applyAlignment="1" applyProtection="1">
      <alignment horizontal="left"/>
      <protection locked="0"/>
    </xf>
    <xf numFmtId="0" fontId="2" fillId="0" borderId="7" xfId="0" applyNumberFormat="1" applyFont="1" applyBorder="1" applyAlignment="1" applyProtection="1">
      <alignment horizontal="left"/>
      <protection locked="0"/>
    </xf>
    <xf numFmtId="0" fontId="2" fillId="0" borderId="23" xfId="0" applyNumberFormat="1" applyFont="1" applyBorder="1" applyAlignment="1" applyProtection="1">
      <alignment horizontal="left"/>
      <protection locked="0"/>
    </xf>
    <xf numFmtId="0" fontId="2" fillId="0" borderId="24" xfId="0" applyNumberFormat="1" applyFont="1" applyBorder="1" applyAlignment="1" applyProtection="1">
      <alignment horizontal="left"/>
      <protection locked="0"/>
    </xf>
    <xf numFmtId="0" fontId="2" fillId="0" borderId="8" xfId="0" applyNumberFormat="1" applyFont="1" applyBorder="1" applyAlignment="1" applyProtection="1">
      <alignment horizontal="left"/>
      <protection locked="0"/>
    </xf>
    <xf numFmtId="0" fontId="2" fillId="0" borderId="0" xfId="0" applyNumberFormat="1" applyFont="1" applyAlignment="1" applyProtection="1">
      <alignment horizontal="left"/>
      <protection locked="0"/>
    </xf>
    <xf numFmtId="0" fontId="18" fillId="0" borderId="0" xfId="0" applyNumberFormat="1" applyFont="1" applyAlignment="1" applyProtection="1">
      <alignment horizontal="right" vertical="center"/>
      <protection locked="0"/>
    </xf>
    <xf numFmtId="0" fontId="0" fillId="0" borderId="0" xfId="0" quotePrefix="1" applyNumberFormat="1" applyAlignment="1" applyProtection="1">
      <alignment horizontal="right" vertical="center"/>
      <protection locked="0"/>
    </xf>
    <xf numFmtId="0" fontId="0" fillId="0" borderId="0" xfId="0" applyProtection="1">
      <alignment horizontal="left" vertical="center"/>
      <protection locked="0"/>
    </xf>
    <xf numFmtId="0" fontId="0" fillId="0" borderId="0" xfId="0" applyNumberFormat="1" applyFont="1" applyAlignment="1" applyProtection="1">
      <alignment horizontal="right" vertical="center"/>
      <protection locked="0"/>
    </xf>
    <xf numFmtId="0" fontId="0" fillId="0" borderId="0" xfId="0" applyNumberFormat="1" applyFont="1" applyAlignment="1" applyProtection="1">
      <alignment horizontal="left" vertical="center"/>
      <protection locked="0"/>
    </xf>
    <xf numFmtId="0" fontId="2" fillId="0" borderId="0" xfId="0" applyNumberFormat="1" applyFont="1" applyAlignment="1" applyProtection="1">
      <alignment horizontal="center" vertical="center"/>
      <protection locked="0"/>
    </xf>
    <xf numFmtId="0" fontId="2" fillId="0" borderId="25" xfId="0" applyNumberFormat="1" applyFont="1" applyBorder="1" applyAlignment="1" applyProtection="1">
      <alignment horizontal="left" vertical="center"/>
      <protection locked="0"/>
    </xf>
    <xf numFmtId="0" fontId="2" fillId="0" borderId="25" xfId="0" applyNumberFormat="1" applyFont="1" applyBorder="1" applyAlignment="1" applyProtection="1">
      <alignment horizontal="center" vertical="center"/>
      <protection locked="0"/>
    </xf>
    <xf numFmtId="0" fontId="2" fillId="0" borderId="26" xfId="0" applyNumberFormat="1" applyFont="1" applyBorder="1" applyAlignment="1" applyProtection="1">
      <alignment horizontal="left" vertical="center"/>
      <protection locked="0"/>
    </xf>
    <xf numFmtId="0" fontId="2" fillId="0" borderId="27" xfId="0" applyNumberFormat="1" applyFont="1" applyBorder="1" applyAlignment="1" applyProtection="1">
      <alignment horizontal="left" vertical="center"/>
      <protection locked="0"/>
    </xf>
    <xf numFmtId="0" fontId="0" fillId="0" borderId="0" xfId="0" applyNumberFormat="1" applyFont="1" applyBorder="1" applyAlignment="1" applyProtection="1">
      <alignment horizontal="left" vertical="center"/>
      <protection locked="0"/>
    </xf>
    <xf numFmtId="0" fontId="2" fillId="0" borderId="21" xfId="0" applyNumberFormat="1" applyFont="1" applyFill="1" applyBorder="1" applyAlignment="1" applyProtection="1">
      <alignment horizontal="center" vertical="center"/>
      <protection locked="0"/>
    </xf>
    <xf numFmtId="0" fontId="2" fillId="0" borderId="11" xfId="0" applyNumberFormat="1" applyFont="1" applyFill="1" applyBorder="1" applyAlignment="1" applyProtection="1">
      <alignment horizontal="left" vertical="center"/>
      <protection locked="0"/>
    </xf>
    <xf numFmtId="0" fontId="2" fillId="0" borderId="10"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center" vertical="center"/>
      <protection locked="0"/>
    </xf>
    <xf numFmtId="0" fontId="2" fillId="0" borderId="16" xfId="0" applyNumberFormat="1" applyFont="1" applyFill="1" applyBorder="1" applyAlignment="1" applyProtection="1">
      <alignment horizontal="left" vertical="center"/>
      <protection locked="0"/>
    </xf>
    <xf numFmtId="0" fontId="2" fillId="0" borderId="17"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right" vertical="center"/>
      <protection locked="0"/>
    </xf>
    <xf numFmtId="0" fontId="2" fillId="0" borderId="0" xfId="0" applyNumberFormat="1" applyFont="1" applyFill="1" applyAlignment="1" applyProtection="1">
      <alignment horizontal="left" vertical="center"/>
      <protection locked="0"/>
    </xf>
    <xf numFmtId="0" fontId="2" fillId="0" borderId="11" xfId="0" applyNumberFormat="1" applyFont="1" applyFill="1" applyBorder="1" applyAlignment="1" applyProtection="1">
      <alignment horizontal="right" vertical="center"/>
      <protection locked="0"/>
    </xf>
    <xf numFmtId="0" fontId="2" fillId="0" borderId="0" xfId="0" applyNumberFormat="1" applyFont="1" applyFill="1" applyAlignment="1" applyProtection="1">
      <alignment horizontal="center" vertical="center"/>
      <protection locked="0"/>
    </xf>
    <xf numFmtId="0" fontId="2" fillId="0" borderId="0" xfId="0" applyNumberFormat="1" applyFont="1" applyFill="1" applyAlignment="1" applyProtection="1">
      <alignment horizontal="fill" vertical="center"/>
      <protection locked="0"/>
    </xf>
    <xf numFmtId="0" fontId="2" fillId="0" borderId="0" xfId="0" applyNumberFormat="1" applyFont="1" applyFill="1" applyBorder="1" applyAlignment="1" applyProtection="1">
      <alignment horizontal="fill" vertical="center"/>
      <protection locked="0"/>
    </xf>
    <xf numFmtId="0" fontId="0" fillId="0" borderId="0" xfId="0" applyNumberFormat="1" applyFont="1" applyAlignment="1" applyProtection="1">
      <alignment horizontal="fill" vertical="center"/>
      <protection locked="0"/>
    </xf>
    <xf numFmtId="0" fontId="2" fillId="0" borderId="12" xfId="0" applyNumberFormat="1" applyFont="1" applyFill="1" applyBorder="1" applyAlignment="1" applyProtection="1">
      <alignment horizontal="left" vertical="center"/>
      <protection locked="0"/>
    </xf>
    <xf numFmtId="0" fontId="2" fillId="0" borderId="13" xfId="0" applyNumberFormat="1" applyFont="1" applyFill="1" applyBorder="1" applyAlignment="1" applyProtection="1">
      <alignment horizontal="left" vertical="center"/>
      <protection locked="0"/>
    </xf>
    <xf numFmtId="0" fontId="2" fillId="0" borderId="13" xfId="0" applyNumberFormat="1" applyFont="1" applyFill="1" applyBorder="1" applyAlignment="1" applyProtection="1">
      <alignment horizontal="right" vertical="center"/>
      <protection locked="0"/>
    </xf>
    <xf numFmtId="0" fontId="2" fillId="0" borderId="0" xfId="0" applyNumberFormat="1" applyFont="1" applyFill="1" applyAlignment="1" applyProtection="1">
      <alignment horizontal="right" vertical="center"/>
      <protection locked="0"/>
    </xf>
    <xf numFmtId="0" fontId="2" fillId="0" borderId="0" xfId="0" quotePrefix="1" applyNumberFormat="1" applyFont="1" applyFill="1" applyAlignment="1" applyProtection="1">
      <alignment horizontal="right" vertical="center"/>
      <protection locked="0"/>
    </xf>
    <xf numFmtId="0" fontId="2" fillId="0" borderId="0" xfId="0" quotePrefix="1" applyNumberFormat="1" applyFont="1" applyFill="1" applyBorder="1" applyAlignment="1" applyProtection="1">
      <alignment horizontal="left" vertical="center"/>
      <protection locked="0"/>
    </xf>
    <xf numFmtId="0" fontId="2" fillId="0" borderId="9" xfId="0" applyNumberFormat="1" applyFont="1" applyFill="1" applyBorder="1" applyAlignment="1" applyProtection="1">
      <alignment horizontal="center" vertical="center"/>
      <protection locked="0"/>
    </xf>
    <xf numFmtId="0" fontId="2" fillId="0" borderId="9" xfId="0" applyNumberFormat="1" applyFont="1" applyFill="1" applyBorder="1" applyAlignment="1" applyProtection="1">
      <alignment horizontal="left" vertical="center"/>
      <protection locked="0"/>
    </xf>
    <xf numFmtId="0" fontId="2" fillId="0" borderId="9" xfId="0" applyNumberFormat="1" applyFont="1" applyFill="1" applyBorder="1" applyAlignment="1" applyProtection="1">
      <alignment horizontal="right" vertical="center"/>
      <protection locked="0"/>
    </xf>
    <xf numFmtId="0" fontId="2" fillId="0" borderId="0" xfId="0" quotePrefix="1" applyNumberFormat="1" applyFont="1" applyFill="1" applyBorder="1" applyAlignment="1" applyProtection="1">
      <alignment horizontal="center" vertical="center"/>
      <protection locked="0"/>
    </xf>
    <xf numFmtId="0" fontId="0" fillId="0" borderId="0" xfId="0" applyNumberFormat="1" applyFont="1" applyFill="1" applyAlignment="1" applyProtection="1">
      <alignment horizontal="right" vertical="center"/>
      <protection locked="0"/>
    </xf>
    <xf numFmtId="0" fontId="0" fillId="0" borderId="9" xfId="0" applyNumberFormat="1" applyFont="1" applyFill="1" applyBorder="1" applyAlignment="1" applyProtection="1">
      <alignment horizontal="left" vertical="center"/>
      <protection locked="0"/>
    </xf>
    <xf numFmtId="0" fontId="0" fillId="0" borderId="21" xfId="0" applyNumberFormat="1" applyFont="1" applyFill="1" applyBorder="1" applyAlignment="1" applyProtection="1">
      <alignment horizontal="left" vertical="center"/>
      <protection locked="0"/>
    </xf>
    <xf numFmtId="0" fontId="2" fillId="0" borderId="0" xfId="0" quotePrefix="1" applyNumberFormat="1" applyFont="1" applyAlignment="1" applyProtection="1">
      <alignment horizontal="right" vertical="center"/>
      <protection locked="0"/>
    </xf>
    <xf numFmtId="0" fontId="2" fillId="0" borderId="0" xfId="0" applyNumberFormat="1" applyFont="1" applyBorder="1" applyAlignment="1" applyProtection="1">
      <alignment horizontal="center" vertical="center"/>
      <protection locked="0"/>
    </xf>
    <xf numFmtId="0" fontId="0" fillId="0" borderId="0" xfId="0" applyNumberFormat="1" applyProtection="1">
      <alignment horizontal="left" vertical="center"/>
      <protection locked="0"/>
    </xf>
    <xf numFmtId="0" fontId="2" fillId="0" borderId="16" xfId="0" applyNumberFormat="1" applyFont="1" applyBorder="1" applyAlignment="1" applyProtection="1">
      <alignment vertical="center"/>
      <protection locked="0"/>
    </xf>
    <xf numFmtId="0" fontId="2" fillId="0" borderId="0" xfId="0" applyNumberFormat="1" applyFont="1" applyAlignment="1" applyProtection="1">
      <alignment horizontal="fill" vertical="center"/>
      <protection locked="0"/>
    </xf>
    <xf numFmtId="0" fontId="0" fillId="0" borderId="0" xfId="0" applyNumberFormat="1" applyAlignment="1" applyProtection="1">
      <alignment horizontal="fill" vertical="center"/>
      <protection locked="0"/>
    </xf>
    <xf numFmtId="0" fontId="2" fillId="0" borderId="9" xfId="0" applyNumberFormat="1" applyFont="1" applyBorder="1" applyAlignment="1" applyProtection="1">
      <alignment horizontal="center" vertical="center"/>
      <protection locked="0"/>
    </xf>
    <xf numFmtId="0" fontId="2" fillId="0" borderId="9" xfId="0" applyNumberFormat="1" applyFont="1" applyBorder="1" applyAlignment="1" applyProtection="1">
      <alignment horizontal="right" vertical="center"/>
      <protection locked="0"/>
    </xf>
    <xf numFmtId="0" fontId="2" fillId="0" borderId="21" xfId="0" applyNumberFormat="1" applyFont="1" applyBorder="1" applyAlignment="1" applyProtection="1">
      <alignment horizontal="center" vertical="center"/>
      <protection locked="0"/>
    </xf>
    <xf numFmtId="0" fontId="2" fillId="0" borderId="21" xfId="0" applyNumberFormat="1" applyFont="1" applyBorder="1" applyAlignment="1" applyProtection="1">
      <alignment horizontal="right" vertical="center"/>
      <protection locked="0"/>
    </xf>
    <xf numFmtId="0" fontId="2" fillId="0" borderId="0" xfId="0" quotePrefix="1" applyNumberFormat="1" applyFont="1" applyFill="1" applyAlignment="1" applyProtection="1">
      <alignment vertical="center"/>
      <protection locked="0"/>
    </xf>
    <xf numFmtId="0" fontId="2" fillId="0" borderId="0" xfId="0" quotePrefix="1" applyNumberFormat="1" applyFont="1" applyAlignment="1" applyProtection="1">
      <alignment vertical="center"/>
      <protection locked="0"/>
    </xf>
    <xf numFmtId="0" fontId="0" fillId="0" borderId="0" xfId="0" applyNumberFormat="1" applyFill="1" applyProtection="1">
      <alignment horizontal="left" vertical="center"/>
      <protection locked="0"/>
    </xf>
    <xf numFmtId="0" fontId="2" fillId="0" borderId="0" xfId="0" applyNumberFormat="1" applyFont="1" applyBorder="1" applyAlignment="1" applyProtection="1">
      <alignment horizontal="left" vertical="center" wrapText="1"/>
      <protection locked="0"/>
    </xf>
    <xf numFmtId="0" fontId="2" fillId="0" borderId="0" xfId="0" applyNumberFormat="1" applyFont="1" applyBorder="1" applyAlignment="1" applyProtection="1">
      <alignment horizontal="fill" vertical="center" wrapText="1"/>
      <protection locked="0"/>
    </xf>
    <xf numFmtId="0" fontId="0" fillId="0" borderId="0" xfId="0" applyNumberFormat="1" applyBorder="1" applyAlignment="1" applyProtection="1">
      <alignment horizontal="fill" vertical="center"/>
      <protection locked="0"/>
    </xf>
    <xf numFmtId="0" fontId="0" fillId="0" borderId="0" xfId="0" applyNumberFormat="1" applyAlignment="1" applyProtection="1">
      <alignment vertical="top"/>
      <protection locked="0"/>
    </xf>
    <xf numFmtId="49" fontId="2" fillId="0" borderId="0" xfId="0" applyNumberFormat="1" applyFont="1" applyBorder="1" applyAlignment="1" applyProtection="1">
      <alignment horizontal="left" vertical="center"/>
      <protection locked="0"/>
    </xf>
    <xf numFmtId="49" fontId="2" fillId="0" borderId="16" xfId="0" applyNumberFormat="1"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0" fillId="0" borderId="0" xfId="0" applyNumberFormat="1" applyAlignment="1" applyProtection="1">
      <alignment vertical="top" wrapText="1"/>
      <protection locked="0"/>
    </xf>
    <xf numFmtId="0" fontId="2" fillId="0" borderId="1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fill"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vertical="top" wrapText="1"/>
      <protection locked="0"/>
    </xf>
    <xf numFmtId="0" fontId="2" fillId="0" borderId="16" xfId="0" applyFont="1" applyBorder="1" applyAlignment="1" applyProtection="1">
      <alignment vertical="top" wrapText="1"/>
      <protection locked="0"/>
    </xf>
    <xf numFmtId="0" fontId="2" fillId="0" borderId="0" xfId="0" applyFont="1" applyAlignment="1" applyProtection="1">
      <alignment vertical="center"/>
      <protection locked="0"/>
    </xf>
    <xf numFmtId="0" fontId="0" fillId="0" borderId="0" xfId="0" applyNumberFormat="1" applyAlignment="1" applyProtection="1">
      <alignment vertical="center"/>
      <protection locked="0"/>
    </xf>
    <xf numFmtId="0" fontId="0" fillId="0" borderId="0" xfId="0" applyAlignment="1" applyProtection="1">
      <alignment vertical="center"/>
      <protection locked="0"/>
    </xf>
    <xf numFmtId="0" fontId="2" fillId="0" borderId="0" xfId="0" quotePrefix="1" applyFont="1" applyAlignment="1" applyProtection="1">
      <alignment vertical="center"/>
      <protection locked="0"/>
    </xf>
    <xf numFmtId="0" fontId="2" fillId="0" borderId="0" xfId="0" applyFont="1" applyBorder="1" applyAlignment="1" applyProtection="1">
      <alignment vertical="center"/>
      <protection locked="0"/>
    </xf>
    <xf numFmtId="0" fontId="0" fillId="0" borderId="0" xfId="0" applyBorder="1" applyProtection="1">
      <alignment horizontal="left" vertical="center"/>
      <protection locked="0"/>
    </xf>
    <xf numFmtId="0" fontId="2" fillId="0" borderId="16" xfId="0" applyFont="1" applyBorder="1" applyAlignment="1" applyProtection="1">
      <alignment vertical="center"/>
      <protection locked="0"/>
    </xf>
    <xf numFmtId="0" fontId="0" fillId="0" borderId="0" xfId="0" applyNumberFormat="1" applyBorder="1" applyAlignment="1" applyProtection="1">
      <alignment vertical="top" wrapText="1"/>
      <protection locked="0"/>
    </xf>
    <xf numFmtId="0" fontId="2" fillId="0" borderId="0" xfId="0" quotePrefix="1" applyNumberFormat="1" applyFont="1" applyAlignment="1" applyProtection="1">
      <alignment horizontal="center" vertical="center"/>
      <protection locked="0"/>
    </xf>
    <xf numFmtId="0" fontId="2" fillId="0" borderId="0" xfId="0" applyNumberFormat="1" applyFont="1" applyAlignment="1" applyProtection="1">
      <alignment horizontal="center"/>
      <protection locked="0"/>
    </xf>
    <xf numFmtId="0" fontId="0" fillId="0" borderId="0" xfId="0" quotePrefix="1" applyNumberFormat="1" applyFont="1" applyAlignment="1" applyProtection="1">
      <alignment horizontal="center" vertical="center"/>
      <protection locked="0"/>
    </xf>
    <xf numFmtId="0" fontId="2" fillId="0" borderId="0" xfId="0" quotePrefix="1" applyNumberFormat="1" applyFont="1" applyBorder="1" applyAlignment="1" applyProtection="1">
      <alignment horizontal="center" vertical="center"/>
      <protection locked="0"/>
    </xf>
    <xf numFmtId="0" fontId="12" fillId="0" borderId="0" xfId="0" applyNumberFormat="1" applyFont="1" applyAlignment="1" applyProtection="1">
      <alignment horizontal="left" vertical="center"/>
      <protection locked="0"/>
    </xf>
    <xf numFmtId="0" fontId="2" fillId="0" borderId="35" xfId="0" applyNumberFormat="1" applyFont="1" applyFill="1" applyBorder="1" applyAlignment="1" applyProtection="1">
      <alignment horizontal="left" vertical="center"/>
      <protection locked="0"/>
    </xf>
    <xf numFmtId="0" fontId="2" fillId="0" borderId="32" xfId="0" applyNumberFormat="1" applyFont="1" applyFill="1" applyBorder="1" applyAlignment="1" applyProtection="1">
      <alignment horizontal="center" vertical="center"/>
      <protection locked="0"/>
    </xf>
    <xf numFmtId="0" fontId="2" fillId="0" borderId="33" xfId="0" applyNumberFormat="1" applyFont="1" applyFill="1" applyBorder="1" applyAlignment="1" applyProtection="1">
      <alignment horizontal="left" vertical="center"/>
      <protection locked="0"/>
    </xf>
    <xf numFmtId="0" fontId="2" fillId="0" borderId="34" xfId="0" applyNumberFormat="1" applyFont="1" applyFill="1" applyBorder="1" applyAlignment="1" applyProtection="1">
      <alignment horizontal="left" vertical="center"/>
      <protection locked="0"/>
    </xf>
    <xf numFmtId="0" fontId="2" fillId="0" borderId="32" xfId="0" applyNumberFormat="1" applyFont="1" applyFill="1" applyBorder="1" applyAlignment="1" applyProtection="1">
      <alignment horizontal="left" vertical="center"/>
      <protection locked="0"/>
    </xf>
    <xf numFmtId="0" fontId="2" fillId="0" borderId="32" xfId="0" applyNumberFormat="1" applyFont="1" applyFill="1" applyBorder="1" applyAlignment="1" applyProtection="1">
      <alignment horizontal="right" vertical="center"/>
      <protection locked="0"/>
    </xf>
    <xf numFmtId="0" fontId="2" fillId="0" borderId="36" xfId="0" applyNumberFormat="1" applyFont="1" applyFill="1" applyBorder="1" applyAlignment="1" applyProtection="1">
      <alignment horizontal="left" vertical="center"/>
      <protection locked="0"/>
    </xf>
    <xf numFmtId="0" fontId="2" fillId="0" borderId="28" xfId="0" applyNumberFormat="1" applyFont="1" applyFill="1" applyBorder="1" applyAlignment="1" applyProtection="1">
      <alignment horizontal="left" vertical="center"/>
      <protection locked="0"/>
    </xf>
    <xf numFmtId="0" fontId="2" fillId="0" borderId="29" xfId="0" applyNumberFormat="1" applyFont="1" applyFill="1" applyBorder="1" applyAlignment="1" applyProtection="1">
      <alignment horizontal="left" vertical="center"/>
      <protection locked="0"/>
    </xf>
    <xf numFmtId="0" fontId="0" fillId="0" borderId="16" xfId="0" applyNumberFormat="1" applyFont="1" applyBorder="1" applyAlignment="1" applyProtection="1">
      <alignment horizontal="fill" vertical="center"/>
      <protection locked="0"/>
    </xf>
    <xf numFmtId="0" fontId="2" fillId="0" borderId="30" xfId="0" applyNumberFormat="1" applyFont="1" applyFill="1" applyBorder="1" applyAlignment="1" applyProtection="1">
      <alignment horizontal="left" vertical="center"/>
      <protection locked="0"/>
    </xf>
    <xf numFmtId="0" fontId="2" fillId="0" borderId="25" xfId="0" applyNumberFormat="1" applyFont="1" applyFill="1" applyBorder="1" applyAlignment="1" applyProtection="1">
      <alignment horizontal="center" vertical="center"/>
      <protection locked="0"/>
    </xf>
    <xf numFmtId="0" fontId="2" fillId="0" borderId="26" xfId="0" applyNumberFormat="1" applyFont="1" applyFill="1" applyBorder="1" applyAlignment="1" applyProtection="1">
      <alignment horizontal="left" vertical="center"/>
      <protection locked="0"/>
    </xf>
    <xf numFmtId="0" fontId="2" fillId="0" borderId="27" xfId="0" applyNumberFormat="1" applyFont="1" applyFill="1" applyBorder="1" applyAlignment="1" applyProtection="1">
      <alignment horizontal="left" vertical="center"/>
      <protection locked="0"/>
    </xf>
    <xf numFmtId="0" fontId="2" fillId="0" borderId="25" xfId="0" applyNumberFormat="1" applyFont="1" applyFill="1" applyBorder="1" applyAlignment="1" applyProtection="1">
      <alignment horizontal="left" vertical="center"/>
      <protection locked="0"/>
    </xf>
    <xf numFmtId="0" fontId="2" fillId="0" borderId="25" xfId="0" applyNumberFormat="1" applyFont="1" applyFill="1" applyBorder="1" applyAlignment="1" applyProtection="1">
      <alignment horizontal="right" vertical="center"/>
      <protection locked="0"/>
    </xf>
    <xf numFmtId="0" fontId="2" fillId="0" borderId="31" xfId="0" applyNumberFormat="1" applyFont="1" applyFill="1" applyBorder="1" applyAlignment="1" applyProtection="1">
      <alignment horizontal="left" vertical="center"/>
      <protection locked="0"/>
    </xf>
    <xf numFmtId="0" fontId="2" fillId="0" borderId="32" xfId="0" applyNumberFormat="1" applyFont="1" applyBorder="1" applyAlignment="1" applyProtection="1">
      <alignment horizontal="right" vertical="center"/>
      <protection locked="0"/>
    </xf>
    <xf numFmtId="0" fontId="3" fillId="0" borderId="0" xfId="0" applyNumberFormat="1" applyFont="1" applyFill="1" applyBorder="1" applyAlignment="1" applyProtection="1">
      <alignment horizontal="center" vertical="center"/>
      <protection locked="0"/>
    </xf>
    <xf numFmtId="0" fontId="0" fillId="0" borderId="0" xfId="0" applyNumberFormat="1" applyFont="1" applyAlignment="1" applyProtection="1">
      <alignment horizontal="center" vertical="center"/>
      <protection locked="0"/>
    </xf>
    <xf numFmtId="0" fontId="2" fillId="0" borderId="16" xfId="0" applyNumberFormat="1" applyFont="1" applyFill="1" applyBorder="1" applyAlignment="1" applyProtection="1">
      <alignment vertical="center"/>
      <protection locked="0"/>
    </xf>
    <xf numFmtId="0" fontId="0" fillId="0" borderId="0" xfId="0" applyAlignment="1" applyProtection="1">
      <alignment horizontal="fill" vertical="center"/>
      <protection locked="0"/>
    </xf>
    <xf numFmtId="0" fontId="3" fillId="0" borderId="16" xfId="0" applyNumberFormat="1" applyFont="1" applyFill="1" applyBorder="1" applyAlignment="1" applyProtection="1">
      <alignment horizontal="left" vertical="center"/>
      <protection locked="0"/>
    </xf>
    <xf numFmtId="0" fontId="3" fillId="0" borderId="0" xfId="0" quotePrefix="1" applyNumberFormat="1"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2" fillId="3" borderId="35" xfId="0" applyNumberFormat="1" applyFont="1" applyFill="1" applyBorder="1" applyAlignment="1" applyProtection="1">
      <alignment horizontal="left" vertical="center"/>
      <protection locked="0"/>
    </xf>
    <xf numFmtId="0" fontId="2" fillId="3" borderId="32" xfId="0" applyNumberFormat="1" applyFont="1" applyFill="1" applyBorder="1" applyAlignment="1" applyProtection="1">
      <alignment horizontal="center" vertical="center"/>
      <protection locked="0"/>
    </xf>
    <xf numFmtId="0" fontId="2" fillId="3" borderId="33" xfId="0" applyNumberFormat="1" applyFont="1" applyFill="1" applyBorder="1" applyAlignment="1" applyProtection="1">
      <alignment horizontal="left" vertical="center"/>
      <protection locked="0"/>
    </xf>
    <xf numFmtId="0" fontId="2" fillId="3" borderId="28" xfId="0" applyNumberFormat="1" applyFont="1" applyFill="1" applyBorder="1" applyAlignment="1" applyProtection="1">
      <alignment horizontal="left" vertical="center"/>
      <protection locked="0"/>
    </xf>
    <xf numFmtId="0" fontId="2" fillId="3" borderId="0" xfId="0" applyNumberFormat="1" applyFont="1" applyFill="1" applyBorder="1" applyAlignment="1" applyProtection="1">
      <alignment horizontal="center" vertical="center"/>
      <protection locked="0"/>
    </xf>
    <xf numFmtId="0" fontId="2" fillId="3" borderId="16" xfId="0" applyNumberFormat="1" applyFont="1" applyFill="1" applyBorder="1" applyAlignment="1" applyProtection="1">
      <alignment horizontal="left" vertical="center"/>
      <protection locked="0"/>
    </xf>
    <xf numFmtId="0" fontId="2" fillId="3" borderId="30" xfId="0" applyNumberFormat="1" applyFont="1" applyFill="1" applyBorder="1" applyAlignment="1" applyProtection="1">
      <alignment horizontal="left" vertical="center"/>
      <protection locked="0"/>
    </xf>
    <xf numFmtId="0" fontId="2" fillId="3" borderId="25" xfId="0" applyNumberFormat="1" applyFont="1" applyFill="1" applyBorder="1" applyAlignment="1" applyProtection="1">
      <alignment horizontal="center" vertical="center"/>
      <protection locked="0"/>
    </xf>
    <xf numFmtId="0" fontId="2" fillId="3" borderId="26" xfId="0" applyNumberFormat="1" applyFont="1" applyFill="1" applyBorder="1" applyAlignment="1" applyProtection="1">
      <alignment horizontal="left" vertical="center"/>
      <protection locked="0"/>
    </xf>
    <xf numFmtId="0" fontId="2" fillId="3" borderId="0" xfId="0" applyNumberFormat="1" applyFont="1" applyFill="1" applyAlignment="1" applyProtection="1">
      <alignment horizontal="center" vertical="center"/>
      <protection locked="0"/>
    </xf>
    <xf numFmtId="0" fontId="0" fillId="0" borderId="16" xfId="0" applyNumberFormat="1" applyFont="1" applyBorder="1" applyAlignment="1" applyProtection="1">
      <alignment vertical="center"/>
      <protection locked="0"/>
    </xf>
    <xf numFmtId="0" fontId="3" fillId="3" borderId="16" xfId="0" quotePrefix="1" applyNumberFormat="1" applyFont="1" applyFill="1" applyBorder="1" applyAlignment="1" applyProtection="1">
      <alignment horizontal="left" vertical="center"/>
      <protection locked="0"/>
    </xf>
    <xf numFmtId="0" fontId="2" fillId="3" borderId="32" xfId="0" applyNumberFormat="1" applyFont="1" applyFill="1" applyBorder="1" applyAlignment="1" applyProtection="1">
      <alignment horizontal="left" vertical="center"/>
      <protection locked="0"/>
    </xf>
    <xf numFmtId="0" fontId="2" fillId="3" borderId="0" xfId="0" applyNumberFormat="1" applyFont="1" applyFill="1" applyBorder="1" applyAlignment="1" applyProtection="1">
      <alignment horizontal="left" vertical="center"/>
      <protection locked="0"/>
    </xf>
    <xf numFmtId="0" fontId="2" fillId="3" borderId="9" xfId="0" applyNumberFormat="1" applyFont="1" applyFill="1" applyBorder="1" applyAlignment="1" applyProtection="1">
      <alignment horizontal="left" vertical="center"/>
      <protection locked="0"/>
    </xf>
    <xf numFmtId="0" fontId="2" fillId="3" borderId="9" xfId="0" applyNumberFormat="1" applyFont="1" applyFill="1" applyBorder="1" applyAlignment="1" applyProtection="1">
      <alignment horizontal="center" vertical="center"/>
      <protection locked="0"/>
    </xf>
    <xf numFmtId="0" fontId="2" fillId="3" borderId="13" xfId="0" applyNumberFormat="1" applyFont="1" applyFill="1" applyBorder="1" applyAlignment="1" applyProtection="1">
      <alignment horizontal="left" vertical="center"/>
      <protection locked="0"/>
    </xf>
    <xf numFmtId="0" fontId="2" fillId="3" borderId="21" xfId="0" applyNumberFormat="1" applyFont="1" applyFill="1" applyBorder="1" applyAlignment="1" applyProtection="1">
      <alignment horizontal="left" vertical="center"/>
      <protection locked="0"/>
    </xf>
    <xf numFmtId="0" fontId="2" fillId="3" borderId="21" xfId="0" applyNumberFormat="1" applyFont="1" applyFill="1" applyBorder="1" applyAlignment="1" applyProtection="1">
      <alignment horizontal="center" vertical="center"/>
      <protection locked="0"/>
    </xf>
    <xf numFmtId="0" fontId="2" fillId="3" borderId="11" xfId="0" applyNumberFormat="1" applyFont="1" applyFill="1" applyBorder="1" applyAlignment="1" applyProtection="1">
      <alignment horizontal="left" vertical="center"/>
      <protection locked="0"/>
    </xf>
    <xf numFmtId="0" fontId="3" fillId="0" borderId="0" xfId="0" applyNumberFormat="1" applyFont="1" applyFill="1" applyAlignment="1" applyProtection="1">
      <alignment horizontal="left" vertical="center"/>
      <protection locked="0"/>
    </xf>
    <xf numFmtId="0" fontId="0" fillId="0" borderId="0" xfId="0" applyFill="1" applyProtection="1">
      <alignment horizontal="left" vertical="center"/>
      <protection locked="0"/>
    </xf>
    <xf numFmtId="0" fontId="0" fillId="0" borderId="0" xfId="0" applyNumberFormat="1" applyFont="1" applyFill="1" applyAlignment="1" applyProtection="1">
      <alignment horizontal="left" vertical="center"/>
      <protection locked="0"/>
    </xf>
    <xf numFmtId="0" fontId="0" fillId="0" borderId="0" xfId="0" applyNumberFormat="1" applyFont="1" applyFill="1" applyAlignment="1" applyProtection="1">
      <alignment horizontal="fill" vertical="center"/>
      <protection locked="0"/>
    </xf>
    <xf numFmtId="0" fontId="0" fillId="0" borderId="0" xfId="0" quotePrefix="1" applyAlignment="1" applyProtection="1">
      <alignment horizontal="right" vertical="center"/>
      <protection locked="0"/>
    </xf>
    <xf numFmtId="0" fontId="2" fillId="3" borderId="25" xfId="0" applyNumberFormat="1" applyFont="1" applyFill="1" applyBorder="1" applyAlignment="1" applyProtection="1">
      <alignment horizontal="left" vertical="center"/>
      <protection locked="0"/>
    </xf>
    <xf numFmtId="0" fontId="2" fillId="0" borderId="0" xfId="0" quotePrefix="1" applyNumberFormat="1" applyFont="1" applyFill="1" applyBorder="1" applyAlignment="1" applyProtection="1">
      <alignment horizontal="right" vertical="center"/>
      <protection locked="0"/>
    </xf>
    <xf numFmtId="0" fontId="2" fillId="0" borderId="39" xfId="0" applyNumberFormat="1" applyFont="1" applyBorder="1" applyAlignment="1" applyProtection="1">
      <alignment horizontal="left" vertical="center"/>
      <protection locked="0"/>
    </xf>
    <xf numFmtId="0" fontId="2" fillId="0" borderId="39"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vertical="center"/>
      <protection locked="0"/>
    </xf>
    <xf numFmtId="0" fontId="2" fillId="0" borderId="0" xfId="0" quotePrefix="1" applyNumberFormat="1" applyFont="1" applyFill="1" applyAlignment="1" applyProtection="1">
      <alignment horizontal="center" vertical="center"/>
      <protection locked="0"/>
    </xf>
    <xf numFmtId="0" fontId="0" fillId="0" borderId="0" xfId="0" applyBorder="1" applyAlignment="1" applyProtection="1">
      <alignment horizontal="fill" vertical="center"/>
      <protection locked="0"/>
    </xf>
    <xf numFmtId="0" fontId="2" fillId="0" borderId="0" xfId="0" quotePrefix="1" applyNumberFormat="1" applyFont="1" applyFill="1" applyAlignment="1" applyProtection="1">
      <alignment horizontal="left" vertical="center"/>
      <protection locked="0"/>
    </xf>
    <xf numFmtId="0" fontId="2" fillId="0" borderId="9" xfId="0" quotePrefix="1" applyNumberFormat="1" applyFont="1" applyFill="1" applyBorder="1" applyAlignment="1" applyProtection="1">
      <alignment horizontal="left" vertical="center"/>
      <protection locked="0"/>
    </xf>
    <xf numFmtId="0" fontId="2" fillId="0" borderId="32" xfId="0" quotePrefix="1" applyNumberFormat="1" applyFont="1" applyFill="1" applyBorder="1" applyAlignment="1" applyProtection="1">
      <alignment horizontal="left" vertical="center"/>
      <protection locked="0"/>
    </xf>
    <xf numFmtId="0" fontId="2" fillId="0" borderId="21" xfId="0" quotePrefix="1" applyNumberFormat="1" applyFont="1" applyFill="1" applyBorder="1" applyAlignment="1" applyProtection="1">
      <alignment horizontal="left" vertical="center"/>
      <protection locked="0"/>
    </xf>
    <xf numFmtId="0" fontId="0" fillId="0" borderId="0" xfId="0" applyFill="1" applyBorder="1" applyProtection="1">
      <alignment horizontal="left" vertical="center"/>
      <protection locked="0"/>
    </xf>
    <xf numFmtId="0" fontId="0" fillId="0" borderId="0" xfId="0" applyFill="1" applyAlignment="1" applyProtection="1">
      <alignment horizontal="fill" vertical="center"/>
      <protection locked="0"/>
    </xf>
    <xf numFmtId="0" fontId="0" fillId="0" borderId="0" xfId="0" applyFill="1" applyAlignment="1" applyProtection="1">
      <alignment horizontal="right" vertical="center"/>
      <protection locked="0"/>
    </xf>
    <xf numFmtId="0" fontId="2" fillId="0" borderId="54" xfId="0" applyNumberFormat="1" applyFont="1" applyFill="1" applyBorder="1" applyAlignment="1" applyProtection="1">
      <alignment horizontal="left" vertical="center"/>
      <protection locked="0"/>
    </xf>
    <xf numFmtId="0" fontId="2" fillId="0" borderId="55" xfId="0" applyNumberFormat="1" applyFont="1" applyFill="1" applyBorder="1" applyAlignment="1" applyProtection="1">
      <alignment horizontal="left" vertical="center"/>
      <protection locked="0"/>
    </xf>
    <xf numFmtId="0" fontId="2" fillId="0" borderId="55" xfId="0" applyNumberFormat="1" applyFont="1" applyFill="1" applyBorder="1" applyAlignment="1" applyProtection="1">
      <alignment horizontal="right" vertical="center"/>
      <protection locked="0"/>
    </xf>
    <xf numFmtId="0" fontId="2" fillId="0" borderId="56" xfId="0" applyNumberFormat="1" applyFont="1" applyFill="1" applyBorder="1" applyAlignment="1" applyProtection="1">
      <alignment horizontal="left" vertical="center"/>
      <protection locked="0"/>
    </xf>
    <xf numFmtId="0" fontId="2" fillId="0" borderId="57" xfId="0" applyNumberFormat="1" applyFont="1" applyFill="1" applyBorder="1" applyAlignment="1" applyProtection="1">
      <alignment horizontal="left" vertical="center"/>
      <protection locked="0"/>
    </xf>
    <xf numFmtId="0" fontId="2" fillId="0" borderId="57" xfId="0" applyNumberFormat="1" applyFont="1" applyFill="1" applyBorder="1" applyAlignment="1" applyProtection="1">
      <alignment horizontal="right" vertical="center"/>
      <protection locked="0"/>
    </xf>
    <xf numFmtId="0" fontId="0" fillId="0" borderId="16" xfId="0" applyFill="1" applyBorder="1" applyProtection="1">
      <alignment horizontal="left" vertical="center"/>
      <protection locked="0"/>
    </xf>
    <xf numFmtId="0" fontId="0" fillId="0" borderId="17" xfId="0" applyFill="1" applyBorder="1" applyProtection="1">
      <alignment horizontal="left" vertical="center"/>
      <protection locked="0"/>
    </xf>
    <xf numFmtId="0" fontId="0" fillId="0" borderId="0" xfId="0" applyFill="1" applyBorder="1" applyAlignment="1" applyProtection="1">
      <alignment horizontal="fill" vertical="center"/>
      <protection locked="0"/>
    </xf>
    <xf numFmtId="0" fontId="0" fillId="0" borderId="16" xfId="0" applyNumberFormat="1" applyFont="1" applyFill="1" applyBorder="1" applyAlignment="1" applyProtection="1">
      <alignment horizontal="left" vertical="center"/>
      <protection locked="0"/>
    </xf>
    <xf numFmtId="0" fontId="0" fillId="0" borderId="13" xfId="0" applyNumberFormat="1" applyFont="1" applyFill="1" applyBorder="1" applyAlignment="1" applyProtection="1">
      <alignment horizontal="left" vertical="center"/>
      <protection locked="0"/>
    </xf>
    <xf numFmtId="0" fontId="0" fillId="0" borderId="0" xfId="0" applyFill="1" applyAlignment="1" applyProtection="1">
      <alignment horizontal="center" vertical="center"/>
      <protection locked="0"/>
    </xf>
    <xf numFmtId="0" fontId="2" fillId="0" borderId="29" xfId="0" quotePrefix="1" applyNumberFormat="1" applyFont="1" applyFill="1" applyBorder="1" applyAlignment="1" applyProtection="1">
      <alignment vertical="center"/>
      <protection locked="0"/>
    </xf>
    <xf numFmtId="0" fontId="2" fillId="0" borderId="0" xfId="0" quotePrefix="1" applyNumberFormat="1" applyFont="1" applyFill="1" applyBorder="1" applyAlignment="1" applyProtection="1">
      <alignment vertical="center"/>
      <protection locked="0"/>
    </xf>
    <xf numFmtId="0" fontId="2" fillId="0" borderId="0" xfId="0" quotePrefix="1" applyNumberFormat="1" applyFont="1" applyBorder="1" applyAlignment="1" applyProtection="1">
      <alignment horizontal="right" vertical="center"/>
      <protection locked="0"/>
    </xf>
    <xf numFmtId="0" fontId="2" fillId="0" borderId="25" xfId="0" applyNumberFormat="1" applyFont="1" applyBorder="1" applyAlignment="1" applyProtection="1">
      <alignment horizontal="right" vertical="center"/>
      <protection locked="0"/>
    </xf>
    <xf numFmtId="0" fontId="2" fillId="0" borderId="35" xfId="0" applyNumberFormat="1" applyFont="1" applyBorder="1" applyAlignment="1" applyProtection="1">
      <alignment horizontal="left" vertical="center"/>
      <protection locked="0"/>
    </xf>
    <xf numFmtId="0" fontId="2" fillId="0" borderId="32" xfId="0" applyNumberFormat="1" applyFont="1" applyBorder="1" applyAlignment="1" applyProtection="1">
      <alignment horizontal="center" vertical="center"/>
      <protection locked="0"/>
    </xf>
    <xf numFmtId="0" fontId="2" fillId="0" borderId="33" xfId="0" applyNumberFormat="1" applyFont="1" applyBorder="1" applyAlignment="1" applyProtection="1">
      <alignment horizontal="left" vertical="center"/>
      <protection locked="0"/>
    </xf>
    <xf numFmtId="0" fontId="2" fillId="0" borderId="34" xfId="0" applyNumberFormat="1" applyFont="1" applyBorder="1" applyAlignment="1" applyProtection="1">
      <alignment horizontal="left" vertical="center"/>
      <protection locked="0"/>
    </xf>
    <xf numFmtId="0" fontId="2" fillId="0" borderId="36" xfId="0" applyNumberFormat="1" applyFont="1" applyBorder="1" applyAlignment="1" applyProtection="1">
      <alignment horizontal="left" vertical="center"/>
      <protection locked="0"/>
    </xf>
    <xf numFmtId="0" fontId="2" fillId="0" borderId="28" xfId="0" applyNumberFormat="1" applyFont="1" applyBorder="1" applyAlignment="1" applyProtection="1">
      <alignment horizontal="left" vertical="center"/>
      <protection locked="0"/>
    </xf>
    <xf numFmtId="0" fontId="2" fillId="0" borderId="29" xfId="0" applyNumberFormat="1" applyFont="1" applyBorder="1" applyAlignment="1" applyProtection="1">
      <alignment horizontal="left" vertical="center"/>
      <protection locked="0"/>
    </xf>
    <xf numFmtId="0" fontId="2" fillId="0" borderId="30" xfId="0" applyNumberFormat="1" applyFont="1" applyBorder="1" applyAlignment="1" applyProtection="1">
      <alignment horizontal="left" vertical="center"/>
      <protection locked="0"/>
    </xf>
    <xf numFmtId="0" fontId="2" fillId="0" borderId="31" xfId="0" applyNumberFormat="1" applyFont="1" applyBorder="1" applyAlignment="1" applyProtection="1">
      <alignment horizontal="left" vertical="center"/>
      <protection locked="0"/>
    </xf>
    <xf numFmtId="0" fontId="3" fillId="0" borderId="0" xfId="0" applyNumberFormat="1" applyFont="1" applyBorder="1" applyAlignment="1" applyProtection="1">
      <alignment horizontal="left" vertical="center"/>
      <protection locked="0"/>
    </xf>
    <xf numFmtId="0" fontId="2" fillId="0" borderId="0" xfId="0" applyNumberFormat="1" applyFont="1" applyBorder="1" applyAlignment="1" applyProtection="1">
      <alignment vertical="top" wrapText="1"/>
      <protection locked="0"/>
    </xf>
    <xf numFmtId="0" fontId="0" fillId="0" borderId="0" xfId="0" applyFill="1" applyAlignment="1" applyProtection="1">
      <alignment horizontal="left" vertical="center"/>
      <protection locked="0"/>
    </xf>
    <xf numFmtId="0" fontId="9" fillId="0" borderId="0" xfId="0" applyNumberFormat="1" applyFont="1" applyProtection="1">
      <alignment horizontal="left" vertical="center"/>
      <protection locked="0"/>
    </xf>
    <xf numFmtId="0" fontId="2" fillId="0" borderId="0" xfId="0" applyNumberFormat="1" applyFont="1" applyFill="1" applyAlignment="1" applyProtection="1">
      <alignment vertical="top"/>
      <protection locked="0"/>
    </xf>
    <xf numFmtId="0" fontId="2" fillId="0" borderId="0" xfId="1" applyNumberFormat="1" applyFont="1" applyAlignment="1" applyProtection="1">
      <alignment vertical="top"/>
      <protection locked="0"/>
    </xf>
    <xf numFmtId="0" fontId="3" fillId="0" borderId="0" xfId="0" applyNumberFormat="1" applyFont="1" applyFill="1" applyBorder="1" applyAlignment="1" applyProtection="1">
      <alignment horizontal="left" vertical="center"/>
      <protection locked="0"/>
    </xf>
    <xf numFmtId="0" fontId="2" fillId="2" borderId="0" xfId="0" applyNumberFormat="1" applyFont="1" applyFill="1" applyBorder="1" applyAlignment="1" applyProtection="1">
      <alignment horizontal="center" vertical="center"/>
      <protection locked="0"/>
    </xf>
    <xf numFmtId="0" fontId="2" fillId="0" borderId="11" xfId="0" applyNumberFormat="1" applyFont="1" applyFill="1" applyBorder="1" applyAlignment="1" applyProtection="1">
      <alignment horizontal="center" vertical="center"/>
      <protection locked="0"/>
    </xf>
    <xf numFmtId="0" fontId="2" fillId="0" borderId="13" xfId="0" applyNumberFormat="1" applyFont="1" applyFill="1" applyBorder="1" applyAlignment="1" applyProtection="1">
      <alignment horizontal="center" vertical="center"/>
      <protection locked="0"/>
    </xf>
    <xf numFmtId="0" fontId="2" fillId="2" borderId="9" xfId="0" applyNumberFormat="1" applyFont="1" applyFill="1" applyBorder="1" applyAlignment="1" applyProtection="1">
      <alignment horizontal="center" vertical="center"/>
      <protection locked="0"/>
    </xf>
    <xf numFmtId="0" fontId="2" fillId="0" borderId="16" xfId="0" applyNumberFormat="1" applyFont="1" applyFill="1" applyBorder="1" applyAlignment="1" applyProtection="1">
      <alignment horizontal="center" vertical="center"/>
      <protection locked="0"/>
    </xf>
    <xf numFmtId="0" fontId="2" fillId="0" borderId="13" xfId="0" applyNumberFormat="1" applyFont="1" applyBorder="1" applyAlignment="1" applyProtection="1">
      <alignment horizontal="center" vertical="center"/>
      <protection locked="0"/>
    </xf>
    <xf numFmtId="0" fontId="2" fillId="2" borderId="21" xfId="0" applyNumberFormat="1" applyFont="1" applyFill="1" applyBorder="1" applyAlignment="1" applyProtection="1">
      <alignment horizontal="center" vertical="center"/>
      <protection locked="0"/>
    </xf>
    <xf numFmtId="0" fontId="2" fillId="2" borderId="0" xfId="0" applyNumberFormat="1" applyFont="1" applyFill="1" applyAlignment="1" applyProtection="1">
      <alignment horizontal="center" vertical="center"/>
      <protection locked="0"/>
    </xf>
    <xf numFmtId="0" fontId="0" fillId="2" borderId="0" xfId="0" applyNumberFormat="1" applyFont="1" applyFill="1" applyAlignment="1" applyProtection="1">
      <alignment horizontal="center" vertical="center"/>
      <protection locked="0"/>
    </xf>
    <xf numFmtId="0" fontId="0" fillId="2" borderId="16" xfId="0" applyNumberFormat="1" applyFont="1" applyFill="1" applyBorder="1" applyAlignment="1" applyProtection="1">
      <alignment horizontal="left" vertical="center"/>
      <protection locked="0"/>
    </xf>
    <xf numFmtId="0" fontId="0" fillId="0" borderId="17" xfId="0" applyNumberFormat="1" applyFont="1" applyBorder="1" applyAlignment="1" applyProtection="1">
      <alignment horizontal="left" vertical="center"/>
      <protection locked="0"/>
    </xf>
    <xf numFmtId="0" fontId="2" fillId="5" borderId="32" xfId="0" applyNumberFormat="1" applyFont="1" applyFill="1" applyBorder="1" applyAlignment="1" applyProtection="1">
      <alignment horizontal="left" vertical="center"/>
      <protection locked="0"/>
    </xf>
    <xf numFmtId="0" fontId="2" fillId="5" borderId="32" xfId="0" applyNumberFormat="1" applyFont="1" applyFill="1" applyBorder="1" applyAlignment="1" applyProtection="1">
      <alignment horizontal="center" vertical="center"/>
      <protection locked="0"/>
    </xf>
    <xf numFmtId="0" fontId="2" fillId="5" borderId="33" xfId="0" applyNumberFormat="1" applyFont="1" applyFill="1" applyBorder="1" applyAlignment="1" applyProtection="1">
      <alignment horizontal="left" vertical="center"/>
      <protection locked="0"/>
    </xf>
    <xf numFmtId="0" fontId="2" fillId="5" borderId="0" xfId="0" applyNumberFormat="1" applyFont="1" applyFill="1" applyBorder="1" applyAlignment="1" applyProtection="1">
      <alignment horizontal="left" vertical="center"/>
      <protection locked="0"/>
    </xf>
    <xf numFmtId="0" fontId="2" fillId="5" borderId="0" xfId="0" applyNumberFormat="1" applyFont="1" applyFill="1" applyBorder="1" applyAlignment="1" applyProtection="1">
      <alignment horizontal="center" vertical="center"/>
      <protection locked="0"/>
    </xf>
    <xf numFmtId="0" fontId="2" fillId="5" borderId="16" xfId="0" applyNumberFormat="1" applyFont="1" applyFill="1" applyBorder="1" applyAlignment="1" applyProtection="1">
      <alignment horizontal="left" vertical="center"/>
      <protection locked="0"/>
    </xf>
    <xf numFmtId="0" fontId="2" fillId="5" borderId="9" xfId="0" applyNumberFormat="1" applyFont="1" applyFill="1" applyBorder="1" applyAlignment="1" applyProtection="1">
      <alignment horizontal="left" vertical="center"/>
      <protection locked="0"/>
    </xf>
    <xf numFmtId="0" fontId="2" fillId="5" borderId="9" xfId="0" applyNumberFormat="1" applyFont="1" applyFill="1" applyBorder="1" applyAlignment="1" applyProtection="1">
      <alignment horizontal="center" vertical="center"/>
      <protection locked="0"/>
    </xf>
    <xf numFmtId="0" fontId="2" fillId="5" borderId="13" xfId="0" applyNumberFormat="1" applyFont="1" applyFill="1" applyBorder="1" applyAlignment="1" applyProtection="1">
      <alignment horizontal="left" vertical="center"/>
      <protection locked="0"/>
    </xf>
    <xf numFmtId="0" fontId="2" fillId="5" borderId="21" xfId="0" applyNumberFormat="1" applyFont="1" applyFill="1" applyBorder="1" applyAlignment="1" applyProtection="1">
      <alignment horizontal="left" vertical="center"/>
      <protection locked="0"/>
    </xf>
    <xf numFmtId="0" fontId="2" fillId="5" borderId="21" xfId="0" applyNumberFormat="1" applyFont="1" applyFill="1" applyBorder="1" applyAlignment="1" applyProtection="1">
      <alignment horizontal="center" vertical="center"/>
      <protection locked="0"/>
    </xf>
    <xf numFmtId="0" fontId="2" fillId="5" borderId="11" xfId="0" applyNumberFormat="1" applyFont="1" applyFill="1" applyBorder="1" applyAlignment="1" applyProtection="1">
      <alignment horizontal="left" vertical="center"/>
      <protection locked="0"/>
    </xf>
    <xf numFmtId="0" fontId="0" fillId="0" borderId="39" xfId="0" applyBorder="1" applyProtection="1">
      <alignment horizontal="left" vertical="center"/>
      <protection locked="0"/>
    </xf>
    <xf numFmtId="0" fontId="2" fillId="0" borderId="0" xfId="0" applyNumberFormat="1" applyFont="1" applyFill="1" applyBorder="1" applyAlignment="1" applyProtection="1">
      <alignment vertical="top" wrapText="1"/>
      <protection locked="0"/>
    </xf>
    <xf numFmtId="0" fontId="2" fillId="0" borderId="0" xfId="1" applyNumberFormat="1" applyFont="1" applyAlignment="1" applyProtection="1">
      <alignment vertical="center"/>
      <protection locked="0"/>
    </xf>
    <xf numFmtId="0" fontId="2" fillId="0" borderId="0" xfId="1" applyNumberFormat="1" applyFont="1" applyBorder="1" applyAlignment="1" applyProtection="1">
      <alignment horizontal="left" vertical="center"/>
      <protection locked="0"/>
    </xf>
    <xf numFmtId="0" fontId="2" fillId="0" borderId="0" xfId="1" applyNumberFormat="1" applyFont="1" applyAlignment="1" applyProtection="1">
      <alignment horizontal="left" vertical="center"/>
      <protection locked="0"/>
    </xf>
    <xf numFmtId="0" fontId="0" fillId="0" borderId="0" xfId="0" applyNumberFormat="1" applyFont="1" applyProtection="1">
      <alignment horizontal="left" vertical="center"/>
      <protection locked="0"/>
    </xf>
    <xf numFmtId="0" fontId="0" fillId="0" borderId="0" xfId="0" applyNumberFormat="1" applyFill="1" applyBorder="1" applyProtection="1">
      <alignment horizontal="left" vertical="center"/>
      <protection locked="0"/>
    </xf>
    <xf numFmtId="0" fontId="0" fillId="0" borderId="0" xfId="0" applyNumberFormat="1" applyFill="1" applyBorder="1" applyAlignment="1" applyProtection="1">
      <alignment horizontal="right" vertical="center"/>
      <protection locked="0"/>
    </xf>
    <xf numFmtId="0" fontId="2" fillId="0" borderId="25" xfId="1" applyNumberFormat="1" applyFont="1" applyFill="1" applyBorder="1" applyAlignment="1" applyProtection="1">
      <alignment horizontal="left" vertical="center"/>
      <protection locked="0"/>
    </xf>
    <xf numFmtId="0" fontId="2" fillId="0" borderId="25" xfId="1" applyNumberFormat="1" applyFont="1" applyFill="1" applyBorder="1" applyAlignment="1" applyProtection="1">
      <alignment horizontal="center" vertical="center"/>
      <protection locked="0"/>
    </xf>
    <xf numFmtId="0" fontId="2" fillId="0" borderId="26" xfId="1" applyNumberFormat="1" applyFont="1" applyFill="1" applyBorder="1" applyAlignment="1" applyProtection="1">
      <alignment horizontal="left" vertical="center"/>
      <protection locked="0"/>
    </xf>
    <xf numFmtId="0" fontId="2" fillId="0" borderId="27" xfId="1" applyNumberFormat="1" applyFont="1" applyFill="1" applyBorder="1" applyAlignment="1" applyProtection="1">
      <alignment horizontal="left" vertical="center"/>
      <protection locked="0"/>
    </xf>
    <xf numFmtId="0" fontId="9" fillId="0" borderId="0" xfId="0" applyNumberFormat="1" applyFont="1" applyFill="1" applyBorder="1" applyProtection="1">
      <alignment horizontal="left" vertical="center"/>
      <protection locked="0"/>
    </xf>
    <xf numFmtId="0" fontId="2" fillId="0" borderId="28" xfId="1" applyNumberFormat="1" applyFont="1" applyFill="1" applyBorder="1" applyAlignment="1" applyProtection="1">
      <alignment horizontal="left" vertical="center"/>
      <protection locked="0"/>
    </xf>
    <xf numFmtId="0" fontId="2" fillId="0" borderId="16" xfId="1" applyNumberFormat="1" applyFont="1" applyFill="1" applyBorder="1" applyAlignment="1" applyProtection="1">
      <alignment horizontal="left" vertical="center"/>
      <protection locked="0"/>
    </xf>
    <xf numFmtId="0" fontId="2" fillId="0" borderId="17" xfId="1" applyNumberFormat="1" applyFont="1" applyFill="1" applyBorder="1" applyAlignment="1" applyProtection="1">
      <alignment horizontal="left" vertical="center"/>
      <protection locked="0"/>
    </xf>
    <xf numFmtId="0" fontId="2" fillId="0" borderId="0" xfId="1" applyNumberFormat="1" applyFont="1" applyFill="1" applyBorder="1" applyAlignment="1" applyProtection="1">
      <alignment horizontal="left" vertical="center"/>
      <protection locked="0"/>
    </xf>
    <xf numFmtId="0" fontId="2" fillId="0" borderId="0" xfId="1" applyNumberFormat="1" applyFont="1" applyFill="1" applyBorder="1" applyAlignment="1" applyProtection="1">
      <alignment horizontal="right" vertical="center"/>
      <protection locked="0"/>
    </xf>
    <xf numFmtId="0" fontId="2" fillId="0" borderId="29" xfId="1" applyNumberFormat="1" applyFont="1" applyFill="1" applyBorder="1" applyAlignment="1" applyProtection="1">
      <alignment horizontal="left" vertical="center"/>
      <protection locked="0"/>
    </xf>
    <xf numFmtId="0" fontId="9" fillId="0" borderId="0" xfId="0" applyNumberFormat="1" applyFont="1" applyFill="1" applyProtection="1">
      <alignment horizontal="left" vertical="center"/>
      <protection locked="0"/>
    </xf>
    <xf numFmtId="0" fontId="9" fillId="0" borderId="0" xfId="0" applyNumberFormat="1" applyFont="1" applyFill="1" applyAlignment="1" applyProtection="1">
      <alignment horizontal="center" vertical="center"/>
      <protection locked="0"/>
    </xf>
    <xf numFmtId="0" fontId="3" fillId="0" borderId="0" xfId="1" quotePrefix="1" applyNumberFormat="1" applyFont="1" applyFill="1" applyBorder="1" applyAlignment="1" applyProtection="1">
      <alignment horizontal="center" vertical="center"/>
      <protection locked="0"/>
    </xf>
    <xf numFmtId="0" fontId="2" fillId="0" borderId="0" xfId="1" applyNumberFormat="1" applyFont="1" applyFill="1" applyAlignment="1" applyProtection="1">
      <alignment horizontal="left" vertical="center"/>
      <protection locked="0"/>
    </xf>
    <xf numFmtId="0" fontId="0" fillId="0" borderId="0" xfId="0" applyNumberFormat="1" applyFont="1" applyFill="1" applyProtection="1">
      <alignment horizontal="left" vertical="center"/>
      <protection locked="0"/>
    </xf>
    <xf numFmtId="0" fontId="2" fillId="0" borderId="0" xfId="1" quotePrefix="1" applyNumberFormat="1" applyFont="1" applyFill="1" applyBorder="1" applyAlignment="1" applyProtection="1">
      <alignment horizontal="left" vertical="center"/>
      <protection locked="0"/>
    </xf>
    <xf numFmtId="0" fontId="2" fillId="0" borderId="30" xfId="1" applyNumberFormat="1" applyFont="1" applyFill="1" applyBorder="1" applyAlignment="1" applyProtection="1">
      <alignment horizontal="left" vertical="center"/>
      <protection locked="0"/>
    </xf>
    <xf numFmtId="0" fontId="2" fillId="0" borderId="25" xfId="1" applyNumberFormat="1" applyFont="1" applyFill="1" applyBorder="1" applyAlignment="1" applyProtection="1">
      <alignment horizontal="right" vertical="center"/>
      <protection locked="0"/>
    </xf>
    <xf numFmtId="0" fontId="2" fillId="0" borderId="31" xfId="1" applyNumberFormat="1" applyFont="1" applyFill="1" applyBorder="1" applyAlignment="1" applyProtection="1">
      <alignment horizontal="left" vertical="center"/>
      <protection locked="0"/>
    </xf>
    <xf numFmtId="0" fontId="2" fillId="0" borderId="32" xfId="1" applyNumberFormat="1" applyFont="1" applyFill="1" applyBorder="1" applyAlignment="1" applyProtection="1">
      <alignment horizontal="left" vertical="center"/>
      <protection locked="0"/>
    </xf>
    <xf numFmtId="0" fontId="2" fillId="0" borderId="32" xfId="1" applyNumberFormat="1" applyFont="1" applyFill="1" applyBorder="1" applyAlignment="1" applyProtection="1">
      <alignment horizontal="center" vertical="center"/>
      <protection locked="0"/>
    </xf>
    <xf numFmtId="0" fontId="2" fillId="0" borderId="33" xfId="1" applyNumberFormat="1" applyFont="1" applyFill="1" applyBorder="1" applyAlignment="1" applyProtection="1">
      <alignment horizontal="left" vertical="center"/>
      <protection locked="0"/>
    </xf>
    <xf numFmtId="0" fontId="2" fillId="0" borderId="34" xfId="1" applyNumberFormat="1" applyFont="1" applyFill="1" applyBorder="1" applyAlignment="1" applyProtection="1">
      <alignment horizontal="left" vertical="center"/>
      <protection locked="0"/>
    </xf>
    <xf numFmtId="0" fontId="2" fillId="0" borderId="32" xfId="1" applyNumberFormat="1" applyFont="1" applyFill="1" applyBorder="1" applyAlignment="1" applyProtection="1">
      <alignment horizontal="right" vertical="center"/>
      <protection locked="0"/>
    </xf>
    <xf numFmtId="0" fontId="2" fillId="0" borderId="0" xfId="1" applyNumberFormat="1" applyFont="1" applyFill="1" applyAlignment="1" applyProtection="1">
      <alignment horizontal="center" vertical="center"/>
      <protection locked="0"/>
    </xf>
    <xf numFmtId="0" fontId="9" fillId="0" borderId="0" xfId="0" applyNumberFormat="1" applyFont="1" applyFill="1" applyAlignment="1" applyProtection="1">
      <alignment horizontal="right" vertical="center"/>
      <protection locked="0"/>
    </xf>
    <xf numFmtId="0" fontId="2" fillId="0" borderId="0" xfId="1" applyNumberFormat="1" applyFont="1" applyFill="1" applyAlignment="1" applyProtection="1">
      <alignment horizontal="fill" vertical="center"/>
      <protection locked="0"/>
    </xf>
    <xf numFmtId="0" fontId="2" fillId="0" borderId="0" xfId="1" quotePrefix="1" applyNumberFormat="1" applyFont="1" applyFill="1" applyAlignment="1" applyProtection="1">
      <alignment horizontal="right" vertical="center"/>
      <protection locked="0"/>
    </xf>
    <xf numFmtId="0" fontId="2" fillId="0" borderId="0" xfId="1" applyNumberFormat="1" applyFont="1" applyFill="1" applyAlignment="1" applyProtection="1">
      <alignment horizontal="right" vertical="center"/>
      <protection locked="0"/>
    </xf>
    <xf numFmtId="0" fontId="2" fillId="0" borderId="35" xfId="1" applyNumberFormat="1" applyFont="1" applyFill="1" applyBorder="1" applyAlignment="1" applyProtection="1">
      <alignment horizontal="left" vertical="center"/>
      <protection locked="0"/>
    </xf>
    <xf numFmtId="0" fontId="2" fillId="0" borderId="36" xfId="1" applyNumberFormat="1" applyFont="1" applyFill="1" applyBorder="1" applyAlignment="1" applyProtection="1">
      <alignment horizontal="left" vertical="center"/>
      <protection locked="0"/>
    </xf>
    <xf numFmtId="0" fontId="9" fillId="0" borderId="0" xfId="0" applyNumberFormat="1" applyFont="1" applyFill="1" applyAlignment="1" applyProtection="1">
      <alignment horizontal="left" vertical="center"/>
      <protection locked="0"/>
    </xf>
    <xf numFmtId="0" fontId="2" fillId="0" borderId="0" xfId="1" applyNumberFormat="1" applyFont="1" applyFill="1" applyBorder="1" applyAlignment="1" applyProtection="1">
      <alignment horizontal="fill" vertical="center"/>
      <protection locked="0"/>
    </xf>
    <xf numFmtId="0" fontId="3" fillId="0" borderId="0" xfId="1" applyNumberFormat="1" applyFont="1" applyFill="1" applyBorder="1" applyAlignment="1" applyProtection="1">
      <alignment horizontal="fill" vertical="center"/>
      <protection locked="0"/>
    </xf>
    <xf numFmtId="0" fontId="2" fillId="0" borderId="0" xfId="1" quotePrefix="1" applyNumberFormat="1" applyFont="1" applyFill="1" applyBorder="1" applyAlignment="1" applyProtection="1">
      <alignment horizontal="fill" vertical="center"/>
      <protection locked="0"/>
    </xf>
    <xf numFmtId="0" fontId="2" fillId="0" borderId="0" xfId="1" quotePrefix="1" applyNumberFormat="1" applyFont="1" applyFill="1" applyBorder="1" applyAlignment="1" applyProtection="1">
      <alignment horizontal="center" vertical="center"/>
      <protection locked="0"/>
    </xf>
    <xf numFmtId="0" fontId="3" fillId="0" borderId="0" xfId="1" applyNumberFormat="1" applyFont="1" applyFill="1" applyBorder="1" applyAlignment="1" applyProtection="1">
      <alignment horizontal="left" vertical="center"/>
      <protection locked="0"/>
    </xf>
    <xf numFmtId="0" fontId="2" fillId="0" borderId="41" xfId="1" applyNumberFormat="1" applyFont="1" applyFill="1" applyBorder="1" applyAlignment="1" applyProtection="1">
      <alignment horizontal="left" vertical="center"/>
      <protection locked="0"/>
    </xf>
    <xf numFmtId="0" fontId="2" fillId="0" borderId="42" xfId="1" applyNumberFormat="1" applyFont="1" applyFill="1" applyBorder="1" applyAlignment="1" applyProtection="1">
      <alignment horizontal="left" vertical="center"/>
      <protection locked="0"/>
    </xf>
    <xf numFmtId="0" fontId="2" fillId="0" borderId="43" xfId="1" applyNumberFormat="1" applyFont="1" applyFill="1" applyBorder="1" applyAlignment="1" applyProtection="1">
      <alignment horizontal="left" vertical="center"/>
      <protection locked="0"/>
    </xf>
    <xf numFmtId="0" fontId="3" fillId="0" borderId="42" xfId="1" applyNumberFormat="1" applyFont="1" applyFill="1" applyBorder="1" applyAlignment="1" applyProtection="1">
      <alignment horizontal="left" vertical="center"/>
      <protection locked="0"/>
    </xf>
    <xf numFmtId="0" fontId="2" fillId="0" borderId="42" xfId="1" applyNumberFormat="1" applyFont="1" applyFill="1" applyBorder="1" applyAlignment="1" applyProtection="1">
      <alignment horizontal="center" vertical="center"/>
      <protection locked="0"/>
    </xf>
    <xf numFmtId="0" fontId="2" fillId="0" borderId="42" xfId="1" applyNumberFormat="1" applyFont="1" applyFill="1" applyBorder="1" applyAlignment="1" applyProtection="1">
      <alignment horizontal="right" vertical="center"/>
      <protection locked="0"/>
    </xf>
    <xf numFmtId="0" fontId="2" fillId="0" borderId="44" xfId="1" applyNumberFormat="1" applyFont="1" applyFill="1" applyBorder="1" applyAlignment="1" applyProtection="1">
      <alignment horizontal="left" vertical="center"/>
      <protection locked="0"/>
    </xf>
    <xf numFmtId="0" fontId="2" fillId="0" borderId="45" xfId="1" applyNumberFormat="1" applyFont="1" applyFill="1" applyBorder="1" applyAlignment="1" applyProtection="1">
      <alignment horizontal="left" vertical="center"/>
      <protection locked="0"/>
    </xf>
    <xf numFmtId="0" fontId="2" fillId="0" borderId="46" xfId="1" applyNumberFormat="1" applyFont="1" applyFill="1" applyBorder="1" applyAlignment="1" applyProtection="1">
      <alignment horizontal="left" vertical="center"/>
      <protection locked="0"/>
    </xf>
    <xf numFmtId="0" fontId="3" fillId="0" borderId="45" xfId="1" applyNumberFormat="1" applyFont="1" applyFill="1" applyBorder="1" applyAlignment="1" applyProtection="1">
      <alignment horizontal="left" vertical="center"/>
      <protection locked="0"/>
    </xf>
    <xf numFmtId="0" fontId="2" fillId="0" borderId="45" xfId="1" applyNumberFormat="1" applyFont="1" applyFill="1" applyBorder="1" applyAlignment="1" applyProtection="1">
      <alignment horizontal="center" vertical="center"/>
      <protection locked="0"/>
    </xf>
    <xf numFmtId="0" fontId="2" fillId="0" borderId="45" xfId="1" applyNumberFormat="1" applyFont="1" applyFill="1" applyBorder="1" applyAlignment="1" applyProtection="1">
      <alignment horizontal="right" vertical="center"/>
      <protection locked="0"/>
    </xf>
    <xf numFmtId="0" fontId="2" fillId="0" borderId="10" xfId="1" applyNumberFormat="1" applyFont="1" applyFill="1" applyBorder="1" applyAlignment="1" applyProtection="1">
      <alignment horizontal="left" vertical="center"/>
      <protection locked="0"/>
    </xf>
    <xf numFmtId="0" fontId="2" fillId="0" borderId="11" xfId="1" applyNumberFormat="1" applyFont="1" applyFill="1" applyBorder="1" applyAlignment="1" applyProtection="1">
      <alignment horizontal="left" vertical="center"/>
      <protection locked="0"/>
    </xf>
    <xf numFmtId="0" fontId="2" fillId="0" borderId="12" xfId="1" applyNumberFormat="1" applyFont="1" applyFill="1" applyBorder="1" applyAlignment="1" applyProtection="1">
      <alignment horizontal="left" vertical="center"/>
      <protection locked="0"/>
    </xf>
    <xf numFmtId="0" fontId="2" fillId="0" borderId="13" xfId="1" applyNumberFormat="1" applyFont="1" applyFill="1" applyBorder="1" applyAlignment="1" applyProtection="1">
      <alignment horizontal="left" vertical="center"/>
      <protection locked="0"/>
    </xf>
    <xf numFmtId="0" fontId="3" fillId="0" borderId="25" xfId="1" applyNumberFormat="1" applyFont="1" applyFill="1" applyBorder="1" applyAlignment="1" applyProtection="1">
      <alignment horizontal="left" vertical="center"/>
      <protection locked="0"/>
    </xf>
    <xf numFmtId="0" fontId="2" fillId="0" borderId="0" xfId="1" quotePrefix="1" applyNumberFormat="1" applyFont="1" applyFill="1" applyBorder="1" applyAlignment="1" applyProtection="1">
      <alignment horizontal="right" vertical="center"/>
      <protection locked="0"/>
    </xf>
    <xf numFmtId="0" fontId="2" fillId="0" borderId="0" xfId="1" applyNumberFormat="1" applyFont="1" applyFill="1" applyBorder="1" applyAlignment="1" applyProtection="1">
      <alignment vertical="top" wrapText="1"/>
      <protection locked="0"/>
    </xf>
    <xf numFmtId="0" fontId="2" fillId="0" borderId="0" xfId="1" applyNumberFormat="1" applyFont="1" applyFill="1" applyBorder="1" applyAlignment="1" applyProtection="1">
      <alignment horizontal="right" vertical="top" wrapText="1"/>
      <protection locked="0"/>
    </xf>
    <xf numFmtId="0" fontId="2" fillId="0" borderId="0" xfId="1" applyNumberFormat="1" applyFont="1" applyFill="1" applyBorder="1" applyAlignment="1" applyProtection="1">
      <alignment horizontal="right" vertical="top"/>
      <protection locked="0"/>
    </xf>
    <xf numFmtId="0" fontId="2" fillId="0" borderId="9" xfId="1" applyNumberFormat="1" applyFont="1" applyFill="1" applyBorder="1" applyAlignment="1" applyProtection="1">
      <alignment horizontal="left" vertical="center"/>
      <protection locked="0"/>
    </xf>
    <xf numFmtId="0" fontId="2" fillId="0" borderId="9" xfId="1" applyNumberFormat="1" applyFont="1" applyFill="1" applyBorder="1" applyAlignment="1" applyProtection="1">
      <alignment horizontal="center" vertical="center"/>
      <protection locked="0"/>
    </xf>
    <xf numFmtId="0" fontId="2" fillId="0" borderId="9" xfId="1" applyNumberFormat="1" applyFont="1" applyFill="1" applyBorder="1" applyAlignment="1" applyProtection="1">
      <alignment horizontal="right" vertical="center"/>
      <protection locked="0"/>
    </xf>
    <xf numFmtId="0" fontId="2" fillId="0" borderId="21" xfId="1" applyNumberFormat="1" applyFont="1" applyFill="1" applyBorder="1" applyAlignment="1" applyProtection="1">
      <alignment horizontal="left" vertical="center"/>
      <protection locked="0"/>
    </xf>
    <xf numFmtId="0" fontId="2" fillId="0" borderId="21" xfId="1" applyNumberFormat="1" applyFont="1" applyFill="1" applyBorder="1" applyAlignment="1" applyProtection="1">
      <alignment horizontal="right" vertical="center"/>
      <protection locked="0"/>
    </xf>
    <xf numFmtId="0" fontId="2" fillId="0" borderId="11" xfId="1" applyNumberFormat="1" applyFont="1" applyFill="1" applyBorder="1" applyAlignment="1" applyProtection="1">
      <alignment horizontal="right" vertical="center"/>
      <protection locked="0"/>
    </xf>
    <xf numFmtId="0" fontId="2" fillId="0" borderId="40" xfId="1" applyNumberFormat="1" applyFont="1" applyFill="1" applyBorder="1" applyAlignment="1" applyProtection="1">
      <alignment horizontal="left" vertical="center"/>
      <protection locked="0"/>
    </xf>
    <xf numFmtId="0" fontId="2" fillId="0" borderId="13" xfId="1" applyNumberFormat="1" applyFont="1" applyFill="1" applyBorder="1" applyAlignment="1" applyProtection="1">
      <alignment horizontal="right" vertical="center"/>
      <protection locked="0"/>
    </xf>
    <xf numFmtId="0" fontId="9" fillId="0" borderId="0" xfId="0" applyNumberFormat="1" applyFont="1" applyFill="1" applyAlignment="1" applyProtection="1">
      <alignment horizontal="fill" vertical="center"/>
      <protection locked="0"/>
    </xf>
    <xf numFmtId="0" fontId="2" fillId="0" borderId="39" xfId="0" applyNumberFormat="1" applyFont="1" applyFill="1" applyBorder="1" applyAlignment="1" applyProtection="1">
      <alignment vertical="top"/>
      <protection locked="0"/>
    </xf>
    <xf numFmtId="0" fontId="2" fillId="0" borderId="0" xfId="0" applyNumberFormat="1" applyFont="1" applyFill="1" applyAlignment="1" applyProtection="1">
      <alignment horizontal="right" vertical="top"/>
      <protection locked="0"/>
    </xf>
    <xf numFmtId="0" fontId="0" fillId="0" borderId="0" xfId="0" applyNumberFormat="1" applyAlignment="1" applyProtection="1">
      <alignment horizontal="right" vertical="center"/>
      <protection locked="0"/>
    </xf>
    <xf numFmtId="0" fontId="0" fillId="0" borderId="0" xfId="0" applyNumberFormat="1" applyBorder="1" applyProtection="1">
      <alignment horizontal="left" vertical="center"/>
      <protection locked="0"/>
    </xf>
    <xf numFmtId="0" fontId="11" fillId="0" borderId="0" xfId="0" applyNumberFormat="1" applyFont="1" applyBorder="1" applyAlignment="1" applyProtection="1">
      <alignment horizontal="left" vertical="center"/>
      <protection locked="0"/>
    </xf>
    <xf numFmtId="0" fontId="0" fillId="0" borderId="0" xfId="0" applyNumberFormat="1" applyBorder="1" applyAlignment="1" applyProtection="1">
      <alignment horizontal="right" vertical="center"/>
      <protection locked="0"/>
    </xf>
    <xf numFmtId="0" fontId="2" fillId="0" borderId="17" xfId="0" applyNumberFormat="1" applyFont="1" applyBorder="1" applyAlignment="1" applyProtection="1">
      <alignment vertical="center"/>
      <protection locked="0"/>
    </xf>
    <xf numFmtId="0" fontId="3" fillId="0" borderId="0" xfId="0" applyNumberFormat="1" applyFont="1" applyAlignment="1" applyProtection="1">
      <alignment horizontal="left" vertical="center"/>
      <protection locked="0"/>
    </xf>
    <xf numFmtId="0" fontId="2" fillId="4" borderId="21" xfId="0" applyNumberFormat="1" applyFont="1" applyFill="1" applyBorder="1" applyAlignment="1" applyProtection="1">
      <alignment horizontal="left" vertical="center"/>
      <protection locked="0"/>
    </xf>
    <xf numFmtId="0" fontId="2" fillId="4" borderId="21" xfId="0" applyNumberFormat="1" applyFont="1" applyFill="1" applyBorder="1" applyAlignment="1" applyProtection="1">
      <alignment horizontal="center" vertical="center"/>
      <protection locked="0"/>
    </xf>
    <xf numFmtId="0" fontId="2" fillId="4" borderId="11" xfId="0" applyNumberFormat="1" applyFont="1" applyFill="1" applyBorder="1" applyAlignment="1" applyProtection="1">
      <alignment horizontal="left" vertical="center"/>
      <protection locked="0"/>
    </xf>
    <xf numFmtId="0" fontId="2" fillId="4" borderId="0" xfId="0" applyNumberFormat="1" applyFont="1" applyFill="1" applyAlignment="1" applyProtection="1">
      <alignment horizontal="left" vertical="center"/>
      <protection locked="0"/>
    </xf>
    <xf numFmtId="0" fontId="2" fillId="4" borderId="0" xfId="0" applyNumberFormat="1" applyFont="1" applyFill="1" applyAlignment="1" applyProtection="1">
      <alignment horizontal="center" vertical="center"/>
      <protection locked="0"/>
    </xf>
    <xf numFmtId="0" fontId="2" fillId="4" borderId="16" xfId="0" applyNumberFormat="1" applyFont="1" applyFill="1" applyBorder="1" applyAlignment="1" applyProtection="1">
      <alignment horizontal="left" vertical="center"/>
      <protection locked="0"/>
    </xf>
    <xf numFmtId="0" fontId="2" fillId="4" borderId="9" xfId="0" applyNumberFormat="1" applyFont="1" applyFill="1" applyBorder="1" applyAlignment="1" applyProtection="1">
      <alignment horizontal="left" vertical="center"/>
      <protection locked="0"/>
    </xf>
    <xf numFmtId="0" fontId="2" fillId="4" borderId="9" xfId="0" applyNumberFormat="1" applyFont="1" applyFill="1" applyBorder="1" applyAlignment="1" applyProtection="1">
      <alignment horizontal="center" vertical="center"/>
      <protection locked="0"/>
    </xf>
    <xf numFmtId="0" fontId="2" fillId="4" borderId="13" xfId="0" applyNumberFormat="1" applyFont="1" applyFill="1" applyBorder="1" applyAlignment="1" applyProtection="1">
      <alignment horizontal="left" vertical="center"/>
      <protection locked="0"/>
    </xf>
    <xf numFmtId="0" fontId="0" fillId="0" borderId="0" xfId="0" applyNumberFormat="1" applyFill="1" applyAlignment="1" applyProtection="1">
      <alignment horizontal="fill" vertical="center"/>
      <protection locked="0"/>
    </xf>
    <xf numFmtId="0" fontId="2" fillId="0" borderId="0" xfId="0" quotePrefix="1" applyNumberFormat="1" applyFont="1" applyBorder="1" applyAlignment="1" applyProtection="1">
      <alignment horizontal="fill" vertical="center"/>
      <protection locked="0"/>
    </xf>
    <xf numFmtId="0" fontId="2" fillId="0" borderId="0" xfId="0" quotePrefix="1" applyNumberFormat="1" applyFont="1" applyBorder="1" applyAlignment="1" applyProtection="1">
      <alignment horizontal="left" vertical="center"/>
      <protection locked="0"/>
    </xf>
    <xf numFmtId="0" fontId="0" fillId="0" borderId="0" xfId="0" applyNumberFormat="1" applyAlignment="1" applyProtection="1">
      <alignment horizontal="center" vertical="center"/>
      <protection locked="0"/>
    </xf>
    <xf numFmtId="0" fontId="2" fillId="4" borderId="35" xfId="0" applyNumberFormat="1" applyFont="1" applyFill="1" applyBorder="1" applyAlignment="1" applyProtection="1">
      <alignment horizontal="left" vertical="top"/>
      <protection locked="0"/>
    </xf>
    <xf numFmtId="0" fontId="2" fillId="4" borderId="32" xfId="0" applyNumberFormat="1" applyFont="1" applyFill="1" applyBorder="1" applyAlignment="1" applyProtection="1">
      <alignment horizontal="center" vertical="top"/>
      <protection locked="0"/>
    </xf>
    <xf numFmtId="0" fontId="2" fillId="4" borderId="33" xfId="0" applyNumberFormat="1" applyFont="1" applyFill="1" applyBorder="1" applyAlignment="1" applyProtection="1">
      <alignment horizontal="left" vertical="top"/>
      <protection locked="0"/>
    </xf>
    <xf numFmtId="0" fontId="2" fillId="0" borderId="34" xfId="0" applyNumberFormat="1" applyFont="1" applyFill="1" applyBorder="1" applyAlignment="1" applyProtection="1">
      <alignment horizontal="left" vertical="top"/>
      <protection locked="0"/>
    </xf>
    <xf numFmtId="0" fontId="2" fillId="0" borderId="32" xfId="0" applyNumberFormat="1" applyFont="1" applyFill="1" applyBorder="1" applyAlignment="1" applyProtection="1">
      <alignment horizontal="left" vertical="top"/>
      <protection locked="0"/>
    </xf>
    <xf numFmtId="0" fontId="2" fillId="0" borderId="33" xfId="0" applyNumberFormat="1" applyFont="1" applyFill="1" applyBorder="1" applyAlignment="1" applyProtection="1">
      <alignment horizontal="left" vertical="top"/>
      <protection locked="0"/>
    </xf>
    <xf numFmtId="0" fontId="2" fillId="0" borderId="36" xfId="0" applyNumberFormat="1" applyFont="1" applyFill="1" applyBorder="1" applyAlignment="1" applyProtection="1">
      <alignment horizontal="left" vertical="top"/>
      <protection locked="0"/>
    </xf>
    <xf numFmtId="0" fontId="2" fillId="4" borderId="28" xfId="0" applyNumberFormat="1" applyFont="1" applyFill="1" applyBorder="1" applyAlignment="1" applyProtection="1">
      <alignment horizontal="left" vertical="top"/>
      <protection locked="0"/>
    </xf>
    <xf numFmtId="0" fontId="2" fillId="4" borderId="0" xfId="0" applyNumberFormat="1" applyFont="1" applyFill="1" applyBorder="1" applyAlignment="1" applyProtection="1">
      <alignment horizontal="center" vertical="top"/>
      <protection locked="0"/>
    </xf>
    <xf numFmtId="0" fontId="2" fillId="4" borderId="16" xfId="0" applyNumberFormat="1" applyFont="1" applyFill="1" applyBorder="1" applyAlignment="1" applyProtection="1">
      <alignment horizontal="left" vertical="top"/>
      <protection locked="0"/>
    </xf>
    <xf numFmtId="0" fontId="2" fillId="0" borderId="17" xfId="0" applyNumberFormat="1" applyFont="1" applyFill="1" applyBorder="1" applyAlignment="1" applyProtection="1">
      <alignment horizontal="left" vertical="top"/>
      <protection locked="0"/>
    </xf>
    <xf numFmtId="0" fontId="2" fillId="0" borderId="16" xfId="0" applyNumberFormat="1" applyFont="1" applyFill="1" applyBorder="1" applyAlignment="1" applyProtection="1">
      <alignment horizontal="left" vertical="top"/>
      <protection locked="0"/>
    </xf>
    <xf numFmtId="0" fontId="2" fillId="0" borderId="0" xfId="0" applyNumberFormat="1" applyFont="1" applyFill="1" applyBorder="1" applyAlignment="1" applyProtection="1">
      <alignment horizontal="left" vertical="top"/>
      <protection locked="0"/>
    </xf>
    <xf numFmtId="0" fontId="2" fillId="0" borderId="0" xfId="0" applyNumberFormat="1" applyFont="1" applyBorder="1" applyAlignment="1" applyProtection="1">
      <alignment horizontal="left" vertical="top"/>
      <protection locked="0"/>
    </xf>
    <xf numFmtId="0" fontId="2" fillId="0" borderId="29" xfId="0" applyNumberFormat="1" applyFont="1" applyFill="1" applyBorder="1" applyAlignment="1" applyProtection="1">
      <alignment horizontal="left" vertical="top"/>
      <protection locked="0"/>
    </xf>
    <xf numFmtId="0" fontId="2" fillId="0" borderId="0" xfId="0" quotePrefix="1" applyNumberFormat="1" applyFont="1" applyFill="1" applyBorder="1" applyAlignment="1" applyProtection="1">
      <alignment horizontal="left" vertical="top"/>
      <protection locked="0"/>
    </xf>
    <xf numFmtId="0" fontId="2" fillId="4" borderId="30" xfId="0" applyNumberFormat="1" applyFont="1" applyFill="1" applyBorder="1" applyAlignment="1" applyProtection="1">
      <alignment horizontal="left" vertical="top"/>
      <protection locked="0"/>
    </xf>
    <xf numFmtId="0" fontId="2" fillId="4" borderId="25" xfId="0" applyNumberFormat="1" applyFont="1" applyFill="1" applyBorder="1" applyAlignment="1" applyProtection="1">
      <alignment horizontal="center" vertical="top"/>
      <protection locked="0"/>
    </xf>
    <xf numFmtId="0" fontId="2" fillId="4" borderId="26" xfId="0" applyNumberFormat="1" applyFont="1" applyFill="1" applyBorder="1" applyAlignment="1" applyProtection="1">
      <alignment horizontal="left" vertical="top"/>
      <protection locked="0"/>
    </xf>
    <xf numFmtId="0" fontId="2" fillId="0" borderId="27" xfId="0" applyNumberFormat="1" applyFont="1" applyFill="1" applyBorder="1" applyAlignment="1" applyProtection="1">
      <alignment horizontal="left" vertical="top"/>
      <protection locked="0"/>
    </xf>
    <xf numFmtId="0" fontId="2" fillId="0" borderId="25" xfId="0" applyNumberFormat="1" applyFont="1" applyFill="1" applyBorder="1" applyAlignment="1" applyProtection="1">
      <alignment horizontal="left" vertical="top"/>
      <protection locked="0"/>
    </xf>
    <xf numFmtId="0" fontId="2" fillId="0" borderId="26" xfId="0" applyNumberFormat="1" applyFont="1" applyFill="1" applyBorder="1" applyAlignment="1" applyProtection="1">
      <alignment horizontal="left" vertical="top"/>
      <protection locked="0"/>
    </xf>
    <xf numFmtId="0" fontId="2" fillId="0" borderId="31" xfId="0" applyNumberFormat="1" applyFont="1" applyFill="1" applyBorder="1" applyAlignment="1" applyProtection="1">
      <alignment horizontal="left" vertical="top"/>
      <protection locked="0"/>
    </xf>
    <xf numFmtId="0" fontId="2" fillId="4" borderId="34" xfId="0" applyNumberFormat="1" applyFont="1" applyFill="1" applyBorder="1" applyAlignment="1" applyProtection="1">
      <alignment horizontal="left" vertical="top"/>
      <protection locked="0"/>
    </xf>
    <xf numFmtId="0" fontId="2" fillId="4" borderId="17" xfId="0" applyNumberFormat="1" applyFont="1" applyFill="1" applyBorder="1" applyAlignment="1" applyProtection="1">
      <alignment horizontal="left" vertical="top"/>
      <protection locked="0"/>
    </xf>
    <xf numFmtId="0" fontId="2" fillId="0" borderId="16" xfId="0" applyNumberFormat="1" applyFont="1" applyFill="1" applyBorder="1" applyAlignment="1" applyProtection="1">
      <alignment vertical="top"/>
      <protection locked="0"/>
    </xf>
    <xf numFmtId="0" fontId="2" fillId="0" borderId="0" xfId="0" applyNumberFormat="1" applyFont="1" applyFill="1" applyBorder="1" applyAlignment="1" applyProtection="1">
      <alignment horizontal="fill" vertical="top"/>
      <protection locked="0"/>
    </xf>
    <xf numFmtId="0" fontId="2" fillId="0" borderId="0" xfId="0" quotePrefix="1" applyNumberFormat="1" applyFont="1" applyFill="1" applyBorder="1" applyAlignment="1" applyProtection="1">
      <alignment horizontal="right" vertical="top"/>
      <protection locked="0"/>
    </xf>
    <xf numFmtId="0" fontId="2" fillId="4" borderId="27" xfId="0" applyNumberFormat="1" applyFont="1" applyFill="1" applyBorder="1" applyAlignment="1" applyProtection="1">
      <alignment horizontal="left" vertical="top"/>
      <protection locked="0"/>
    </xf>
    <xf numFmtId="0" fontId="2" fillId="4" borderId="0" xfId="0" applyNumberFormat="1" applyFont="1" applyFill="1" applyAlignment="1" applyProtection="1">
      <alignment horizontal="center" vertical="top"/>
      <protection locked="0"/>
    </xf>
    <xf numFmtId="0" fontId="0" fillId="0" borderId="0" xfId="0" quotePrefix="1" applyNumberFormat="1" applyProtection="1">
      <alignment horizontal="left" vertical="center"/>
      <protection locked="0"/>
    </xf>
    <xf numFmtId="0" fontId="2" fillId="4" borderId="12" xfId="0" applyNumberFormat="1" applyFont="1" applyFill="1" applyBorder="1" applyAlignment="1" applyProtection="1">
      <alignment horizontal="left" vertical="top"/>
      <protection locked="0"/>
    </xf>
    <xf numFmtId="0" fontId="2" fillId="4" borderId="9" xfId="0" applyNumberFormat="1" applyFont="1" applyFill="1" applyBorder="1" applyAlignment="1" applyProtection="1">
      <alignment horizontal="center" vertical="top"/>
      <protection locked="0"/>
    </xf>
    <xf numFmtId="0" fontId="2" fillId="4" borderId="13" xfId="0" applyNumberFormat="1" applyFont="1" applyFill="1" applyBorder="1" applyAlignment="1" applyProtection="1">
      <alignment horizontal="left" vertical="top"/>
      <protection locked="0"/>
    </xf>
    <xf numFmtId="0" fontId="2" fillId="0" borderId="12" xfId="0" applyNumberFormat="1" applyFont="1" applyFill="1" applyBorder="1" applyAlignment="1" applyProtection="1">
      <alignment horizontal="left" vertical="top"/>
      <protection locked="0"/>
    </xf>
    <xf numFmtId="0" fontId="2" fillId="0" borderId="9" xfId="0" applyNumberFormat="1" applyFont="1" applyFill="1" applyBorder="1" applyAlignment="1" applyProtection="1">
      <alignment horizontal="left" vertical="top"/>
      <protection locked="0"/>
    </xf>
    <xf numFmtId="0" fontId="2" fillId="0" borderId="13" xfId="0" applyNumberFormat="1" applyFont="1" applyFill="1" applyBorder="1" applyAlignment="1" applyProtection="1">
      <alignment horizontal="left" vertical="top"/>
      <protection locked="0"/>
    </xf>
    <xf numFmtId="0" fontId="3" fillId="0" borderId="0" xfId="1" applyNumberFormat="1" applyFont="1" applyFill="1" applyAlignment="1" applyProtection="1">
      <alignment horizontal="left" vertical="center"/>
      <protection locked="0"/>
    </xf>
    <xf numFmtId="0" fontId="10" fillId="0" borderId="0" xfId="0" applyNumberFormat="1" applyFont="1" applyAlignment="1" applyProtection="1">
      <alignment vertical="center"/>
      <protection locked="0"/>
    </xf>
    <xf numFmtId="0" fontId="3" fillId="0" borderId="0" xfId="1" applyNumberFormat="1" applyFont="1" applyAlignment="1" applyProtection="1">
      <alignment horizontal="left" vertical="center"/>
      <protection locked="0"/>
    </xf>
    <xf numFmtId="0" fontId="10" fillId="0" borderId="0" xfId="0" applyNumberFormat="1" applyFont="1" applyAlignment="1" applyProtection="1">
      <alignment vertical="top"/>
      <protection locked="0"/>
    </xf>
    <xf numFmtId="0" fontId="2" fillId="0" borderId="0" xfId="1" applyNumberFormat="1" applyFont="1" applyAlignment="1" applyProtection="1">
      <alignment horizontal="center" vertical="center"/>
      <protection locked="0"/>
    </xf>
    <xf numFmtId="0" fontId="2" fillId="0" borderId="25" xfId="1" applyNumberFormat="1" applyFont="1" applyBorder="1" applyAlignment="1" applyProtection="1">
      <alignment horizontal="left" vertical="center"/>
      <protection locked="0"/>
    </xf>
    <xf numFmtId="0" fontId="2" fillId="0" borderId="26" xfId="1" applyNumberFormat="1" applyFont="1" applyBorder="1" applyAlignment="1" applyProtection="1">
      <alignment horizontal="left" vertical="center"/>
      <protection locked="0"/>
    </xf>
    <xf numFmtId="0" fontId="2" fillId="0" borderId="27" xfId="1" applyNumberFormat="1" applyFont="1" applyBorder="1" applyAlignment="1" applyProtection="1">
      <alignment horizontal="left" vertical="center"/>
      <protection locked="0"/>
    </xf>
    <xf numFmtId="0" fontId="2" fillId="0" borderId="29" xfId="0" quotePrefix="1" applyNumberFormat="1" applyFont="1" applyBorder="1" applyAlignment="1" applyProtection="1">
      <alignment vertical="center"/>
      <protection locked="0"/>
    </xf>
    <xf numFmtId="0" fontId="2" fillId="0" borderId="35" xfId="1" applyNumberFormat="1" applyFont="1" applyBorder="1" applyAlignment="1" applyProtection="1">
      <alignment horizontal="left" vertical="center"/>
      <protection locked="0"/>
    </xf>
    <xf numFmtId="0" fontId="2" fillId="0" borderId="32" xfId="1" applyNumberFormat="1" applyFont="1" applyBorder="1" applyAlignment="1" applyProtection="1">
      <alignment horizontal="center" vertical="center"/>
      <protection locked="0"/>
    </xf>
    <xf numFmtId="0" fontId="2" fillId="0" borderId="33" xfId="1" applyNumberFormat="1" applyFont="1" applyBorder="1" applyAlignment="1" applyProtection="1">
      <alignment horizontal="left" vertical="center"/>
      <protection locked="0"/>
    </xf>
    <xf numFmtId="0" fontId="2" fillId="0" borderId="34" xfId="1" applyNumberFormat="1" applyFont="1" applyBorder="1" applyAlignment="1" applyProtection="1">
      <alignment horizontal="left" vertical="center"/>
      <protection locked="0"/>
    </xf>
    <xf numFmtId="0" fontId="2" fillId="0" borderId="32" xfId="1" applyNumberFormat="1" applyFont="1" applyBorder="1" applyAlignment="1" applyProtection="1">
      <alignment horizontal="left" vertical="center"/>
      <protection locked="0"/>
    </xf>
    <xf numFmtId="0" fontId="2" fillId="0" borderId="36" xfId="1" applyNumberFormat="1" applyFont="1" applyBorder="1" applyAlignment="1" applyProtection="1">
      <alignment horizontal="left" vertical="center"/>
      <protection locked="0"/>
    </xf>
    <xf numFmtId="0" fontId="2" fillId="0" borderId="28" xfId="1" applyNumberFormat="1" applyFont="1" applyBorder="1" applyAlignment="1" applyProtection="1">
      <alignment horizontal="left" vertical="center"/>
      <protection locked="0"/>
    </xf>
    <xf numFmtId="0" fontId="2" fillId="0" borderId="16" xfId="1" applyNumberFormat="1" applyFont="1" applyBorder="1" applyAlignment="1" applyProtection="1">
      <alignment horizontal="left" vertical="center"/>
      <protection locked="0"/>
    </xf>
    <xf numFmtId="0" fontId="2" fillId="0" borderId="17" xfId="1" applyNumberFormat="1" applyFont="1" applyBorder="1" applyAlignment="1" applyProtection="1">
      <alignment horizontal="left" vertical="center"/>
      <protection locked="0"/>
    </xf>
    <xf numFmtId="0" fontId="2" fillId="0" borderId="29" xfId="1" applyNumberFormat="1" applyFont="1" applyBorder="1" applyAlignment="1" applyProtection="1">
      <alignment horizontal="left" vertical="center"/>
      <protection locked="0"/>
    </xf>
    <xf numFmtId="0" fontId="10" fillId="0" borderId="0" xfId="0" applyNumberFormat="1" applyFont="1" applyAlignment="1" applyProtection="1">
      <alignment horizontal="left" vertical="center"/>
      <protection locked="0"/>
    </xf>
    <xf numFmtId="0" fontId="10" fillId="0" borderId="0" xfId="0" applyNumberFormat="1" applyFont="1" applyFill="1" applyAlignment="1" applyProtection="1">
      <alignment horizontal="left" vertical="center"/>
      <protection locked="0"/>
    </xf>
    <xf numFmtId="0" fontId="10" fillId="0" borderId="16" xfId="0" applyNumberFormat="1" applyFont="1" applyBorder="1" applyAlignment="1" applyProtection="1">
      <alignment horizontal="left" vertical="center"/>
      <protection locked="0"/>
    </xf>
    <xf numFmtId="0" fontId="10" fillId="0" borderId="0" xfId="0" applyNumberFormat="1" applyFont="1" applyBorder="1" applyAlignment="1" applyProtection="1">
      <alignment horizontal="left" vertical="center"/>
      <protection locked="0"/>
    </xf>
    <xf numFmtId="0" fontId="2" fillId="0" borderId="10" xfId="1" applyNumberFormat="1" applyFont="1" applyBorder="1" applyAlignment="1" applyProtection="1">
      <alignment horizontal="left" vertical="center"/>
      <protection locked="0"/>
    </xf>
    <xf numFmtId="0" fontId="2" fillId="0" borderId="11" xfId="1" applyNumberFormat="1" applyFont="1" applyBorder="1" applyAlignment="1" applyProtection="1">
      <alignment horizontal="left" vertical="center"/>
      <protection locked="0"/>
    </xf>
    <xf numFmtId="0" fontId="2" fillId="0" borderId="9" xfId="1" applyNumberFormat="1" applyFont="1" applyBorder="1" applyAlignment="1" applyProtection="1">
      <alignment horizontal="left" vertical="center"/>
      <protection locked="0"/>
    </xf>
    <xf numFmtId="0" fontId="2" fillId="0" borderId="0" xfId="1" applyNumberFormat="1" applyFont="1" applyBorder="1" applyAlignment="1" applyProtection="1">
      <alignment horizontal="fill" vertical="center"/>
      <protection locked="0"/>
    </xf>
    <xf numFmtId="0" fontId="2" fillId="0" borderId="0" xfId="1" applyNumberFormat="1" applyFont="1" applyAlignment="1" applyProtection="1">
      <alignment horizontal="fill" vertical="center"/>
      <protection locked="0"/>
    </xf>
    <xf numFmtId="0" fontId="9" fillId="0" borderId="0" xfId="0" applyNumberFormat="1" applyFont="1" applyAlignment="1" applyProtection="1">
      <alignment horizontal="fill" vertical="center"/>
      <protection locked="0"/>
    </xf>
    <xf numFmtId="0" fontId="2" fillId="0" borderId="12" xfId="1" applyNumberFormat="1" applyFont="1" applyBorder="1" applyAlignment="1" applyProtection="1">
      <alignment horizontal="left" vertical="center"/>
      <protection locked="0"/>
    </xf>
    <xf numFmtId="0" fontId="2" fillId="0" borderId="13" xfId="1" applyNumberFormat="1" applyFont="1" applyBorder="1" applyAlignment="1" applyProtection="1">
      <alignment horizontal="left" vertical="center"/>
      <protection locked="0"/>
    </xf>
    <xf numFmtId="0" fontId="2" fillId="0" borderId="30" xfId="1" applyNumberFormat="1" applyFont="1" applyBorder="1" applyAlignment="1" applyProtection="1">
      <alignment horizontal="left" vertical="center"/>
      <protection locked="0"/>
    </xf>
    <xf numFmtId="0" fontId="2" fillId="0" borderId="31" xfId="1" applyNumberFormat="1" applyFont="1" applyBorder="1" applyAlignment="1" applyProtection="1">
      <alignment horizontal="left" vertical="center"/>
      <protection locked="0"/>
    </xf>
    <xf numFmtId="0" fontId="2" fillId="0" borderId="21" xfId="1" applyNumberFormat="1" applyFont="1" applyBorder="1" applyAlignment="1" applyProtection="1">
      <alignment horizontal="left" vertical="center"/>
      <protection locked="0"/>
    </xf>
    <xf numFmtId="0" fontId="2" fillId="0" borderId="29" xfId="0" applyNumberFormat="1" applyFont="1" applyBorder="1" applyAlignment="1" applyProtection="1">
      <alignment vertical="center"/>
      <protection locked="0"/>
    </xf>
    <xf numFmtId="0" fontId="2" fillId="0" borderId="0" xfId="1" quotePrefix="1" applyNumberFormat="1" applyFont="1" applyBorder="1" applyAlignment="1" applyProtection="1">
      <alignment horizontal="left" vertical="center"/>
      <protection locked="0"/>
    </xf>
    <xf numFmtId="0" fontId="2" fillId="0" borderId="0" xfId="1" applyNumberFormat="1" applyFont="1" applyBorder="1" applyAlignment="1" applyProtection="1">
      <alignment vertical="center" wrapText="1"/>
      <protection locked="0"/>
    </xf>
    <xf numFmtId="0" fontId="2" fillId="0" borderId="20" xfId="1" applyNumberFormat="1" applyFont="1" applyBorder="1" applyAlignment="1" applyProtection="1">
      <alignment horizontal="left" vertical="center"/>
      <protection locked="0"/>
    </xf>
    <xf numFmtId="0" fontId="2" fillId="0" borderId="22" xfId="1" applyNumberFormat="1" applyFont="1" applyBorder="1" applyAlignment="1" applyProtection="1">
      <alignment horizontal="left" vertical="center"/>
      <protection locked="0"/>
    </xf>
    <xf numFmtId="0" fontId="2" fillId="0" borderId="18" xfId="1" applyNumberFormat="1" applyFont="1" applyBorder="1" applyAlignment="1" applyProtection="1">
      <alignment horizontal="left" vertical="center"/>
      <protection locked="0"/>
    </xf>
    <xf numFmtId="0" fontId="2" fillId="0" borderId="19" xfId="1" applyNumberFormat="1" applyFont="1" applyBorder="1" applyAlignment="1" applyProtection="1">
      <alignment horizontal="left" vertical="center"/>
      <protection locked="0"/>
    </xf>
    <xf numFmtId="0" fontId="2" fillId="0" borderId="47" xfId="1" applyNumberFormat="1" applyFont="1" applyBorder="1" applyAlignment="1" applyProtection="1">
      <alignment horizontal="left" vertical="center"/>
      <protection locked="0"/>
    </xf>
    <xf numFmtId="0" fontId="2" fillId="0" borderId="48" xfId="1" applyNumberFormat="1" applyFont="1" applyBorder="1" applyAlignment="1" applyProtection="1">
      <alignment horizontal="left" vertical="center"/>
      <protection locked="0"/>
    </xf>
    <xf numFmtId="0" fontId="2" fillId="0" borderId="49" xfId="1" applyNumberFormat="1" applyFont="1" applyBorder="1" applyAlignment="1" applyProtection="1">
      <alignment horizontal="left" vertical="center"/>
      <protection locked="0"/>
    </xf>
    <xf numFmtId="0" fontId="2" fillId="0" borderId="50" xfId="1" applyNumberFormat="1" applyFont="1" applyBorder="1" applyAlignment="1" applyProtection="1">
      <alignment horizontal="left" vertical="center"/>
      <protection locked="0"/>
    </xf>
    <xf numFmtId="0" fontId="9" fillId="0" borderId="0" xfId="0" applyNumberFormat="1" applyFont="1" applyBorder="1" applyProtection="1">
      <alignment horizontal="left" vertical="center"/>
      <protection locked="0"/>
    </xf>
    <xf numFmtId="0" fontId="2" fillId="0" borderId="0" xfId="1" applyNumberFormat="1" applyFont="1" applyBorder="1" applyAlignment="1" applyProtection="1">
      <alignment horizontal="right" vertical="center"/>
      <protection locked="0"/>
    </xf>
    <xf numFmtId="0" fontId="10" fillId="0" borderId="16" xfId="0" applyNumberFormat="1" applyFont="1" applyFill="1" applyBorder="1" applyAlignment="1" applyProtection="1">
      <alignment horizontal="left" vertical="center"/>
      <protection locked="0"/>
    </xf>
    <xf numFmtId="0" fontId="9" fillId="0" borderId="16" xfId="0" applyNumberFormat="1" applyFont="1" applyFill="1" applyBorder="1" applyProtection="1">
      <alignment horizontal="left" vertical="center"/>
      <protection locked="0"/>
    </xf>
    <xf numFmtId="0" fontId="9" fillId="0" borderId="17" xfId="0" applyNumberFormat="1" applyFont="1" applyFill="1" applyBorder="1" applyProtection="1">
      <alignment horizontal="left" vertical="center"/>
      <protection locked="0"/>
    </xf>
    <xf numFmtId="0" fontId="2" fillId="0" borderId="0" xfId="1" applyNumberFormat="1" applyFont="1" applyFill="1" applyBorder="1" applyAlignment="1" applyProtection="1">
      <alignment vertical="center"/>
      <protection locked="0"/>
    </xf>
    <xf numFmtId="0" fontId="2" fillId="0" borderId="0" xfId="1" applyNumberFormat="1" applyFont="1" applyFill="1" applyAlignment="1" applyProtection="1">
      <alignment vertical="center"/>
      <protection locked="0"/>
    </xf>
    <xf numFmtId="0" fontId="2" fillId="0" borderId="11" xfId="1" applyNumberFormat="1" applyFont="1" applyBorder="1" applyAlignment="1" applyProtection="1">
      <alignment horizontal="right" vertical="center"/>
      <protection locked="0"/>
    </xf>
    <xf numFmtId="0" fontId="2" fillId="0" borderId="13" xfId="1" applyNumberFormat="1" applyFont="1" applyBorder="1" applyAlignment="1" applyProtection="1">
      <alignment horizontal="right" vertical="center"/>
      <protection locked="0"/>
    </xf>
    <xf numFmtId="0" fontId="2" fillId="0" borderId="21" xfId="0" quotePrefix="1" applyNumberFormat="1" applyFont="1" applyBorder="1" applyAlignment="1" applyProtection="1">
      <alignment horizontal="right" vertical="center"/>
      <protection locked="0"/>
    </xf>
    <xf numFmtId="0" fontId="0" fillId="0" borderId="0" xfId="0" quotePrefix="1" applyNumberFormat="1" applyAlignment="1" applyProtection="1">
      <alignment horizontal="center" vertical="center"/>
      <protection locked="0"/>
    </xf>
    <xf numFmtId="0" fontId="0" fillId="0" borderId="9" xfId="0" applyNumberFormat="1" applyBorder="1" applyProtection="1">
      <alignment horizontal="left" vertical="center"/>
      <protection locked="0"/>
    </xf>
    <xf numFmtId="0" fontId="2" fillId="0" borderId="9" xfId="0" applyNumberFormat="1" applyFont="1" applyBorder="1" applyAlignment="1" applyProtection="1">
      <alignment vertical="top" wrapText="1"/>
      <protection locked="0"/>
    </xf>
    <xf numFmtId="0" fontId="2" fillId="0" borderId="9" xfId="0" quotePrefix="1" applyNumberFormat="1" applyFont="1" applyBorder="1" applyAlignment="1" applyProtection="1">
      <alignment horizontal="center" vertical="center"/>
      <protection locked="0"/>
    </xf>
    <xf numFmtId="0" fontId="0" fillId="0" borderId="9" xfId="0" quotePrefix="1" applyNumberFormat="1" applyBorder="1" applyAlignment="1" applyProtection="1">
      <alignment horizontal="center" vertical="center"/>
      <protection locked="0"/>
    </xf>
    <xf numFmtId="0" fontId="2" fillId="0" borderId="35" xfId="0" applyNumberFormat="1" applyFont="1" applyBorder="1" applyAlignment="1" applyProtection="1">
      <protection locked="0"/>
    </xf>
    <xf numFmtId="0" fontId="2" fillId="0" borderId="32" xfId="0" applyNumberFormat="1" applyFont="1" applyBorder="1" applyAlignment="1" applyProtection="1">
      <alignment horizontal="center"/>
      <protection locked="0"/>
    </xf>
    <xf numFmtId="0" fontId="2" fillId="0" borderId="33" xfId="0" applyNumberFormat="1" applyFont="1" applyBorder="1" applyAlignment="1" applyProtection="1">
      <protection locked="0"/>
    </xf>
    <xf numFmtId="0" fontId="2" fillId="0" borderId="32" xfId="0" applyNumberFormat="1" applyFont="1" applyBorder="1" applyAlignment="1" applyProtection="1">
      <protection locked="0"/>
    </xf>
    <xf numFmtId="0" fontId="2" fillId="0" borderId="34" xfId="0" applyNumberFormat="1" applyFont="1" applyBorder="1" applyAlignment="1" applyProtection="1">
      <protection locked="0"/>
    </xf>
    <xf numFmtId="0" fontId="2" fillId="0" borderId="32" xfId="0" applyNumberFormat="1" applyFont="1" applyBorder="1" applyAlignment="1" applyProtection="1">
      <alignment horizontal="left"/>
      <protection locked="0"/>
    </xf>
    <xf numFmtId="0" fontId="2" fillId="0" borderId="36" xfId="0" applyNumberFormat="1" applyFont="1" applyBorder="1" applyAlignment="1" applyProtection="1">
      <protection locked="0"/>
    </xf>
    <xf numFmtId="0" fontId="9" fillId="0" borderId="0" xfId="0" applyNumberFormat="1" applyFont="1" applyAlignment="1" applyProtection="1">
      <alignment horizontal="left" vertical="center"/>
      <protection locked="0"/>
    </xf>
    <xf numFmtId="0" fontId="2" fillId="0" borderId="0" xfId="1" applyNumberFormat="1" applyFont="1" applyBorder="1" applyAlignment="1" applyProtection="1">
      <alignment vertical="top" wrapText="1"/>
      <protection locked="0"/>
    </xf>
    <xf numFmtId="0" fontId="2" fillId="0" borderId="0" xfId="0" applyNumberFormat="1" applyFont="1" applyAlignment="1" applyProtection="1">
      <alignment vertical="top"/>
      <protection locked="0"/>
    </xf>
    <xf numFmtId="0" fontId="2" fillId="0" borderId="39" xfId="0" applyNumberFormat="1" applyFont="1" applyBorder="1" applyAlignment="1" applyProtection="1">
      <alignment vertical="top"/>
      <protection locked="0"/>
    </xf>
    <xf numFmtId="0" fontId="2" fillId="2" borderId="21" xfId="0" applyNumberFormat="1" applyFont="1" applyFill="1" applyBorder="1" applyAlignment="1" applyProtection="1">
      <alignment horizontal="right" vertical="center"/>
      <protection locked="0"/>
    </xf>
    <xf numFmtId="0" fontId="2" fillId="2" borderId="0" xfId="0" applyNumberFormat="1" applyFont="1" applyFill="1" applyBorder="1" applyAlignment="1" applyProtection="1">
      <alignment horizontal="right" vertical="center"/>
      <protection locked="0"/>
    </xf>
    <xf numFmtId="0" fontId="2" fillId="2" borderId="9" xfId="0" applyNumberFormat="1" applyFont="1" applyFill="1" applyBorder="1" applyAlignment="1" applyProtection="1">
      <alignment horizontal="right" vertical="center"/>
      <protection locked="0"/>
    </xf>
    <xf numFmtId="0" fontId="2" fillId="0" borderId="9" xfId="0" quotePrefix="1" applyNumberFormat="1" applyFont="1" applyBorder="1" applyAlignment="1" applyProtection="1">
      <alignment horizontal="right" vertical="center"/>
      <protection locked="0"/>
    </xf>
    <xf numFmtId="0" fontId="2" fillId="0" borderId="16" xfId="0" applyNumberFormat="1" applyFont="1" applyBorder="1" applyAlignment="1" applyProtection="1">
      <alignment horizontal="fill" vertical="center"/>
      <protection locked="0"/>
    </xf>
    <xf numFmtId="0" fontId="2" fillId="4" borderId="0" xfId="0" applyNumberFormat="1" applyFont="1" applyFill="1" applyBorder="1" applyAlignment="1" applyProtection="1">
      <alignment horizontal="left" vertical="center"/>
      <protection locked="0"/>
    </xf>
    <xf numFmtId="0" fontId="2" fillId="4" borderId="0" xfId="0" quotePrefix="1" applyNumberFormat="1" applyFont="1" applyFill="1" applyBorder="1" applyAlignment="1" applyProtection="1">
      <alignment horizontal="center" vertical="center"/>
      <protection locked="0"/>
    </xf>
    <xf numFmtId="0" fontId="2" fillId="4" borderId="0" xfId="0" applyNumberFormat="1" applyFont="1" applyFill="1" applyBorder="1" applyAlignment="1" applyProtection="1">
      <alignment horizontal="center" vertical="center"/>
      <protection locked="0"/>
    </xf>
    <xf numFmtId="0" fontId="0" fillId="0" borderId="16" xfId="0" quotePrefix="1" applyNumberFormat="1" applyFont="1" applyBorder="1" applyAlignment="1" applyProtection="1">
      <alignment horizontal="left" vertical="center"/>
      <protection locked="0"/>
    </xf>
    <xf numFmtId="0" fontId="8" fillId="0" borderId="0" xfId="0" applyNumberFormat="1" applyFont="1" applyBorder="1" applyAlignment="1" applyProtection="1">
      <alignment horizontal="center" vertical="center"/>
      <protection locked="0"/>
    </xf>
    <xf numFmtId="0" fontId="0" fillId="0" borderId="12" xfId="0" applyNumberFormat="1" applyFont="1" applyBorder="1" applyAlignment="1" applyProtection="1">
      <alignment horizontal="left" vertical="center"/>
      <protection locked="0"/>
    </xf>
    <xf numFmtId="0" fontId="3" fillId="0" borderId="13" xfId="0" applyNumberFormat="1" applyFont="1" applyBorder="1" applyAlignment="1" applyProtection="1">
      <alignment horizontal="left" vertical="center"/>
      <protection locked="0"/>
    </xf>
    <xf numFmtId="0" fontId="0" fillId="0" borderId="10" xfId="0" applyNumberFormat="1" applyFont="1" applyBorder="1" applyAlignment="1" applyProtection="1">
      <alignment horizontal="left" vertical="center"/>
      <protection locked="0"/>
    </xf>
    <xf numFmtId="0" fontId="0" fillId="0" borderId="21" xfId="0" applyNumberFormat="1" applyFont="1" applyBorder="1" applyAlignment="1" applyProtection="1">
      <alignment horizontal="left" vertical="center"/>
      <protection locked="0"/>
    </xf>
    <xf numFmtId="0" fontId="3" fillId="0" borderId="11" xfId="0" applyNumberFormat="1" applyFont="1" applyBorder="1" applyAlignment="1" applyProtection="1">
      <alignment horizontal="left" vertical="center"/>
      <protection locked="0"/>
    </xf>
    <xf numFmtId="0" fontId="8" fillId="0" borderId="0" xfId="0" applyNumberFormat="1" applyFont="1" applyAlignment="1" applyProtection="1">
      <alignment horizontal="center" vertical="center"/>
      <protection locked="0"/>
    </xf>
    <xf numFmtId="0" fontId="0" fillId="0" borderId="0" xfId="0" applyNumberFormat="1" applyFill="1" applyAlignment="1" applyProtection="1">
      <alignment horizontal="right" vertical="center"/>
      <protection locked="0"/>
    </xf>
    <xf numFmtId="0" fontId="0" fillId="0" borderId="0" xfId="0" quotePrefix="1" applyNumberFormat="1" applyFill="1" applyAlignment="1" applyProtection="1">
      <alignment horizontal="right" vertical="center"/>
      <protection locked="0"/>
    </xf>
    <xf numFmtId="0" fontId="2" fillId="2" borderId="0" xfId="0" quotePrefix="1" applyNumberFormat="1" applyFont="1" applyFill="1" applyBorder="1" applyAlignment="1" applyProtection="1">
      <alignment horizontal="right" vertical="center"/>
      <protection locked="0"/>
    </xf>
    <xf numFmtId="0" fontId="2" fillId="0" borderId="37" xfId="0" applyNumberFormat="1" applyFont="1" applyBorder="1" applyAlignment="1" applyProtection="1">
      <alignment horizontal="left" vertical="center"/>
      <protection locked="0"/>
    </xf>
    <xf numFmtId="0" fontId="2" fillId="0" borderId="37" xfId="0" applyNumberFormat="1" applyFont="1" applyBorder="1" applyAlignment="1" applyProtection="1">
      <alignment horizontal="right" vertical="center"/>
      <protection locked="0"/>
    </xf>
    <xf numFmtId="0" fontId="2" fillId="0" borderId="37" xfId="0" applyNumberFormat="1" applyFont="1" applyFill="1" applyBorder="1" applyAlignment="1" applyProtection="1">
      <alignment horizontal="left" vertical="center"/>
      <protection locked="0"/>
    </xf>
    <xf numFmtId="0" fontId="2" fillId="0" borderId="37" xfId="0" applyNumberFormat="1" applyFont="1" applyFill="1" applyBorder="1" applyAlignment="1" applyProtection="1">
      <alignment horizontal="right" vertical="center"/>
      <protection locked="0"/>
    </xf>
    <xf numFmtId="0" fontId="2" fillId="2" borderId="34" xfId="0" applyNumberFormat="1" applyFont="1" applyFill="1" applyBorder="1" applyAlignment="1" applyProtection="1">
      <alignment horizontal="left" vertical="center"/>
      <protection locked="0"/>
    </xf>
    <xf numFmtId="0" fontId="2" fillId="2" borderId="32" xfId="0" applyNumberFormat="1" applyFont="1" applyFill="1" applyBorder="1" applyAlignment="1" applyProtection="1">
      <alignment horizontal="left" vertical="center"/>
      <protection locked="0"/>
    </xf>
    <xf numFmtId="0" fontId="2" fillId="2" borderId="32" xfId="0" applyNumberFormat="1" applyFont="1" applyFill="1" applyBorder="1" applyAlignment="1" applyProtection="1">
      <alignment horizontal="right" vertical="center"/>
      <protection locked="0"/>
    </xf>
    <xf numFmtId="0" fontId="2" fillId="2" borderId="33" xfId="0" applyNumberFormat="1" applyFont="1" applyFill="1" applyBorder="1" applyAlignment="1" applyProtection="1">
      <alignment horizontal="left" vertical="center"/>
      <protection locked="0"/>
    </xf>
    <xf numFmtId="0" fontId="9" fillId="0" borderId="0" xfId="0" applyFont="1" applyAlignment="1" applyProtection="1">
      <alignment horizontal="left" vertical="center"/>
      <protection locked="0"/>
    </xf>
    <xf numFmtId="0" fontId="7" fillId="0" borderId="0" xfId="1" applyNumberFormat="1" applyFont="1" applyBorder="1" applyAlignment="1" applyProtection="1">
      <alignment horizontal="center" vertical="center"/>
      <protection locked="0"/>
    </xf>
    <xf numFmtId="0" fontId="3" fillId="0" borderId="0" xfId="0" applyNumberFormat="1" applyFont="1" applyBorder="1" applyAlignment="1" applyProtection="1">
      <alignment horizontal="left"/>
      <protection locked="0"/>
    </xf>
    <xf numFmtId="0" fontId="3" fillId="0" borderId="0" xfId="0" applyNumberFormat="1" applyFont="1" applyAlignment="1" applyProtection="1">
      <alignment horizontal="left"/>
      <protection locked="0"/>
    </xf>
    <xf numFmtId="0" fontId="2" fillId="0" borderId="25" xfId="0" quotePrefix="1" applyNumberFormat="1" applyFont="1" applyBorder="1" applyAlignment="1" applyProtection="1">
      <alignment horizontal="left" vertical="center"/>
      <protection locked="0"/>
    </xf>
    <xf numFmtId="0" fontId="0" fillId="0" borderId="0" xfId="0" applyNumberFormat="1" applyFont="1" applyFill="1" applyBorder="1" applyAlignment="1" applyProtection="1">
      <alignment horizontal="left" vertical="center"/>
      <protection locked="0"/>
    </xf>
    <xf numFmtId="0" fontId="2" fillId="0" borderId="29" xfId="0" quotePrefix="1" applyNumberFormat="1" applyFont="1" applyBorder="1" applyAlignment="1" applyProtection="1">
      <alignment horizontal="left" vertical="center"/>
      <protection locked="0"/>
    </xf>
    <xf numFmtId="0" fontId="0" fillId="0" borderId="39" xfId="0" applyNumberFormat="1" applyFont="1" applyBorder="1" applyAlignment="1" applyProtection="1">
      <alignment horizontal="left" vertical="center"/>
      <protection locked="0"/>
    </xf>
    <xf numFmtId="0" fontId="13" fillId="0" borderId="0" xfId="0" applyNumberFormat="1" applyFont="1" applyBorder="1" applyAlignment="1" applyProtection="1">
      <alignment horizontal="center" vertical="center"/>
      <protection locked="0"/>
    </xf>
    <xf numFmtId="0" fontId="0" fillId="0" borderId="29" xfId="0" applyNumberFormat="1" applyFont="1" applyBorder="1" applyAlignment="1" applyProtection="1">
      <alignment horizontal="left" vertical="center"/>
      <protection locked="0"/>
    </xf>
    <xf numFmtId="0" fontId="0" fillId="0" borderId="17" xfId="0" applyBorder="1" applyProtection="1">
      <alignment horizontal="left" vertical="center"/>
      <protection locked="0"/>
    </xf>
    <xf numFmtId="0" fontId="0" fillId="0" borderId="16" xfId="0" applyBorder="1" applyProtection="1">
      <alignment horizontal="left" vertical="center"/>
      <protection locked="0"/>
    </xf>
    <xf numFmtId="0" fontId="0" fillId="0" borderId="0" xfId="0" applyBorder="1" applyAlignment="1" applyProtection="1">
      <alignment horizontal="right" vertical="center"/>
      <protection locked="0"/>
    </xf>
    <xf numFmtId="0" fontId="2" fillId="0" borderId="0" xfId="0" applyNumberFormat="1" applyFont="1" applyBorder="1" applyAlignment="1" applyProtection="1">
      <alignment horizontal="right" vertical="top"/>
      <protection locked="0"/>
    </xf>
    <xf numFmtId="0" fontId="0" fillId="0" borderId="16" xfId="0" applyBorder="1" applyAlignment="1" applyProtection="1">
      <alignment horizontal="fill" vertical="center"/>
      <protection locked="0"/>
    </xf>
    <xf numFmtId="0" fontId="14" fillId="0" borderId="9" xfId="0" applyNumberFormat="1" applyFont="1" applyBorder="1" applyAlignment="1" applyProtection="1">
      <alignment horizontal="left" vertical="center"/>
      <protection locked="0"/>
    </xf>
    <xf numFmtId="0" fontId="14" fillId="0" borderId="21" xfId="0" applyNumberFormat="1" applyFont="1" applyBorder="1" applyAlignment="1" applyProtection="1">
      <alignment horizontal="left" vertical="center"/>
      <protection locked="0"/>
    </xf>
    <xf numFmtId="0" fontId="2" fillId="0" borderId="25" xfId="0" applyNumberFormat="1" applyFont="1" applyBorder="1" applyAlignment="1" applyProtection="1">
      <alignment vertical="top"/>
      <protection locked="0"/>
    </xf>
    <xf numFmtId="0" fontId="2" fillId="0" borderId="25" xfId="0" applyNumberFormat="1" applyFont="1" applyBorder="1" applyAlignment="1" applyProtection="1">
      <alignment horizontal="left" vertical="top"/>
      <protection locked="0"/>
    </xf>
    <xf numFmtId="0" fontId="0" fillId="0" borderId="27" xfId="0" applyNumberFormat="1" applyFont="1" applyBorder="1" applyAlignment="1" applyProtection="1">
      <alignment horizontal="left" vertical="center"/>
      <protection locked="0"/>
    </xf>
    <xf numFmtId="0" fontId="2" fillId="0" borderId="32" xfId="0" applyNumberFormat="1" applyFont="1" applyBorder="1" applyAlignment="1" applyProtection="1">
      <alignment vertical="top"/>
      <protection locked="0"/>
    </xf>
    <xf numFmtId="0" fontId="2" fillId="0" borderId="32" xfId="0" applyNumberFormat="1" applyFont="1" applyBorder="1" applyAlignment="1" applyProtection="1">
      <alignment horizontal="right" vertical="top" wrapText="1"/>
      <protection locked="0"/>
    </xf>
    <xf numFmtId="0" fontId="2" fillId="0" borderId="32" xfId="0" applyNumberFormat="1" applyFont="1" applyBorder="1" applyAlignment="1" applyProtection="1">
      <alignment horizontal="left" vertical="top" wrapText="1"/>
      <protection locked="0"/>
    </xf>
    <xf numFmtId="0" fontId="0" fillId="0" borderId="34" xfId="0" applyNumberFormat="1" applyFont="1" applyBorder="1" applyAlignment="1" applyProtection="1">
      <alignment horizontal="left" vertical="center"/>
      <protection locked="0"/>
    </xf>
    <xf numFmtId="0" fontId="0" fillId="0" borderId="32" xfId="0" applyBorder="1" applyProtection="1">
      <alignment horizontal="left" vertical="center"/>
      <protection locked="0"/>
    </xf>
    <xf numFmtId="0" fontId="0" fillId="0" borderId="32" xfId="0" applyBorder="1" applyAlignment="1" applyProtection="1">
      <alignment horizontal="left" vertical="center"/>
      <protection locked="0"/>
    </xf>
    <xf numFmtId="0" fontId="0" fillId="0" borderId="32" xfId="0" applyFill="1" applyBorder="1" applyProtection="1">
      <alignment horizontal="left" vertical="center"/>
      <protection locked="0"/>
    </xf>
    <xf numFmtId="0" fontId="0" fillId="0" borderId="21" xfId="0" applyBorder="1" applyProtection="1">
      <alignment horizontal="left" vertical="center"/>
      <protection locked="0"/>
    </xf>
    <xf numFmtId="0" fontId="0" fillId="0" borderId="21" xfId="0" applyBorder="1" applyAlignment="1" applyProtection="1">
      <alignment horizontal="center" vertical="center"/>
      <protection locked="0"/>
    </xf>
    <xf numFmtId="0" fontId="0" fillId="0" borderId="11" xfId="0" applyBorder="1" applyProtection="1">
      <alignment horizontal="left" vertical="center"/>
      <protection locked="0"/>
    </xf>
    <xf numFmtId="0" fontId="0" fillId="0" borderId="10" xfId="0" applyBorder="1" applyProtection="1">
      <alignment horizontal="left" vertical="center"/>
      <protection locked="0"/>
    </xf>
    <xf numFmtId="0" fontId="0" fillId="0" borderId="21" xfId="0" applyBorder="1" applyAlignment="1" applyProtection="1">
      <alignment horizontal="left" vertical="center"/>
      <protection locked="0"/>
    </xf>
    <xf numFmtId="0" fontId="0" fillId="0" borderId="32" xfId="0" applyNumberFormat="1" applyFont="1" applyBorder="1" applyAlignment="1" applyProtection="1">
      <alignment horizontal="left" vertical="center"/>
      <protection locked="0"/>
    </xf>
    <xf numFmtId="0" fontId="0" fillId="0" borderId="32" xfId="0" applyNumberFormat="1" applyFont="1" applyBorder="1" applyAlignment="1" applyProtection="1">
      <alignment horizontal="center" vertical="center"/>
      <protection locked="0"/>
    </xf>
    <xf numFmtId="0" fontId="0" fillId="0" borderId="32" xfId="0" applyNumberFormat="1" applyFont="1" applyBorder="1" applyAlignment="1" applyProtection="1">
      <alignment horizontal="right" vertical="center"/>
      <protection locked="0"/>
    </xf>
    <xf numFmtId="0" fontId="0" fillId="0" borderId="0" xfId="0" applyFont="1" applyAlignment="1" applyProtection="1">
      <alignment horizontal="center" vertical="center"/>
      <protection locked="0"/>
    </xf>
    <xf numFmtId="0" fontId="0" fillId="0" borderId="0" xfId="0" applyFont="1" applyProtection="1">
      <alignment horizontal="left" vertical="center"/>
      <protection locked="0"/>
    </xf>
    <xf numFmtId="0" fontId="0" fillId="0" borderId="0" xfId="0" applyFont="1" applyAlignment="1" applyProtection="1">
      <alignment horizontal="right" vertical="center"/>
      <protection locked="0"/>
    </xf>
    <xf numFmtId="0" fontId="0" fillId="0" borderId="0" xfId="0" applyFont="1" applyAlignment="1" applyProtection="1">
      <alignment horizontal="left" vertical="center"/>
      <protection locked="0"/>
    </xf>
    <xf numFmtId="0" fontId="2" fillId="5" borderId="0" xfId="0" quotePrefix="1" applyNumberFormat="1" applyFont="1" applyFill="1" applyBorder="1" applyAlignment="1" applyProtection="1">
      <alignment horizontal="center" vertical="center"/>
      <protection locked="0"/>
    </xf>
    <xf numFmtId="0" fontId="2" fillId="5" borderId="9" xfId="0" quotePrefix="1" applyNumberFormat="1" applyFont="1" applyFill="1" applyBorder="1" applyAlignment="1" applyProtection="1">
      <alignment horizontal="center" vertical="center"/>
      <protection locked="0"/>
    </xf>
    <xf numFmtId="0" fontId="0" fillId="0" borderId="21" xfId="0" applyBorder="1" applyAlignment="1" applyProtection="1">
      <alignment horizontal="right" vertical="center"/>
      <protection locked="0"/>
    </xf>
    <xf numFmtId="0" fontId="0" fillId="0" borderId="32" xfId="0" applyNumberFormat="1" applyBorder="1" applyAlignment="1" applyProtection="1">
      <alignment horizontal="left" vertical="center"/>
      <protection locked="0"/>
    </xf>
    <xf numFmtId="0" fontId="2" fillId="0" borderId="17" xfId="0" applyNumberFormat="1" applyFont="1" applyFill="1" applyBorder="1" applyAlignment="1" applyProtection="1">
      <alignment vertical="top"/>
      <protection locked="0"/>
    </xf>
    <xf numFmtId="0" fontId="3" fillId="0" borderId="17" xfId="0" applyNumberFormat="1" applyFont="1" applyBorder="1" applyAlignment="1" applyProtection="1">
      <alignment horizontal="left" vertical="center"/>
      <protection locked="0"/>
    </xf>
    <xf numFmtId="0" fontId="0" fillId="0" borderId="17" xfId="0" applyNumberFormat="1" applyFont="1" applyFill="1" applyBorder="1" applyAlignment="1" applyProtection="1">
      <alignment horizontal="left" vertical="center"/>
      <protection locked="0"/>
    </xf>
    <xf numFmtId="0" fontId="2" fillId="0" borderId="17" xfId="0" applyNumberFormat="1" applyFont="1" applyFill="1" applyBorder="1" applyAlignment="1" applyProtection="1">
      <alignment vertical="top" wrapText="1"/>
      <protection locked="0"/>
    </xf>
    <xf numFmtId="0" fontId="0" fillId="0" borderId="16" xfId="0" applyNumberFormat="1" applyFont="1" applyBorder="1" applyAlignment="1" applyProtection="1">
      <alignment horizontal="left" vertical="center"/>
      <protection locked="0"/>
    </xf>
    <xf numFmtId="0" fontId="0" fillId="0" borderId="9" xfId="0" applyNumberFormat="1" applyFont="1" applyBorder="1" applyAlignment="1" applyProtection="1">
      <alignment horizontal="left" vertical="center"/>
      <protection locked="0"/>
    </xf>
    <xf numFmtId="0" fontId="2" fillId="0" borderId="16" xfId="0" applyNumberFormat="1" applyFont="1" applyBorder="1" applyAlignment="1" applyProtection="1">
      <alignment vertical="top"/>
      <protection locked="0"/>
    </xf>
    <xf numFmtId="0" fontId="0" fillId="0" borderId="25" xfId="0" applyNumberFormat="1" applyFont="1" applyBorder="1" applyAlignment="1" applyProtection="1">
      <alignment horizontal="left" vertical="center"/>
      <protection locked="0"/>
    </xf>
    <xf numFmtId="0" fontId="0" fillId="0" borderId="25" xfId="0" applyNumberFormat="1" applyBorder="1" applyProtection="1">
      <alignment horizontal="left" vertical="center"/>
      <protection locked="0"/>
    </xf>
    <xf numFmtId="0" fontId="2" fillId="0" borderId="51" xfId="0" applyNumberFormat="1" applyFont="1" applyBorder="1" applyAlignment="1" applyProtection="1">
      <alignment horizontal="left" vertical="center"/>
      <protection locked="0"/>
    </xf>
    <xf numFmtId="0" fontId="2" fillId="0" borderId="52" xfId="0" applyNumberFormat="1" applyFont="1" applyBorder="1" applyAlignment="1" applyProtection="1">
      <alignment horizontal="left" vertical="center"/>
      <protection locked="0"/>
    </xf>
    <xf numFmtId="0" fontId="2" fillId="0" borderId="38" xfId="0" applyNumberFormat="1" applyFont="1" applyBorder="1" applyAlignment="1" applyProtection="1">
      <alignment horizontal="left" vertical="center"/>
      <protection locked="0"/>
    </xf>
    <xf numFmtId="0" fontId="2" fillId="0" borderId="53" xfId="0" applyNumberFormat="1" applyFont="1" applyBorder="1" applyAlignment="1" applyProtection="1">
      <alignment horizontal="left" vertical="center"/>
      <protection locked="0"/>
    </xf>
    <xf numFmtId="0" fontId="2" fillId="2" borderId="53" xfId="0" applyNumberFormat="1" applyFont="1" applyFill="1" applyBorder="1" applyAlignment="1" applyProtection="1">
      <alignment horizontal="left" vertical="center"/>
      <protection locked="0"/>
    </xf>
    <xf numFmtId="0" fontId="2" fillId="2" borderId="29" xfId="0" applyNumberFormat="1" applyFont="1" applyFill="1" applyBorder="1" applyAlignment="1" applyProtection="1">
      <alignment horizontal="left" vertical="center"/>
      <protection locked="0"/>
    </xf>
    <xf numFmtId="0" fontId="2" fillId="2" borderId="52" xfId="0" applyNumberFormat="1" applyFont="1" applyFill="1" applyBorder="1" applyAlignment="1" applyProtection="1">
      <alignment horizontal="left" vertical="center"/>
      <protection locked="0"/>
    </xf>
    <xf numFmtId="0" fontId="2" fillId="0" borderId="0" xfId="0" applyNumberFormat="1" applyFont="1" applyAlignment="1" applyProtection="1">
      <alignment vertical="center" wrapText="1"/>
      <protection locked="0"/>
    </xf>
    <xf numFmtId="0" fontId="2" fillId="0" borderId="0" xfId="0" applyFont="1" applyAlignment="1" applyProtection="1">
      <protection locked="0"/>
    </xf>
    <xf numFmtId="0" fontId="0" fillId="0" borderId="0" xfId="0" applyNumberFormat="1" applyFont="1" applyAlignment="1" applyProtection="1">
      <alignment vertical="center"/>
      <protection locked="0"/>
    </xf>
    <xf numFmtId="0" fontId="0" fillId="0" borderId="0" xfId="0" applyNumberFormat="1" applyFont="1" applyFill="1" applyAlignment="1" applyProtection="1">
      <alignment vertical="center"/>
      <protection locked="0"/>
    </xf>
    <xf numFmtId="0" fontId="0" fillId="0" borderId="0" xfId="0" applyNumberFormat="1" applyFont="1" applyBorder="1" applyProtection="1">
      <alignment horizontal="left" vertical="center"/>
      <protection locked="0"/>
    </xf>
    <xf numFmtId="0" fontId="2" fillId="0" borderId="0" xfId="0" applyNumberFormat="1" applyFont="1" applyFill="1" applyAlignment="1" applyProtection="1">
      <alignment vertical="top" wrapText="1"/>
      <protection locked="0"/>
    </xf>
    <xf numFmtId="0" fontId="2" fillId="3" borderId="0" xfId="0" quotePrefix="1" applyNumberFormat="1" applyFont="1" applyFill="1" applyAlignment="1" applyProtection="1">
      <alignment horizontal="center" vertical="center"/>
      <protection locked="0"/>
    </xf>
    <xf numFmtId="0" fontId="3" fillId="3" borderId="16" xfId="0" applyNumberFormat="1" applyFont="1" applyFill="1" applyBorder="1" applyAlignment="1" applyProtection="1">
      <alignment horizontal="left" vertical="center"/>
      <protection locked="0"/>
    </xf>
    <xf numFmtId="0" fontId="0" fillId="0" borderId="0" xfId="0" applyFont="1" applyAlignment="1" applyProtection="1">
      <alignment horizontal="right" vertical="center"/>
      <protection hidden="1"/>
    </xf>
    <xf numFmtId="0" fontId="2" fillId="0" borderId="0" xfId="0" applyNumberFormat="1" applyFont="1" applyBorder="1" applyAlignment="1" applyProtection="1">
      <alignment horizontal="right" vertical="center"/>
      <protection locked="0"/>
    </xf>
    <xf numFmtId="0" fontId="2" fillId="0" borderId="0" xfId="0" applyNumberFormat="1" applyFont="1" applyBorder="1" applyAlignment="1" applyProtection="1">
      <alignment horizontal="left" vertical="center"/>
      <protection locked="0"/>
    </xf>
    <xf numFmtId="0" fontId="2" fillId="0" borderId="16" xfId="0" applyNumberFormat="1" applyFont="1" applyBorder="1" applyAlignment="1" applyProtection="1">
      <alignment horizontal="left" vertical="center"/>
      <protection locked="0"/>
    </xf>
    <xf numFmtId="0" fontId="2" fillId="0" borderId="0" xfId="0" applyNumberFormat="1" applyFont="1" applyAlignment="1" applyProtection="1">
      <alignment horizontal="right" vertical="center"/>
      <protection locked="0"/>
    </xf>
    <xf numFmtId="0" fontId="2" fillId="0" borderId="0" xfId="0" quotePrefix="1" applyNumberFormat="1" applyFont="1" applyFill="1" applyBorder="1" applyAlignment="1" applyProtection="1">
      <alignment horizontal="left" vertical="center"/>
      <protection locked="0"/>
    </xf>
    <xf numFmtId="0" fontId="2" fillId="0" borderId="0" xfId="1" applyNumberFormat="1" applyFont="1" applyBorder="1" applyAlignment="1" applyProtection="1">
      <alignment horizontal="left" vertical="center"/>
      <protection locked="0"/>
    </xf>
    <xf numFmtId="0" fontId="2" fillId="0" borderId="0" xfId="1" applyNumberFormat="1" applyFont="1" applyFill="1" applyBorder="1" applyAlignment="1" applyProtection="1">
      <alignment horizontal="left" vertical="center"/>
      <protection locked="0"/>
    </xf>
    <xf numFmtId="0" fontId="2" fillId="0" borderId="0" xfId="0" applyNumberFormat="1" applyFont="1" applyAlignment="1" applyProtection="1">
      <alignment horizontal="left" vertical="center"/>
      <protection locked="0"/>
    </xf>
    <xf numFmtId="0" fontId="2" fillId="0" borderId="0" xfId="0" applyNumberFormat="1" applyFont="1" applyBorder="1" applyAlignment="1" applyProtection="1">
      <alignment horizontal="left" vertical="center"/>
    </xf>
    <xf numFmtId="0" fontId="2" fillId="0" borderId="0" xfId="0" applyNumberFormat="1" applyFont="1" applyFill="1" applyBorder="1" applyAlignment="1" applyProtection="1">
      <alignment horizontal="left" vertical="center"/>
    </xf>
    <xf numFmtId="0" fontId="2" fillId="0" borderId="0" xfId="0" applyNumberFormat="1" applyFont="1" applyAlignment="1" applyProtection="1">
      <alignment horizontal="left" vertical="center"/>
    </xf>
    <xf numFmtId="0" fontId="9" fillId="0" borderId="0" xfId="0" applyNumberFormat="1" applyFont="1">
      <alignment horizontal="left" vertical="center"/>
      <protection locked="0"/>
    </xf>
    <xf numFmtId="0" fontId="2" fillId="0" borderId="0" xfId="0" applyNumberFormat="1" applyFont="1" applyBorder="1" applyAlignment="1" applyProtection="1">
      <alignment horizontal="right" vertical="center"/>
    </xf>
    <xf numFmtId="0" fontId="2" fillId="0" borderId="0" xfId="0" applyNumberFormat="1" applyFont="1" applyAlignment="1" applyProtection="1">
      <alignment horizontal="right" vertical="center"/>
    </xf>
    <xf numFmtId="0" fontId="2" fillId="0" borderId="0" xfId="0" quotePrefix="1" applyNumberFormat="1" applyFont="1" applyAlignment="1" applyProtection="1">
      <alignment horizontal="right" vertical="center"/>
    </xf>
    <xf numFmtId="0" fontId="2" fillId="3" borderId="32" xfId="0" applyNumberFormat="1" applyFont="1" applyFill="1" applyBorder="1" applyAlignment="1" applyProtection="1">
      <alignment horizontal="center" vertical="center"/>
    </xf>
    <xf numFmtId="0" fontId="2" fillId="3" borderId="33" xfId="0" applyNumberFormat="1" applyFont="1" applyFill="1" applyBorder="1" applyAlignment="1" applyProtection="1">
      <alignment horizontal="left" vertical="center"/>
    </xf>
    <xf numFmtId="0" fontId="2" fillId="0" borderId="34" xfId="0" applyNumberFormat="1" applyFont="1" applyFill="1" applyBorder="1" applyAlignment="1" applyProtection="1">
      <alignment horizontal="left" vertical="center"/>
    </xf>
    <xf numFmtId="0" fontId="2" fillId="0" borderId="32" xfId="0" applyNumberFormat="1" applyFont="1" applyFill="1" applyBorder="1" applyAlignment="1" applyProtection="1">
      <alignment horizontal="left" vertical="center"/>
    </xf>
    <xf numFmtId="0" fontId="2" fillId="0" borderId="32" xfId="0" applyNumberFormat="1" applyFont="1" applyFill="1" applyBorder="1" applyAlignment="1" applyProtection="1">
      <alignment horizontal="right" vertical="center"/>
    </xf>
    <xf numFmtId="0" fontId="2" fillId="0" borderId="33" xfId="0" applyNumberFormat="1" applyFont="1" applyFill="1" applyBorder="1" applyAlignment="1" applyProtection="1">
      <alignment horizontal="left" vertical="center"/>
    </xf>
    <xf numFmtId="0" fontId="2" fillId="3" borderId="0" xfId="0" applyNumberFormat="1" applyFont="1" applyFill="1" applyBorder="1" applyAlignment="1" applyProtection="1">
      <alignment horizontal="center" vertical="center"/>
    </xf>
    <xf numFmtId="0" fontId="2" fillId="3" borderId="16" xfId="0" applyNumberFormat="1" applyFont="1" applyFill="1" applyBorder="1" applyAlignment="1" applyProtection="1">
      <alignment horizontal="left" vertical="center"/>
    </xf>
    <xf numFmtId="0" fontId="2" fillId="0" borderId="17"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right" vertical="center"/>
    </xf>
    <xf numFmtId="0" fontId="2" fillId="0" borderId="16" xfId="0" applyNumberFormat="1" applyFont="1" applyFill="1" applyBorder="1" applyAlignment="1" applyProtection="1">
      <alignment horizontal="left" vertical="center"/>
    </xf>
    <xf numFmtId="0" fontId="2" fillId="0" borderId="0" xfId="0" quotePrefix="1" applyNumberFormat="1" applyFont="1" applyFill="1" applyBorder="1" applyAlignment="1" applyProtection="1">
      <alignment horizontal="right" vertical="center"/>
    </xf>
    <xf numFmtId="0" fontId="2" fillId="0" borderId="16" xfId="0" applyNumberFormat="1" applyFont="1" applyBorder="1" applyAlignment="1" applyProtection="1">
      <alignment horizontal="left" vertical="center"/>
    </xf>
    <xf numFmtId="0" fontId="2" fillId="0" borderId="17" xfId="0" applyNumberFormat="1" applyFont="1" applyBorder="1" applyAlignment="1" applyProtection="1">
      <alignment horizontal="left" vertical="center"/>
    </xf>
    <xf numFmtId="0" fontId="2" fillId="3" borderId="25" xfId="0" applyNumberFormat="1" applyFont="1" applyFill="1" applyBorder="1" applyAlignment="1" applyProtection="1">
      <alignment horizontal="center" vertical="center"/>
    </xf>
    <xf numFmtId="0" fontId="2" fillId="3" borderId="26" xfId="0" applyNumberFormat="1" applyFont="1" applyFill="1" applyBorder="1" applyAlignment="1" applyProtection="1">
      <alignment horizontal="left" vertical="center"/>
    </xf>
    <xf numFmtId="0" fontId="2" fillId="0" borderId="27" xfId="0" applyNumberFormat="1" applyFont="1" applyFill="1" applyBorder="1" applyAlignment="1" applyProtection="1">
      <alignment horizontal="left" vertical="center"/>
    </xf>
    <xf numFmtId="0" fontId="2" fillId="0" borderId="25" xfId="0" applyNumberFormat="1" applyFont="1" applyFill="1" applyBorder="1" applyAlignment="1" applyProtection="1">
      <alignment horizontal="left" vertical="center"/>
    </xf>
    <xf numFmtId="0" fontId="2" fillId="0" borderId="25" xfId="0" applyNumberFormat="1" applyFont="1" applyFill="1" applyBorder="1" applyAlignment="1" applyProtection="1">
      <alignment horizontal="right" vertical="center"/>
    </xf>
    <xf numFmtId="0" fontId="2" fillId="0" borderId="26" xfId="0" applyNumberFormat="1" applyFont="1" applyFill="1" applyBorder="1" applyAlignment="1" applyProtection="1">
      <alignment horizontal="left" vertical="center"/>
    </xf>
    <xf numFmtId="0" fontId="2" fillId="3" borderId="35" xfId="0" applyNumberFormat="1" applyFont="1" applyFill="1" applyBorder="1" applyAlignment="1" applyProtection="1">
      <alignment horizontal="left" vertical="center"/>
    </xf>
    <xf numFmtId="0" fontId="2" fillId="0" borderId="36" xfId="0" applyNumberFormat="1" applyFont="1" applyFill="1" applyBorder="1" applyAlignment="1" applyProtection="1">
      <alignment horizontal="left" vertical="center"/>
    </xf>
    <xf numFmtId="0" fontId="2" fillId="3" borderId="28" xfId="0" applyNumberFormat="1" applyFont="1" applyFill="1" applyBorder="1" applyAlignment="1" applyProtection="1">
      <alignment horizontal="left" vertical="center"/>
    </xf>
    <xf numFmtId="0" fontId="2" fillId="0" borderId="29" xfId="0" applyNumberFormat="1" applyFont="1" applyFill="1" applyBorder="1" applyAlignment="1" applyProtection="1">
      <alignment horizontal="left" vertical="center"/>
    </xf>
    <xf numFmtId="0" fontId="0" fillId="0" borderId="0" xfId="0" applyBorder="1">
      <alignment horizontal="left" vertical="center"/>
      <protection locked="0"/>
    </xf>
    <xf numFmtId="0" fontId="2" fillId="3" borderId="30" xfId="0" applyNumberFormat="1" applyFont="1" applyFill="1" applyBorder="1" applyAlignment="1" applyProtection="1">
      <alignment horizontal="left" vertical="center"/>
    </xf>
    <xf numFmtId="0" fontId="2" fillId="0" borderId="31" xfId="0" applyNumberFormat="1" applyFont="1" applyFill="1" applyBorder="1" applyAlignment="1" applyProtection="1">
      <alignment horizontal="left" vertical="center"/>
    </xf>
    <xf numFmtId="0" fontId="2" fillId="0" borderId="0" xfId="0" applyNumberFormat="1" applyFont="1" applyBorder="1" applyAlignment="1" applyProtection="1">
      <alignment horizontal="right" vertical="center"/>
      <protection locked="0"/>
    </xf>
    <xf numFmtId="0" fontId="2" fillId="0" borderId="0" xfId="0" quotePrefix="1" applyNumberFormat="1" applyFont="1" applyBorder="1" applyAlignment="1" applyProtection="1">
      <alignment horizontal="left" vertical="center"/>
      <protection locked="0"/>
    </xf>
    <xf numFmtId="0" fontId="2" fillId="0" borderId="0" xfId="0" applyNumberFormat="1" applyFont="1" applyBorder="1" applyAlignment="1" applyProtection="1">
      <alignment horizontal="left" vertical="center"/>
      <protection locked="0"/>
    </xf>
    <xf numFmtId="0" fontId="2" fillId="0" borderId="16" xfId="0" applyNumberFormat="1" applyFont="1" applyBorder="1" applyAlignment="1" applyProtection="1">
      <alignment horizontal="left" vertical="center"/>
      <protection locked="0"/>
    </xf>
    <xf numFmtId="0" fontId="2" fillId="0" borderId="0" xfId="0" quotePrefix="1" applyNumberFormat="1" applyFont="1" applyAlignment="1" applyProtection="1">
      <alignment horizontal="left" vertical="center"/>
      <protection locked="0"/>
    </xf>
    <xf numFmtId="0" fontId="2" fillId="0" borderId="0" xfId="0" applyNumberFormat="1" applyFont="1" applyAlignment="1" applyProtection="1">
      <alignment horizontal="right" vertical="center"/>
      <protection locked="0"/>
    </xf>
    <xf numFmtId="0" fontId="2" fillId="0" borderId="0" xfId="0" quotePrefix="1"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0" xfId="0" applyNumberFormat="1" applyFont="1" applyAlignment="1" applyProtection="1">
      <alignment horizontal="left" vertical="center"/>
      <protection locked="0"/>
    </xf>
    <xf numFmtId="0" fontId="2" fillId="0" borderId="0" xfId="0" applyNumberFormat="1" applyFont="1" applyFill="1" applyBorder="1" applyAlignment="1" applyProtection="1">
      <alignment vertical="top" wrapText="1"/>
    </xf>
    <xf numFmtId="0" fontId="2" fillId="0" borderId="0" xfId="0" applyNumberFormat="1" applyFont="1" applyFill="1" applyBorder="1" applyAlignment="1" applyProtection="1">
      <alignment horizontal="left" vertical="center"/>
    </xf>
    <xf numFmtId="0" fontId="2" fillId="0" borderId="25" xfId="0" applyNumberFormat="1" applyFont="1" applyBorder="1" applyAlignment="1" applyProtection="1">
      <alignment vertical="top" wrapText="1"/>
      <protection locked="0"/>
    </xf>
    <xf numFmtId="0" fontId="2" fillId="0" borderId="25" xfId="0" quotePrefix="1" applyNumberFormat="1" applyFont="1" applyBorder="1" applyAlignment="1" applyProtection="1">
      <alignment horizontal="center" vertical="center"/>
      <protection locked="0"/>
    </xf>
    <xf numFmtId="0" fontId="0" fillId="0" borderId="25" xfId="0" quotePrefix="1" applyNumberFormat="1" applyBorder="1" applyAlignment="1" applyProtection="1">
      <alignment horizontal="center" vertical="center"/>
      <protection locked="0"/>
    </xf>
    <xf numFmtId="0" fontId="2" fillId="0" borderId="0" xfId="0" applyNumberFormat="1" applyFont="1" applyBorder="1" applyAlignment="1" applyProtection="1">
      <alignment horizontal="left"/>
    </xf>
    <xf numFmtId="0" fontId="2" fillId="0" borderId="0" xfId="0" applyNumberFormat="1" applyFont="1" applyAlignment="1" applyProtection="1">
      <alignment horizontal="left"/>
    </xf>
    <xf numFmtId="0" fontId="2" fillId="0" borderId="0" xfId="0" applyFont="1" applyBorder="1" applyAlignment="1" applyProtection="1"/>
    <xf numFmtId="0" fontId="2" fillId="0" borderId="0" xfId="0" applyNumberFormat="1" applyFont="1" applyBorder="1" applyAlignment="1" applyProtection="1">
      <alignment horizontal="left" vertical="center"/>
      <protection locked="0"/>
    </xf>
    <xf numFmtId="0" fontId="2" fillId="0" borderId="0" xfId="0" applyNumberFormat="1" applyFont="1" applyAlignment="1" applyProtection="1">
      <alignment horizontal="left" vertical="center"/>
      <protection locked="0"/>
    </xf>
    <xf numFmtId="0" fontId="2" fillId="0" borderId="0" xfId="0" applyNumberFormat="1" applyFont="1" applyBorder="1" applyAlignment="1" applyProtection="1">
      <alignment horizontal="left" vertical="center"/>
      <protection locked="0"/>
    </xf>
    <xf numFmtId="0" fontId="2" fillId="0" borderId="0" xfId="0" applyNumberFormat="1" applyFont="1" applyAlignment="1" applyProtection="1">
      <alignment horizontal="left" vertical="center"/>
      <protection locked="0"/>
    </xf>
    <xf numFmtId="0" fontId="2" fillId="0" borderId="0" xfId="0" applyFont="1" applyAlignment="1" applyProtection="1"/>
    <xf numFmtId="0" fontId="2" fillId="0" borderId="0" xfId="0" applyNumberFormat="1" applyFont="1" applyAlignment="1" applyProtection="1">
      <alignment horizontal="left" vertical="center"/>
      <protection locked="0"/>
    </xf>
    <xf numFmtId="0" fontId="2" fillId="0" borderId="0" xfId="0" applyNumberFormat="1" applyFont="1" applyBorder="1" applyAlignment="1" applyProtection="1">
      <alignment horizontal="left" vertical="center"/>
      <protection locked="0"/>
    </xf>
    <xf numFmtId="0" fontId="2" fillId="0" borderId="0" xfId="0" applyNumberFormat="1" applyFont="1" applyBorder="1" applyAlignment="1" applyProtection="1">
      <alignment vertical="center" wrapText="1"/>
      <protection locked="0"/>
    </xf>
    <xf numFmtId="0" fontId="3" fillId="0" borderId="0" xfId="0" applyFont="1" applyAlignment="1" applyProtection="1"/>
    <xf numFmtId="0" fontId="2" fillId="0" borderId="0" xfId="0" applyFont="1" applyFill="1" applyAlignment="1" applyProtection="1"/>
    <xf numFmtId="0" fontId="2" fillId="0" borderId="0" xfId="0" applyNumberFormat="1" applyFont="1" applyBorder="1" applyAlignment="1" applyProtection="1">
      <alignment horizontal="left" vertical="center"/>
      <protection locked="0"/>
    </xf>
    <xf numFmtId="0" fontId="2" fillId="0" borderId="0" xfId="0" applyNumberFormat="1" applyFont="1" applyAlignment="1" applyProtection="1">
      <alignment horizontal="left" vertical="center"/>
      <protection locked="0"/>
    </xf>
    <xf numFmtId="0" fontId="2" fillId="0" borderId="0" xfId="0" applyNumberFormat="1" applyFont="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0" xfId="0" applyNumberFormat="1" applyFont="1" applyAlignment="1" applyProtection="1">
      <alignment horizontal="left" vertical="center"/>
      <protection locked="0"/>
    </xf>
    <xf numFmtId="0" fontId="2" fillId="0" borderId="0" xfId="0" applyNumberFormat="1" applyFont="1" applyBorder="1" applyAlignment="1" applyProtection="1">
      <alignment horizontal="left" vertical="center"/>
      <protection locked="0"/>
    </xf>
    <xf numFmtId="0" fontId="2" fillId="0" borderId="0" xfId="0" applyNumberFormat="1" applyFont="1" applyAlignment="1" applyProtection="1">
      <alignment horizontal="left" vertical="center"/>
      <protection locked="0"/>
    </xf>
    <xf numFmtId="0" fontId="2" fillId="0" borderId="0" xfId="0" applyFont="1" applyFill="1" applyBorder="1" applyAlignment="1" applyProtection="1"/>
    <xf numFmtId="0" fontId="2" fillId="0" borderId="0" xfId="0" applyNumberFormat="1" applyFont="1" applyBorder="1" applyAlignment="1" applyProtection="1">
      <alignment horizontal="left" vertical="center"/>
      <protection locked="0"/>
    </xf>
    <xf numFmtId="0" fontId="2" fillId="0" borderId="16" xfId="0" applyNumberFormat="1" applyFont="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0" xfId="0" applyNumberFormat="1" applyFont="1" applyAlignment="1" applyProtection="1">
      <alignment horizontal="left" vertical="center"/>
      <protection locked="0"/>
    </xf>
    <xf numFmtId="0" fontId="2" fillId="0" borderId="0" xfId="1" applyNumberFormat="1" applyFont="1" applyFill="1" applyBorder="1" applyAlignment="1" applyProtection="1">
      <alignment horizontal="left" vertical="center"/>
      <protection locked="0"/>
    </xf>
    <xf numFmtId="0" fontId="2" fillId="0" borderId="0" xfId="1" applyNumberFormat="1" applyFont="1" applyFill="1" applyBorder="1" applyAlignment="1" applyProtection="1">
      <alignment horizontal="left" vertical="center"/>
      <protection locked="0"/>
    </xf>
    <xf numFmtId="0" fontId="2" fillId="0" borderId="0" xfId="1" applyNumberFormat="1" applyFont="1" applyFill="1" applyBorder="1" applyAlignment="1" applyProtection="1">
      <alignment horizontal="left" vertical="center"/>
      <protection locked="0"/>
    </xf>
    <xf numFmtId="0" fontId="2" fillId="0" borderId="0" xfId="0" applyNumberFormat="1" applyFont="1" applyBorder="1" applyAlignment="1" applyProtection="1">
      <alignment horizontal="left" vertical="center"/>
      <protection locked="0"/>
    </xf>
    <xf numFmtId="0" fontId="2" fillId="0" borderId="0" xfId="1" applyNumberFormat="1" applyFont="1" applyFill="1" applyBorder="1" applyAlignment="1" applyProtection="1">
      <alignment horizontal="left" vertical="center"/>
      <protection locked="0"/>
    </xf>
    <xf numFmtId="0" fontId="2" fillId="0" borderId="0" xfId="0" applyNumberFormat="1" applyFont="1" applyAlignment="1" applyProtection="1">
      <alignment horizontal="left" vertical="center"/>
      <protection locked="0"/>
    </xf>
    <xf numFmtId="0" fontId="10" fillId="0" borderId="9" xfId="0" applyNumberFormat="1" applyFont="1" applyBorder="1" applyAlignment="1" applyProtection="1">
      <alignment vertical="center"/>
      <protection locked="0"/>
    </xf>
    <xf numFmtId="0" fontId="2" fillId="0" borderId="0" xfId="0" applyNumberFormat="1" applyFont="1" applyAlignment="1" applyProtection="1">
      <alignment horizontal="left" vertical="center"/>
      <protection locked="0"/>
    </xf>
    <xf numFmtId="0" fontId="2" fillId="0" borderId="0" xfId="0" applyNumberFormat="1" applyFont="1" applyBorder="1" applyAlignment="1" applyProtection="1">
      <alignment horizontal="left" vertical="center"/>
      <protection locked="0"/>
    </xf>
    <xf numFmtId="0" fontId="2" fillId="0" borderId="0" xfId="1"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0" xfId="0" applyNumberFormat="1" applyFont="1" applyAlignment="1" applyProtection="1">
      <alignment horizontal="left" vertical="center"/>
      <protection locked="0"/>
    </xf>
    <xf numFmtId="0" fontId="2" fillId="0" borderId="0" xfId="0" applyNumberFormat="1" applyFont="1" applyBorder="1" applyAlignment="1" applyProtection="1">
      <alignment horizontal="left" vertical="center"/>
      <protection locked="0"/>
    </xf>
    <xf numFmtId="0" fontId="2" fillId="0" borderId="0" xfId="0" applyNumberFormat="1" applyFont="1" applyAlignment="1" applyProtection="1">
      <alignment horizontal="left" vertical="center"/>
      <protection locked="0"/>
    </xf>
    <xf numFmtId="0" fontId="2" fillId="0" borderId="0" xfId="0" applyNumberFormat="1" applyFont="1" applyBorder="1" applyAlignment="1" applyProtection="1">
      <alignment horizontal="center" vertical="center"/>
      <protection locked="0"/>
    </xf>
    <xf numFmtId="0" fontId="2" fillId="0" borderId="0" xfId="0" applyNumberFormat="1" applyFont="1" applyAlignment="1" applyProtection="1">
      <alignment vertical="top" wrapText="1"/>
      <protection locked="0"/>
    </xf>
    <xf numFmtId="0" fontId="2" fillId="0" borderId="16" xfId="0" applyNumberFormat="1" applyFont="1" applyBorder="1" applyAlignment="1" applyProtection="1">
      <alignment horizontal="left" vertical="center"/>
      <protection locked="0"/>
    </xf>
    <xf numFmtId="0" fontId="2" fillId="0" borderId="0" xfId="0" applyNumberFormat="1" applyFont="1" applyBorder="1" applyAlignment="1" applyProtection="1">
      <alignment horizontal="left" vertical="center"/>
      <protection locked="0"/>
    </xf>
    <xf numFmtId="0" fontId="2" fillId="0" borderId="0" xfId="0" applyNumberFormat="1" applyFont="1" applyFill="1" applyBorder="1" applyAlignment="1" applyProtection="1">
      <alignment horizontal="left" vertical="top"/>
      <protection locked="0"/>
    </xf>
    <xf numFmtId="0" fontId="2" fillId="0" borderId="0" xfId="0" applyNumberFormat="1" applyFont="1" applyFill="1" applyBorder="1" applyAlignment="1" applyProtection="1">
      <alignment horizontal="center" vertical="center"/>
      <protection locked="0"/>
    </xf>
    <xf numFmtId="0" fontId="2" fillId="0" borderId="0" xfId="1" applyNumberFormat="1" applyFont="1" applyFill="1" applyAlignment="1" applyProtection="1">
      <alignment horizontal="left" vertical="center"/>
      <protection locked="0"/>
    </xf>
    <xf numFmtId="0" fontId="2" fillId="0" borderId="0" xfId="1"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0" xfId="0" applyNumberFormat="1" applyFont="1" applyAlignment="1" applyProtection="1">
      <alignment horizontal="left" vertical="center"/>
      <protection locked="0"/>
    </xf>
    <xf numFmtId="0" fontId="2" fillId="0" borderId="0" xfId="0" quotePrefix="1" applyNumberFormat="1" applyFont="1" applyFill="1" applyBorder="1" applyAlignment="1" applyProtection="1">
      <alignment horizontal="right" vertical="center"/>
      <protection locked="0"/>
    </xf>
    <xf numFmtId="0" fontId="2" fillId="0" borderId="0" xfId="0" applyNumberFormat="1" applyFont="1" applyFill="1" applyBorder="1" applyAlignment="1" applyProtection="1">
      <alignment horizontal="left" vertical="center"/>
      <protection locked="0"/>
    </xf>
    <xf numFmtId="0" fontId="2" fillId="0" borderId="0" xfId="0" applyNumberFormat="1" applyFont="1" applyAlignment="1" applyProtection="1">
      <alignment horizontal="left" vertical="center"/>
      <protection locked="0"/>
    </xf>
    <xf numFmtId="0" fontId="2" fillId="0" borderId="0" xfId="1" applyFont="1"/>
    <xf numFmtId="0" fontId="2" fillId="0" borderId="0" xfId="0" applyFont="1" applyAlignment="1" applyProtection="1">
      <alignment horizontal="fill"/>
    </xf>
    <xf numFmtId="0" fontId="3" fillId="0" borderId="0" xfId="0" applyFont="1" applyBorder="1" applyAlignment="1" applyProtection="1"/>
    <xf numFmtId="0" fontId="2" fillId="0" borderId="0" xfId="0" applyNumberFormat="1" applyFont="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0" xfId="0" applyNumberFormat="1" applyFont="1" applyBorder="1" applyAlignment="1" applyProtection="1">
      <alignment horizontal="left" vertical="center"/>
      <protection locked="0"/>
    </xf>
    <xf numFmtId="49" fontId="2" fillId="0" borderId="0" xfId="0" applyNumberFormat="1" applyFont="1" applyAlignment="1" applyProtection="1"/>
    <xf numFmtId="0" fontId="0" fillId="0" borderId="17" xfId="0" applyNumberFormat="1" applyFont="1" applyBorder="1" applyAlignment="1" applyProtection="1">
      <alignment vertical="center"/>
      <protection locked="0"/>
    </xf>
    <xf numFmtId="0" fontId="0" fillId="0" borderId="0" xfId="0" applyNumberFormat="1" applyFont="1" applyBorder="1" applyAlignment="1" applyProtection="1">
      <alignment vertical="center"/>
      <protection locked="0"/>
    </xf>
    <xf numFmtId="0" fontId="2" fillId="0" borderId="16" xfId="0" applyNumberFormat="1" applyFont="1" applyBorder="1" applyAlignment="1" applyProtection="1">
      <alignment vertical="top" wrapText="1"/>
      <protection locked="0"/>
    </xf>
    <xf numFmtId="0" fontId="2" fillId="0" borderId="0" xfId="0" applyNumberFormat="1" applyFont="1" applyBorder="1" applyAlignment="1" applyProtection="1">
      <alignment horizontal="left" vertical="center"/>
      <protection locked="0"/>
    </xf>
    <xf numFmtId="0" fontId="2" fillId="0" borderId="21" xfId="0" applyNumberFormat="1" applyFont="1" applyBorder="1" applyAlignment="1" applyProtection="1">
      <alignment horizontal="center" vertical="center"/>
      <protection locked="0"/>
    </xf>
    <xf numFmtId="0" fontId="2" fillId="0" borderId="0" xfId="0" applyNumberFormat="1" applyFont="1" applyBorder="1" applyAlignment="1" applyProtection="1">
      <alignment horizontal="center" vertical="center"/>
      <protection locked="0"/>
    </xf>
    <xf numFmtId="0" fontId="2" fillId="0" borderId="0" xfId="0" applyNumberFormat="1" applyFont="1" applyBorder="1" applyAlignment="1" applyProtection="1">
      <alignment vertical="top" wrapText="1"/>
      <protection locked="0"/>
    </xf>
    <xf numFmtId="0" fontId="2" fillId="0" borderId="0" xfId="0" quotePrefix="1" applyNumberFormat="1" applyFont="1" applyBorder="1" applyAlignment="1" applyProtection="1">
      <alignment horizontal="left" vertical="center"/>
      <protection locked="0"/>
    </xf>
    <xf numFmtId="0" fontId="2" fillId="0" borderId="0" xfId="0" applyNumberFormat="1" applyFont="1" applyFill="1" applyAlignment="1" applyProtection="1">
      <alignment vertical="top" wrapText="1"/>
      <protection hidden="1"/>
    </xf>
    <xf numFmtId="0" fontId="2" fillId="0" borderId="25" xfId="0" applyNumberFormat="1" applyFont="1" applyBorder="1" applyAlignment="1" applyProtection="1">
      <alignment horizontal="center" vertical="center"/>
      <protection locked="0"/>
    </xf>
    <xf numFmtId="0" fontId="2" fillId="0" borderId="0" xfId="0" applyNumberFormat="1" applyFont="1" applyBorder="1" applyAlignment="1" applyProtection="1">
      <alignment horizontal="right" vertical="center"/>
      <protection locked="0"/>
    </xf>
    <xf numFmtId="0" fontId="2" fillId="0" borderId="0" xfId="0" applyNumberFormat="1" applyFont="1" applyAlignment="1" applyProtection="1">
      <alignment vertical="top" wrapText="1"/>
      <protection hidden="1"/>
    </xf>
    <xf numFmtId="0" fontId="2" fillId="0" borderId="0" xfId="0" applyNumberFormat="1" applyFont="1" applyAlignment="1" applyProtection="1">
      <alignment vertical="top" wrapText="1"/>
      <protection locked="0"/>
    </xf>
    <xf numFmtId="0" fontId="2" fillId="0" borderId="16" xfId="0" applyNumberFormat="1" applyFont="1" applyBorder="1" applyAlignment="1" applyProtection="1">
      <alignment horizontal="left" vertical="center"/>
      <protection locked="0"/>
    </xf>
    <xf numFmtId="0" fontId="2" fillId="0" borderId="0" xfId="0" applyNumberFormat="1" applyFont="1" applyBorder="1" applyAlignment="1" applyProtection="1">
      <alignment horizontal="left" vertical="center"/>
      <protection locked="0"/>
    </xf>
    <xf numFmtId="0" fontId="2" fillId="0" borderId="0" xfId="0" applyNumberFormat="1" applyFont="1" applyFill="1" applyBorder="1" applyAlignment="1" applyProtection="1">
      <alignment vertical="top" wrapText="1"/>
      <protection locked="0"/>
    </xf>
    <xf numFmtId="0" fontId="2" fillId="0" borderId="0" xfId="1" applyNumberFormat="1" applyFont="1" applyFill="1" applyBorder="1" applyAlignment="1" applyProtection="1">
      <alignment vertical="top" wrapText="1"/>
      <protection hidden="1"/>
    </xf>
    <xf numFmtId="0" fontId="2" fillId="0" borderId="0" xfId="0" quotePrefix="1" applyNumberFormat="1" applyFont="1" applyAlignment="1" applyProtection="1">
      <alignment horizontal="left" vertical="center"/>
      <protection locked="0"/>
    </xf>
    <xf numFmtId="0" fontId="0" fillId="0" borderId="0" xfId="0" applyNumberFormat="1" applyFont="1" applyBorder="1" applyAlignment="1" applyProtection="1">
      <alignment horizontal="center" vertical="center"/>
      <protection locked="0"/>
    </xf>
    <xf numFmtId="0" fontId="13" fillId="0" borderId="0" xfId="0" applyNumberFormat="1" applyFont="1" applyBorder="1" applyAlignment="1" applyProtection="1">
      <alignment horizontal="center" vertical="center"/>
      <protection locked="0"/>
    </xf>
    <xf numFmtId="0" fontId="2" fillId="0" borderId="0" xfId="0" applyNumberFormat="1" applyFont="1" applyFill="1" applyBorder="1" applyAlignment="1" applyProtection="1">
      <alignment vertical="top"/>
      <protection locked="0"/>
    </xf>
    <xf numFmtId="0" fontId="2" fillId="0" borderId="25" xfId="1" applyNumberFormat="1" applyFont="1" applyFill="1" applyBorder="1" applyAlignment="1" applyProtection="1">
      <alignment horizontal="center" vertical="center"/>
      <protection locked="0"/>
    </xf>
    <xf numFmtId="0" fontId="2" fillId="0" borderId="0" xfId="0" applyNumberFormat="1" applyFont="1" applyBorder="1" applyAlignment="1" applyProtection="1">
      <alignment horizontal="right" vertical="top" wrapText="1"/>
      <protection hidden="1"/>
    </xf>
    <xf numFmtId="0" fontId="2" fillId="0" borderId="0" xfId="0" applyNumberFormat="1" applyFont="1" applyFill="1" applyBorder="1" applyAlignment="1" applyProtection="1">
      <alignment horizontal="center" vertical="center"/>
      <protection locked="0"/>
    </xf>
    <xf numFmtId="0" fontId="2" fillId="0" borderId="0" xfId="0" applyNumberFormat="1" applyFont="1" applyAlignment="1" applyProtection="1">
      <alignment horizontal="right" vertical="center"/>
      <protection locked="0"/>
    </xf>
    <xf numFmtId="0" fontId="2" fillId="0" borderId="0" xfId="0" applyNumberFormat="1" applyFont="1" applyAlignment="1" applyProtection="1">
      <alignment horizontal="center" vertical="center"/>
      <protection locked="0"/>
    </xf>
    <xf numFmtId="0" fontId="2" fillId="0" borderId="0" xfId="0" quotePrefix="1" applyNumberFormat="1" applyFont="1" applyFill="1" applyBorder="1" applyAlignment="1" applyProtection="1">
      <alignment horizontal="right" vertical="center"/>
      <protection locked="0"/>
    </xf>
    <xf numFmtId="0" fontId="2" fillId="0" borderId="25" xfId="1" applyNumberFormat="1" applyFont="1" applyBorder="1" applyAlignment="1" applyProtection="1">
      <alignment horizontal="center" vertical="center"/>
      <protection locked="0"/>
    </xf>
    <xf numFmtId="0" fontId="2" fillId="0" borderId="0" xfId="1" applyNumberFormat="1" applyFont="1" applyFill="1" applyAlignment="1" applyProtection="1">
      <alignment horizontal="left" vertical="center"/>
      <protection locked="0"/>
    </xf>
    <xf numFmtId="0" fontId="2" fillId="0" borderId="0" xfId="1" applyNumberFormat="1" applyFont="1" applyFill="1" applyBorder="1" applyAlignment="1" applyProtection="1">
      <alignment horizontal="left" vertical="center"/>
      <protection locked="0"/>
    </xf>
    <xf numFmtId="0" fontId="2" fillId="0" borderId="0" xfId="1" applyNumberFormat="1" applyFont="1" applyBorder="1" applyAlignment="1" applyProtection="1">
      <alignment horizontal="left" vertical="center"/>
      <protection locked="0"/>
    </xf>
    <xf numFmtId="0" fontId="2" fillId="0" borderId="0" xfId="1" applyNumberFormat="1" applyFont="1" applyFill="1" applyBorder="1" applyAlignment="1" applyProtection="1">
      <alignment vertical="top" wrapText="1"/>
      <protection locked="0"/>
    </xf>
    <xf numFmtId="0" fontId="2" fillId="0" borderId="0" xfId="1" applyNumberFormat="1" applyFont="1" applyBorder="1" applyAlignment="1" applyProtection="1">
      <alignment horizontal="center" vertical="center"/>
      <protection locked="0"/>
    </xf>
    <xf numFmtId="0" fontId="2" fillId="0" borderId="0" xfId="0" applyNumberFormat="1" applyFont="1" applyBorder="1" applyAlignment="1" applyProtection="1">
      <alignment horizontal="left" vertical="center" wrapText="1"/>
      <protection locked="0"/>
    </xf>
    <xf numFmtId="0" fontId="2" fillId="0" borderId="0" xfId="0" applyNumberFormat="1" applyFont="1" applyBorder="1" applyAlignment="1" applyProtection="1">
      <alignment vertical="center"/>
      <protection locked="0"/>
    </xf>
    <xf numFmtId="0" fontId="2" fillId="0" borderId="21" xfId="0" applyNumberFormat="1" applyFont="1" applyFill="1" applyBorder="1" applyAlignment="1" applyProtection="1">
      <alignment horizontal="center" vertical="center"/>
      <protection locked="0"/>
    </xf>
    <xf numFmtId="0" fontId="2" fillId="0" borderId="21" xfId="1" applyNumberFormat="1" applyFont="1" applyFill="1" applyBorder="1" applyAlignment="1" applyProtection="1">
      <alignment horizontal="center" vertical="center"/>
      <protection locked="0"/>
    </xf>
    <xf numFmtId="0" fontId="2" fillId="0" borderId="0" xfId="0" quotePrefix="1"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25" xfId="0" applyNumberFormat="1" applyFont="1" applyFill="1" applyBorder="1" applyAlignment="1" applyProtection="1">
      <alignment horizontal="center" vertical="center"/>
      <protection locked="0"/>
    </xf>
    <xf numFmtId="0" fontId="2" fillId="0" borderId="0" xfId="0" applyNumberFormat="1" applyFont="1" applyAlignment="1" applyProtection="1">
      <alignment horizontal="left" vertical="center"/>
      <protection locked="0"/>
    </xf>
    <xf numFmtId="0" fontId="2" fillId="0" borderId="9" xfId="0" applyNumberFormat="1" applyFont="1" applyBorder="1" applyAlignment="1" applyProtection="1">
      <alignment horizontal="center" vertical="center"/>
      <protection locked="0"/>
    </xf>
    <xf numFmtId="0" fontId="2" fillId="0" borderId="0" xfId="0" applyNumberFormat="1" applyFont="1" applyAlignment="1" applyProtection="1">
      <alignment horizontal="left" vertical="center"/>
      <protection locked="0"/>
    </xf>
    <xf numFmtId="0" fontId="21" fillId="0" borderId="16" xfId="0" applyNumberFormat="1" applyFont="1" applyBorder="1" applyAlignment="1" applyProtection="1">
      <alignment horizontal="left"/>
      <protection locked="0"/>
    </xf>
    <xf numFmtId="0" fontId="21" fillId="0" borderId="17" xfId="0" applyNumberFormat="1" applyFont="1" applyBorder="1" applyAlignment="1" applyProtection="1">
      <alignment horizontal="left"/>
      <protection locked="0"/>
    </xf>
    <xf numFmtId="0" fontId="2" fillId="0" borderId="25" xfId="0" applyNumberFormat="1" applyFont="1" applyBorder="1" applyAlignment="1" applyProtection="1">
      <alignment horizontal="center" vertical="center"/>
    </xf>
    <xf numFmtId="0" fontId="2" fillId="0" borderId="0" xfId="1" applyNumberFormat="1" applyFont="1" applyBorder="1" applyAlignment="1" applyProtection="1">
      <alignment horizontal="left" vertical="top" wrapText="1"/>
      <protection locked="0"/>
    </xf>
    <xf numFmtId="0" fontId="2" fillId="0" borderId="0" xfId="1" applyNumberFormat="1" applyFont="1" applyFill="1" applyBorder="1" applyAlignment="1" applyProtection="1">
      <alignment horizontal="left" vertical="top" wrapText="1"/>
      <protection locked="0"/>
    </xf>
    <xf numFmtId="0" fontId="2" fillId="0" borderId="0" xfId="0" applyNumberFormat="1" applyFont="1" applyBorder="1" applyAlignment="1" applyProtection="1">
      <alignment horizontal="center" vertical="center"/>
    </xf>
    <xf numFmtId="0" fontId="2" fillId="3" borderId="0" xfId="0" quotePrefix="1"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0" fillId="0" borderId="0" xfId="0" applyNumberFormat="1" applyFont="1" applyFill="1" applyAlignment="1" applyProtection="1">
      <alignment horizontal="center" vertical="center"/>
      <protection locked="0"/>
    </xf>
    <xf numFmtId="0" fontId="2" fillId="4" borderId="0" xfId="0" quotePrefix="1" applyNumberFormat="1" applyFont="1" applyFill="1" applyBorder="1" applyAlignment="1" applyProtection="1">
      <alignment horizontal="center" vertical="top"/>
      <protection locked="0"/>
    </xf>
    <xf numFmtId="0" fontId="10" fillId="0" borderId="0" xfId="0" applyNumberFormat="1" applyFont="1" applyBorder="1" applyAlignment="1" applyProtection="1">
      <alignment horizontal="center" vertical="center"/>
      <protection locked="0"/>
    </xf>
    <xf numFmtId="0" fontId="2" fillId="0" borderId="0" xfId="1" quotePrefix="1" applyNumberFormat="1" applyFont="1" applyBorder="1" applyAlignment="1" applyProtection="1">
      <alignment horizontal="center" vertical="center"/>
      <protection locked="0"/>
    </xf>
    <xf numFmtId="0" fontId="2" fillId="4" borderId="0" xfId="0" quotePrefix="1" applyNumberFormat="1" applyFont="1" applyFill="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49" fontId="2" fillId="0" borderId="0" xfId="1" quotePrefix="1" applyNumberFormat="1" applyFont="1" applyBorder="1" applyAlignment="1" applyProtection="1">
      <alignment horizontal="left" vertical="top"/>
      <protection locked="0"/>
    </xf>
    <xf numFmtId="0" fontId="2" fillId="0" borderId="0" xfId="0" applyNumberFormat="1" applyFont="1" applyBorder="1" applyAlignment="1" applyProtection="1">
      <alignment vertical="top" wrapText="1"/>
      <protection locked="0"/>
    </xf>
    <xf numFmtId="0" fontId="2" fillId="0" borderId="16" xfId="0" applyNumberFormat="1" applyFont="1" applyBorder="1" applyAlignment="1" applyProtection="1">
      <alignment horizontal="left" vertical="center"/>
      <protection locked="0"/>
    </xf>
    <xf numFmtId="0" fontId="2" fillId="0" borderId="0" xfId="0" applyNumberFormat="1" applyFont="1" applyBorder="1" applyAlignment="1" applyProtection="1">
      <alignment horizontal="left" vertical="center"/>
      <protection locked="0"/>
    </xf>
    <xf numFmtId="0" fontId="2" fillId="0" borderId="0" xfId="1" applyNumberFormat="1" applyFont="1" applyBorder="1" applyAlignment="1" applyProtection="1">
      <alignment horizontal="center" vertical="center"/>
      <protection locked="0"/>
    </xf>
    <xf numFmtId="0" fontId="2" fillId="0" borderId="0" xfId="1"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0" xfId="0" applyNumberFormat="1" applyFont="1" applyBorder="1" applyAlignment="1" applyProtection="1">
      <alignment horizontal="right" vertical="center"/>
      <protection locked="0"/>
    </xf>
    <xf numFmtId="0" fontId="2" fillId="0" borderId="0" xfId="0" applyNumberFormat="1" applyFont="1" applyBorder="1" applyAlignment="1" applyProtection="1">
      <alignment horizontal="left" vertical="center"/>
      <protection locked="0"/>
    </xf>
    <xf numFmtId="0" fontId="2" fillId="0" borderId="16" xfId="0" applyNumberFormat="1" applyFont="1" applyBorder="1" applyAlignment="1" applyProtection="1">
      <alignment horizontal="left" vertical="center"/>
      <protection locked="0"/>
    </xf>
    <xf numFmtId="0" fontId="2" fillId="0" borderId="16" xfId="0" applyNumberFormat="1" applyFont="1" applyBorder="1" applyAlignment="1" applyProtection="1">
      <alignment horizontal="right" vertical="center"/>
      <protection locked="0"/>
    </xf>
    <xf numFmtId="0" fontId="2" fillId="0" borderId="21" xfId="0" applyNumberFormat="1" applyFont="1" applyBorder="1" applyAlignment="1" applyProtection="1">
      <alignment horizontal="center" vertical="center"/>
      <protection locked="0"/>
    </xf>
    <xf numFmtId="0" fontId="2" fillId="0" borderId="0" xfId="0" applyNumberFormat="1" applyFont="1" applyBorder="1" applyAlignment="1" applyProtection="1">
      <alignment vertical="top" wrapText="1"/>
      <protection locked="0"/>
    </xf>
    <xf numFmtId="0" fontId="2" fillId="0" borderId="0" xfId="0" applyNumberFormat="1" applyFont="1" applyAlignment="1" applyProtection="1">
      <alignment vertical="top" wrapText="1"/>
      <protection locked="0"/>
    </xf>
    <xf numFmtId="0" fontId="2" fillId="0" borderId="25" xfId="0" applyNumberFormat="1" applyFont="1" applyBorder="1" applyAlignment="1" applyProtection="1">
      <alignment horizontal="center" vertical="center"/>
      <protection locked="0"/>
    </xf>
    <xf numFmtId="0" fontId="2" fillId="0" borderId="0" xfId="0" applyNumberFormat="1" applyFont="1" applyBorder="1" applyAlignment="1" applyProtection="1">
      <alignment horizontal="right" vertical="center"/>
      <protection locked="0"/>
    </xf>
    <xf numFmtId="0" fontId="2" fillId="0" borderId="16" xfId="0" applyNumberFormat="1" applyFont="1" applyBorder="1" applyAlignment="1" applyProtection="1">
      <alignment horizontal="left" vertical="center"/>
      <protection locked="0"/>
    </xf>
    <xf numFmtId="0" fontId="2" fillId="0" borderId="0" xfId="0" applyNumberFormat="1" applyFont="1" applyBorder="1" applyAlignment="1" applyProtection="1">
      <alignment horizontal="left" vertical="center"/>
      <protection locked="0"/>
    </xf>
    <xf numFmtId="0" fontId="2" fillId="0" borderId="0" xfId="0" applyNumberFormat="1" applyFont="1" applyFill="1" applyBorder="1" applyAlignment="1" applyProtection="1">
      <alignment horizontal="center" vertical="center"/>
      <protection locked="0"/>
    </xf>
    <xf numFmtId="0" fontId="2" fillId="0" borderId="0" xfId="0" applyNumberFormat="1" applyFont="1" applyAlignment="1" applyProtection="1">
      <alignment horizontal="right" vertical="center"/>
      <protection locked="0"/>
    </xf>
    <xf numFmtId="0" fontId="2" fillId="0" borderId="0" xfId="0" applyNumberFormat="1" applyFont="1" applyAlignment="1" applyProtection="1">
      <alignment horizontal="center" vertical="center"/>
      <protection locked="0"/>
    </xf>
    <xf numFmtId="0" fontId="2" fillId="0" borderId="0" xfId="1" applyNumberFormat="1" applyFont="1" applyBorder="1" applyAlignment="1" applyProtection="1">
      <alignment horizontal="center" vertical="center"/>
      <protection locked="0"/>
    </xf>
    <xf numFmtId="0" fontId="2" fillId="0" borderId="21"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left" vertical="center"/>
      <protection locked="0"/>
    </xf>
    <xf numFmtId="0" fontId="2" fillId="0" borderId="0" xfId="0" applyNumberFormat="1" applyFont="1" applyAlignment="1" applyProtection="1">
      <alignment horizontal="left" vertical="center"/>
      <protection locked="0"/>
    </xf>
    <xf numFmtId="0" fontId="2" fillId="0" borderId="9" xfId="0" applyNumberFormat="1" applyFont="1" applyBorder="1" applyAlignment="1" applyProtection="1">
      <alignment horizontal="center" vertical="center"/>
      <protection locked="0"/>
    </xf>
    <xf numFmtId="0" fontId="2" fillId="0" borderId="0" xfId="0" applyNumberFormat="1" applyFont="1" applyFill="1" applyAlignment="1" applyProtection="1">
      <alignment horizontal="left" vertical="center"/>
      <protection locked="0"/>
    </xf>
    <xf numFmtId="0" fontId="2" fillId="0" borderId="0" xfId="1" applyNumberFormat="1" applyFont="1" applyFill="1" applyAlignment="1" applyProtection="1">
      <alignment horizontal="left" vertical="center"/>
      <protection locked="0"/>
    </xf>
    <xf numFmtId="0" fontId="2" fillId="0" borderId="0" xfId="1" applyNumberFormat="1" applyFont="1" applyFill="1" applyBorder="1" applyAlignment="1" applyProtection="1">
      <alignment horizontal="left" vertical="center"/>
      <protection locked="0"/>
    </xf>
    <xf numFmtId="0" fontId="2" fillId="0" borderId="0" xfId="0" applyNumberFormat="1" applyFont="1" applyFill="1" applyProtection="1">
      <alignment horizontal="left" vertical="center"/>
      <protection locked="0"/>
    </xf>
    <xf numFmtId="0" fontId="2" fillId="0" borderId="0" xfId="0" applyNumberFormat="1" applyFont="1" applyBorder="1" applyAlignment="1" applyProtection="1">
      <alignment horizontal="center" vertical="center"/>
      <protection locked="0"/>
    </xf>
    <xf numFmtId="0" fontId="2" fillId="0" borderId="0" xfId="0" applyNumberFormat="1" applyFont="1" applyAlignment="1" applyProtection="1">
      <alignment vertical="top" wrapText="1"/>
      <protection hidden="1"/>
    </xf>
    <xf numFmtId="0" fontId="2" fillId="0" borderId="16" xfId="0" applyNumberFormat="1" applyFont="1" applyBorder="1" applyAlignment="1" applyProtection="1">
      <alignment horizontal="left" vertical="center"/>
      <protection locked="0"/>
    </xf>
    <xf numFmtId="0" fontId="2" fillId="0" borderId="0" xfId="0" applyNumberFormat="1" applyFont="1" applyBorder="1" applyAlignment="1" applyProtection="1">
      <alignment horizontal="left" vertical="center"/>
      <protection locked="0"/>
    </xf>
    <xf numFmtId="0" fontId="2" fillId="0" borderId="0" xfId="0" applyNumberFormat="1" applyFont="1" applyFill="1" applyBorder="1" applyAlignment="1" applyProtection="1">
      <alignment vertical="top"/>
      <protection locked="0"/>
    </xf>
    <xf numFmtId="0" fontId="2" fillId="0" borderId="0" xfId="0" applyNumberFormat="1" applyFont="1" applyAlignment="1" applyProtection="1">
      <alignment horizontal="right" vertical="center"/>
      <protection locked="0"/>
    </xf>
    <xf numFmtId="0" fontId="2" fillId="0" borderId="0" xfId="0" applyNumberFormat="1" applyFont="1" applyAlignment="1" applyProtection="1">
      <alignment horizontal="center" vertical="center"/>
      <protection locked="0"/>
    </xf>
    <xf numFmtId="0" fontId="2" fillId="0" borderId="0" xfId="1" applyNumberFormat="1" applyFont="1" applyBorder="1" applyAlignment="1" applyProtection="1">
      <alignment horizontal="center" vertical="center"/>
      <protection locked="0"/>
    </xf>
    <xf numFmtId="0" fontId="2" fillId="0" borderId="0" xfId="1" applyNumberFormat="1" applyFont="1" applyFill="1" applyBorder="1" applyAlignment="1" applyProtection="1">
      <alignment horizontal="left" vertical="center"/>
      <protection locked="0"/>
    </xf>
    <xf numFmtId="0" fontId="2" fillId="0" borderId="0" xfId="1" applyNumberFormat="1" applyFont="1" applyFill="1" applyBorder="1" applyAlignment="1" applyProtection="1">
      <alignment vertical="top" wrapText="1"/>
      <protection locked="0"/>
    </xf>
    <xf numFmtId="0" fontId="2" fillId="0" borderId="0" xfId="1" applyNumberFormat="1" applyFont="1" applyFill="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0" xfId="0" applyNumberFormat="1" applyFont="1" applyAlignment="1" applyProtection="1">
      <alignment horizontal="left" vertical="center"/>
      <protection locked="0"/>
    </xf>
    <xf numFmtId="0" fontId="2" fillId="0" borderId="9" xfId="0" applyNumberFormat="1" applyFont="1" applyBorder="1" applyAlignment="1" applyProtection="1">
      <alignment horizontal="center" vertical="center"/>
      <protection locked="0"/>
    </xf>
    <xf numFmtId="0" fontId="2" fillId="0" borderId="0" xfId="0" applyNumberFormat="1" applyFont="1" applyFill="1" applyAlignment="1" applyProtection="1">
      <alignment horizontal="left" vertical="center"/>
      <protection locked="0"/>
    </xf>
    <xf numFmtId="0" fontId="2" fillId="0" borderId="9" xfId="0" applyNumberFormat="1" applyFont="1" applyBorder="1" applyAlignment="1" applyProtection="1">
      <alignment vertical="top" wrapText="1"/>
      <protection hidden="1"/>
    </xf>
    <xf numFmtId="0" fontId="2" fillId="0" borderId="9" xfId="0" applyNumberFormat="1" applyFont="1" applyFill="1" applyBorder="1" applyAlignment="1" applyProtection="1">
      <alignment horizontal="fill" vertical="center"/>
      <protection locked="0"/>
    </xf>
    <xf numFmtId="0" fontId="0" fillId="0" borderId="9" xfId="0" applyNumberFormat="1" applyFill="1" applyBorder="1" applyAlignment="1" applyProtection="1">
      <alignment horizontal="fill" vertical="center"/>
      <protection locked="0"/>
    </xf>
    <xf numFmtId="0" fontId="0" fillId="0" borderId="9" xfId="0" quotePrefix="1" applyNumberFormat="1" applyFill="1" applyBorder="1" applyAlignment="1" applyProtection="1">
      <alignment horizontal="right" vertical="center"/>
      <protection locked="0"/>
    </xf>
    <xf numFmtId="0" fontId="0" fillId="0" borderId="0" xfId="0" applyFont="1" applyAlignment="1">
      <alignment horizontal="right" vertical="center"/>
      <protection locked="0"/>
    </xf>
    <xf numFmtId="0" fontId="2" fillId="0" borderId="0" xfId="0" applyNumberFormat="1" applyFont="1" applyBorder="1" applyAlignment="1" applyProtection="1">
      <alignment horizontal="center" vertical="center"/>
      <protection locked="0"/>
    </xf>
    <xf numFmtId="0" fontId="2" fillId="0" borderId="16" xfId="0" applyNumberFormat="1" applyFont="1" applyBorder="1" applyAlignment="1" applyProtection="1">
      <alignment horizontal="left" vertical="center"/>
      <protection locked="0"/>
    </xf>
    <xf numFmtId="0" fontId="2" fillId="0" borderId="0" xfId="0" applyNumberFormat="1" applyFont="1" applyBorder="1" applyAlignment="1" applyProtection="1">
      <alignment horizontal="left" vertical="center"/>
      <protection locked="0"/>
    </xf>
    <xf numFmtId="0" fontId="2" fillId="0" borderId="0" xfId="0" applyNumberFormat="1" applyFont="1" applyAlignment="1" applyProtection="1">
      <alignment horizontal="center" vertical="center"/>
      <protection locked="0"/>
    </xf>
    <xf numFmtId="0" fontId="2" fillId="0" borderId="0" xfId="0" applyNumberFormat="1" applyFont="1" applyAlignment="1" applyProtection="1">
      <alignment horizontal="left" vertical="center"/>
      <protection locked="0"/>
    </xf>
    <xf numFmtId="0" fontId="2" fillId="0" borderId="0" xfId="0" applyNumberFormat="1" applyFont="1" applyBorder="1" applyAlignment="1" applyProtection="1">
      <alignment horizontal="center" vertical="center"/>
      <protection locked="0"/>
    </xf>
    <xf numFmtId="0" fontId="2" fillId="0" borderId="0" xfId="1" applyNumberFormat="1" applyFont="1" applyFill="1" applyBorder="1" applyAlignment="1" applyProtection="1">
      <alignment vertical="top" wrapText="1"/>
      <protection hidden="1"/>
    </xf>
    <xf numFmtId="0" fontId="2" fillId="0" borderId="0" xfId="1" applyNumberFormat="1" applyFont="1" applyFill="1" applyBorder="1" applyAlignment="1" applyProtection="1">
      <alignment vertical="top" wrapText="1"/>
      <protection locked="0"/>
    </xf>
    <xf numFmtId="0" fontId="2" fillId="0" borderId="0" xfId="1" applyNumberFormat="1" applyFont="1" applyFill="1" applyAlignment="1" applyProtection="1">
      <alignment horizontal="left" vertical="center"/>
      <protection locked="0"/>
    </xf>
    <xf numFmtId="0" fontId="2" fillId="0" borderId="0" xfId="1" applyNumberFormat="1" applyFont="1" applyFill="1" applyBorder="1" applyAlignment="1" applyProtection="1">
      <alignment horizontal="left" vertical="center"/>
      <protection locked="0"/>
    </xf>
    <xf numFmtId="0" fontId="2" fillId="0" borderId="0" xfId="1" applyNumberFormat="1" applyFont="1" applyFill="1" applyBorder="1" applyAlignment="1" applyProtection="1">
      <alignment horizontal="right" vertical="top" wrapText="1"/>
      <protection locked="0"/>
    </xf>
    <xf numFmtId="0" fontId="2" fillId="0" borderId="0" xfId="1" applyNumberFormat="1" applyFont="1" applyFill="1" applyBorder="1" applyAlignment="1" applyProtection="1">
      <alignment horizontal="center" vertical="center"/>
      <protection locked="0"/>
    </xf>
    <xf numFmtId="0" fontId="2" fillId="0" borderId="0" xfId="0" applyNumberFormat="1" applyFont="1" applyBorder="1" applyAlignment="1" applyProtection="1">
      <alignment horizontal="left" vertical="center"/>
      <protection locked="0"/>
    </xf>
    <xf numFmtId="0" fontId="0" fillId="0" borderId="0" xfId="0" quotePrefix="1" applyAlignment="1" applyProtection="1">
      <alignment horizontal="center" vertical="center"/>
      <protection locked="0"/>
    </xf>
    <xf numFmtId="0" fontId="2" fillId="0" borderId="0" xfId="0" applyNumberFormat="1" applyFont="1" applyFill="1" applyAlignment="1" applyProtection="1">
      <alignment vertical="center"/>
      <protection locked="0"/>
    </xf>
    <xf numFmtId="0" fontId="2" fillId="0" borderId="0" xfId="1" applyNumberFormat="1" applyFont="1" applyBorder="1" applyAlignment="1" applyProtection="1">
      <alignment horizontal="center" vertical="center"/>
      <protection locked="0"/>
    </xf>
    <xf numFmtId="0" fontId="2" fillId="0" borderId="0" xfId="1" applyNumberFormat="1" applyFont="1" applyBorder="1" applyAlignment="1" applyProtection="1">
      <alignment horizontal="left" vertical="center"/>
      <protection locked="0"/>
    </xf>
    <xf numFmtId="0" fontId="2" fillId="0" borderId="0" xfId="1" applyNumberFormat="1" applyFont="1" applyFill="1" applyBorder="1" applyAlignment="1" applyProtection="1">
      <alignment horizontal="left" vertical="center"/>
      <protection locked="0"/>
    </xf>
    <xf numFmtId="0" fontId="2" fillId="0" borderId="0" xfId="1" applyNumberFormat="1" applyFont="1" applyFill="1" applyAlignment="1" applyProtection="1">
      <alignment horizontal="left" vertical="center"/>
      <protection locked="0"/>
    </xf>
    <xf numFmtId="0" fontId="2" fillId="0" borderId="21" xfId="1" applyNumberFormat="1" applyFont="1" applyFill="1" applyBorder="1" applyAlignment="1" applyProtection="1">
      <alignment horizontal="center" vertical="center"/>
      <protection locked="0"/>
    </xf>
    <xf numFmtId="0" fontId="2" fillId="0" borderId="0" xfId="1" applyNumberFormat="1" applyFont="1" applyFill="1" applyBorder="1" applyAlignment="1" applyProtection="1">
      <alignment horizontal="center" vertical="center"/>
      <protection locked="0"/>
    </xf>
    <xf numFmtId="0" fontId="2" fillId="0" borderId="0" xfId="1" applyNumberFormat="1" applyFont="1" applyFill="1" applyAlignment="1" applyProtection="1">
      <alignment horizontal="left" vertical="center"/>
      <protection locked="0"/>
    </xf>
    <xf numFmtId="0" fontId="2" fillId="0" borderId="0" xfId="1" applyNumberFormat="1" applyFont="1" applyFill="1" applyBorder="1" applyAlignment="1" applyProtection="1">
      <alignment horizontal="left" vertical="center"/>
      <protection locked="0"/>
    </xf>
    <xf numFmtId="0" fontId="2" fillId="0" borderId="0" xfId="1" applyNumberFormat="1" applyFont="1" applyFill="1" applyBorder="1" applyAlignment="1" applyProtection="1">
      <alignment horizontal="center" vertical="center"/>
      <protection locked="0"/>
    </xf>
    <xf numFmtId="0" fontId="2" fillId="0" borderId="0" xfId="0" applyFont="1">
      <alignment horizontal="left" vertical="center"/>
      <protection locked="0"/>
    </xf>
    <xf numFmtId="0" fontId="0" fillId="0" borderId="0" xfId="0" applyAlignment="1">
      <alignment horizontal="center" vertical="center"/>
      <protection locked="0"/>
    </xf>
    <xf numFmtId="0" fontId="2" fillId="0" borderId="0" xfId="0" applyFont="1" applyAlignment="1">
      <alignment horizontal="fill" vertical="center"/>
      <protection locked="0"/>
    </xf>
    <xf numFmtId="0" fontId="0" fillId="0" borderId="0" xfId="0" applyAlignment="1">
      <alignment horizontal="fill" vertical="center"/>
      <protection locked="0"/>
    </xf>
    <xf numFmtId="0" fontId="2" fillId="0" borderId="0" xfId="0" applyFont="1" applyAlignment="1">
      <alignment horizontal="center" vertical="center"/>
      <protection locked="0"/>
    </xf>
    <xf numFmtId="0" fontId="2" fillId="0" borderId="21" xfId="0" applyNumberFormat="1" applyFont="1" applyBorder="1" applyAlignment="1" applyProtection="1">
      <alignment horizontal="center" vertical="center"/>
      <protection locked="0"/>
    </xf>
    <xf numFmtId="0" fontId="0" fillId="0" borderId="21" xfId="0" applyNumberFormat="1" applyBorder="1" applyAlignment="1" applyProtection="1">
      <alignment horizontal="center" vertical="center"/>
      <protection locked="0"/>
    </xf>
    <xf numFmtId="0" fontId="3" fillId="0" borderId="0" xfId="0" applyNumberFormat="1" applyFont="1" applyBorder="1" applyAlignment="1" applyProtection="1">
      <alignment horizontal="center" vertical="center"/>
      <protection locked="0"/>
    </xf>
    <xf numFmtId="0" fontId="2" fillId="0" borderId="0" xfId="0" applyNumberFormat="1" applyFont="1" applyBorder="1" applyAlignment="1" applyProtection="1">
      <alignment horizontal="center" vertical="center"/>
      <protection locked="0"/>
    </xf>
    <xf numFmtId="15" fontId="2" fillId="0" borderId="0" xfId="0" quotePrefix="1" applyNumberFormat="1" applyFont="1" applyAlignment="1" applyProtection="1">
      <alignment horizontal="right"/>
      <protection locked="0"/>
    </xf>
    <xf numFmtId="0" fontId="2" fillId="0" borderId="0" xfId="0" applyNumberFormat="1" applyFont="1" applyAlignment="1" applyProtection="1">
      <alignment horizontal="right"/>
      <protection locked="0"/>
    </xf>
    <xf numFmtId="0" fontId="2" fillId="0" borderId="0" xfId="0" quotePrefix="1" applyNumberFormat="1" applyFont="1" applyAlignment="1" applyProtection="1">
      <alignment horizontal="right"/>
      <protection hidden="1"/>
    </xf>
    <xf numFmtId="0" fontId="2" fillId="0" borderId="0" xfId="0" applyNumberFormat="1" applyFont="1" applyAlignment="1" applyProtection="1">
      <alignment horizontal="right"/>
      <protection hidden="1"/>
    </xf>
    <xf numFmtId="0" fontId="0" fillId="0" borderId="0" xfId="0" applyFont="1" applyAlignment="1" applyProtection="1">
      <alignment vertical="top" wrapText="1"/>
      <protection locked="0"/>
    </xf>
    <xf numFmtId="0" fontId="2" fillId="0" borderId="0" xfId="0" applyNumberFormat="1" applyFont="1" applyBorder="1" applyAlignment="1" applyProtection="1">
      <alignment vertical="top" wrapText="1"/>
      <protection locked="0"/>
    </xf>
    <xf numFmtId="0" fontId="4" fillId="0" borderId="10"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center" vertical="center" wrapText="1"/>
      <protection locked="0"/>
    </xf>
    <xf numFmtId="0" fontId="4" fillId="0" borderId="13"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protection hidden="1"/>
    </xf>
    <xf numFmtId="0" fontId="4" fillId="0" borderId="11" xfId="0" applyNumberFormat="1" applyFont="1" applyFill="1" applyBorder="1" applyAlignment="1" applyProtection="1">
      <alignment horizontal="center" vertical="center"/>
      <protection hidden="1"/>
    </xf>
    <xf numFmtId="0" fontId="4" fillId="0" borderId="12" xfId="0" applyNumberFormat="1" applyFont="1" applyFill="1" applyBorder="1" applyAlignment="1" applyProtection="1">
      <alignment horizontal="center" vertical="center"/>
      <protection hidden="1"/>
    </xf>
    <xf numFmtId="0" fontId="4" fillId="0" borderId="13" xfId="0" applyNumberFormat="1" applyFont="1" applyFill="1" applyBorder="1" applyAlignment="1" applyProtection="1">
      <alignment horizontal="center" vertical="center"/>
      <protection hidden="1"/>
    </xf>
    <xf numFmtId="0" fontId="4" fillId="0" borderId="0" xfId="1" applyNumberFormat="1" applyFont="1" applyBorder="1" applyAlignment="1" applyProtection="1">
      <alignment vertical="center"/>
      <protection locked="0"/>
    </xf>
    <xf numFmtId="0" fontId="4" fillId="0" borderId="9" xfId="1" applyNumberFormat="1" applyFont="1" applyBorder="1" applyAlignment="1" applyProtection="1">
      <alignment vertical="center"/>
      <protection locked="0"/>
    </xf>
    <xf numFmtId="0" fontId="21" fillId="0" borderId="0" xfId="0" applyNumberFormat="1" applyFont="1" applyBorder="1" applyAlignment="1" applyProtection="1">
      <alignment horizontal="center"/>
      <protection locked="0"/>
    </xf>
    <xf numFmtId="0" fontId="21" fillId="0" borderId="17" xfId="0" applyNumberFormat="1" applyFont="1" applyBorder="1" applyAlignment="1" applyProtection="1">
      <alignment horizontal="center"/>
      <protection locked="0"/>
    </xf>
    <xf numFmtId="0" fontId="21" fillId="0" borderId="16" xfId="0" applyNumberFormat="1" applyFont="1" applyBorder="1" applyAlignment="1" applyProtection="1">
      <alignment horizontal="center"/>
      <protection locked="0"/>
    </xf>
    <xf numFmtId="0" fontId="2" fillId="0" borderId="21" xfId="0" applyNumberFormat="1" applyFont="1" applyBorder="1" applyAlignment="1" applyProtection="1">
      <alignment horizontal="center"/>
      <protection locked="0"/>
    </xf>
    <xf numFmtId="0" fontId="2" fillId="0" borderId="0" xfId="0" applyNumberFormat="1" applyFont="1" applyFill="1" applyAlignment="1" applyProtection="1">
      <alignment vertical="top" wrapText="1"/>
      <protection hidden="1"/>
    </xf>
    <xf numFmtId="0" fontId="2" fillId="0" borderId="0" xfId="0" quotePrefix="1" applyNumberFormat="1" applyFont="1" applyFill="1" applyAlignment="1" applyProtection="1">
      <alignment horizontal="left" vertical="center"/>
      <protection locked="0"/>
    </xf>
    <xf numFmtId="0" fontId="2" fillId="0" borderId="0" xfId="0" applyNumberFormat="1" applyFont="1" applyFill="1" applyAlignment="1" applyProtection="1">
      <alignment vertical="top" wrapText="1"/>
      <protection locked="0"/>
    </xf>
    <xf numFmtId="0" fontId="2" fillId="0" borderId="0" xfId="0" quotePrefix="1" applyNumberFormat="1" applyFont="1" applyBorder="1" applyAlignment="1" applyProtection="1">
      <alignment horizontal="left" vertical="center"/>
      <protection locked="0"/>
    </xf>
    <xf numFmtId="0" fontId="2" fillId="0" borderId="0" xfId="0" applyNumberFormat="1" applyFont="1" applyBorder="1" applyAlignment="1" applyProtection="1">
      <alignment vertical="top" wrapText="1"/>
      <protection hidden="1"/>
    </xf>
    <xf numFmtId="0" fontId="2" fillId="0" borderId="0" xfId="0" applyNumberFormat="1" applyFont="1" applyAlignment="1" applyProtection="1">
      <alignment vertical="top" wrapText="1"/>
      <protection locked="0"/>
    </xf>
    <xf numFmtId="0" fontId="7" fillId="0" borderId="0" xfId="0" applyNumberFormat="1" applyFont="1" applyBorder="1" applyAlignment="1" applyProtection="1">
      <alignment horizontal="center" vertical="center"/>
      <protection locked="0"/>
    </xf>
    <xf numFmtId="0" fontId="7" fillId="0" borderId="0" xfId="0" applyNumberFormat="1" applyFont="1" applyAlignment="1" applyProtection="1">
      <alignment horizontal="center" vertical="center"/>
      <protection locked="0"/>
    </xf>
    <xf numFmtId="0" fontId="2" fillId="0" borderId="25" xfId="0" applyNumberFormat="1" applyFont="1" applyBorder="1" applyAlignment="1" applyProtection="1">
      <alignment horizontal="center" vertical="center"/>
      <protection locked="0"/>
    </xf>
    <xf numFmtId="0" fontId="2" fillId="0" borderId="0" xfId="0" applyNumberFormat="1" applyFont="1" applyBorder="1" applyAlignment="1" applyProtection="1">
      <alignment horizontal="right" vertical="center"/>
      <protection locked="0"/>
    </xf>
    <xf numFmtId="0" fontId="2" fillId="0" borderId="0" xfId="0" applyNumberFormat="1" applyFont="1" applyFill="1" applyBorder="1" applyAlignment="1" applyProtection="1">
      <alignment vertical="top" wrapText="1"/>
      <protection hidden="1"/>
    </xf>
    <xf numFmtId="0" fontId="2" fillId="0" borderId="27" xfId="0" applyNumberFormat="1" applyFont="1" applyBorder="1" applyAlignment="1" applyProtection="1">
      <alignment horizontal="center" vertical="center" wrapText="1"/>
      <protection locked="0"/>
    </xf>
    <xf numFmtId="0" fontId="2" fillId="0" borderId="25" xfId="0" applyNumberFormat="1" applyFont="1" applyBorder="1" applyAlignment="1" applyProtection="1">
      <alignment horizontal="center" vertical="center" wrapText="1"/>
      <protection locked="0"/>
    </xf>
    <xf numFmtId="0" fontId="2" fillId="0" borderId="0" xfId="0" applyNumberFormat="1" applyFont="1" applyAlignment="1" applyProtection="1">
      <alignment vertical="top" wrapText="1"/>
      <protection hidden="1"/>
    </xf>
    <xf numFmtId="0" fontId="2" fillId="0" borderId="0" xfId="0" applyFont="1" applyAlignment="1" applyProtection="1">
      <alignment horizontal="right" vertical="top" wrapText="1"/>
      <protection locked="0"/>
    </xf>
    <xf numFmtId="0" fontId="2" fillId="0" borderId="0" xfId="0" quotePrefix="1" applyNumberFormat="1" applyFont="1" applyBorder="1" applyAlignment="1" applyProtection="1">
      <alignment horizontal="right" vertical="top" wrapText="1"/>
      <protection locked="0"/>
    </xf>
    <xf numFmtId="0" fontId="2" fillId="0" borderId="16" xfId="0" applyNumberFormat="1" applyFont="1" applyBorder="1" applyAlignment="1" applyProtection="1">
      <alignment horizontal="right" vertical="center"/>
      <protection locked="0"/>
    </xf>
    <xf numFmtId="0" fontId="2" fillId="0" borderId="16" xfId="0" quotePrefix="1" applyNumberFormat="1" applyFont="1" applyBorder="1" applyAlignment="1" applyProtection="1">
      <alignment horizontal="left" vertical="center"/>
      <protection locked="0"/>
    </xf>
    <xf numFmtId="0" fontId="2" fillId="0" borderId="16" xfId="0" applyNumberFormat="1" applyFont="1" applyBorder="1" applyAlignment="1" applyProtection="1">
      <alignment horizontal="left" vertical="center"/>
      <protection locked="0"/>
    </xf>
    <xf numFmtId="0" fontId="2" fillId="0" borderId="0" xfId="0" applyNumberFormat="1" applyFont="1" applyBorder="1" applyAlignment="1" applyProtection="1">
      <alignment horizontal="left" vertical="center"/>
      <protection locked="0"/>
    </xf>
    <xf numFmtId="0" fontId="2" fillId="0" borderId="0" xfId="0" applyNumberFormat="1" applyFont="1" applyFill="1" applyBorder="1" applyAlignment="1" applyProtection="1">
      <alignment vertical="top" wrapText="1"/>
      <protection locked="0"/>
    </xf>
    <xf numFmtId="0" fontId="2" fillId="0" borderId="0" xfId="0" applyNumberFormat="1" applyFont="1" applyBorder="1" applyAlignment="1" applyProtection="1">
      <alignment horizontal="left" vertical="top" wrapText="1"/>
      <protection locked="0"/>
    </xf>
    <xf numFmtId="0" fontId="2" fillId="0" borderId="0" xfId="0" applyNumberFormat="1" applyFont="1" applyBorder="1" applyAlignment="1" applyProtection="1">
      <alignment horizontal="center" vertical="center" wrapText="1"/>
      <protection locked="0"/>
    </xf>
    <xf numFmtId="0" fontId="2" fillId="0" borderId="0" xfId="0" applyNumberFormat="1" applyFont="1" applyBorder="1" applyAlignment="1" applyProtection="1">
      <alignment horizontal="center" vertical="top" wrapText="1"/>
      <protection locked="0"/>
    </xf>
    <xf numFmtId="0" fontId="2" fillId="0" borderId="0" xfId="0" applyNumberFormat="1" applyFont="1" applyAlignment="1" applyProtection="1">
      <alignment horizontal="right" vertical="top" wrapText="1"/>
      <protection locked="0"/>
    </xf>
    <xf numFmtId="0" fontId="2" fillId="0" borderId="0" xfId="0" quotePrefix="1" applyNumberFormat="1" applyFont="1" applyAlignment="1" applyProtection="1">
      <alignment horizontal="left" vertical="center"/>
      <protection locked="0"/>
    </xf>
    <xf numFmtId="0" fontId="2" fillId="0" borderId="0" xfId="0" applyNumberFormat="1" applyFont="1" applyFill="1" applyBorder="1" applyAlignment="1" applyProtection="1">
      <alignment horizontal="center" vertical="top"/>
      <protection locked="0"/>
    </xf>
    <xf numFmtId="0" fontId="13" fillId="0" borderId="0" xfId="0" applyNumberFormat="1" applyFont="1" applyBorder="1" applyAlignment="1" applyProtection="1">
      <alignment horizontal="center" vertical="center"/>
      <protection locked="0"/>
    </xf>
    <xf numFmtId="0" fontId="2" fillId="0" borderId="0" xfId="1" applyNumberFormat="1" applyFont="1" applyFill="1" applyBorder="1" applyAlignment="1" applyProtection="1">
      <alignment vertical="top" wrapText="1"/>
      <protection hidden="1"/>
    </xf>
    <xf numFmtId="0" fontId="13" fillId="0" borderId="0" xfId="0" applyNumberFormat="1" applyFont="1" applyFill="1" applyBorder="1" applyAlignment="1" applyProtection="1">
      <alignment horizontal="center" vertical="center"/>
      <protection locked="0"/>
    </xf>
    <xf numFmtId="0" fontId="2" fillId="0" borderId="0" xfId="0" quotePrefix="1" applyNumberFormat="1" applyFont="1" applyFill="1" applyBorder="1" applyAlignment="1" applyProtection="1">
      <alignment horizontal="left" vertical="top"/>
      <protection locked="0"/>
    </xf>
    <xf numFmtId="0" fontId="2" fillId="0" borderId="39" xfId="0" applyNumberFormat="1" applyFont="1" applyFill="1" applyBorder="1" applyAlignment="1" applyProtection="1">
      <alignment vertical="top" wrapText="1"/>
      <protection hidden="1"/>
    </xf>
    <xf numFmtId="0" fontId="2" fillId="0" borderId="0" xfId="0" applyNumberFormat="1" applyFont="1" applyFill="1" applyBorder="1" applyAlignment="1" applyProtection="1">
      <alignment horizontal="left" vertical="top"/>
      <protection locked="0"/>
    </xf>
    <xf numFmtId="0" fontId="2" fillId="0" borderId="0" xfId="0" applyNumberFormat="1" applyFont="1" applyFill="1" applyBorder="1" applyAlignment="1" applyProtection="1">
      <alignment vertical="top"/>
      <protection locked="0"/>
    </xf>
    <xf numFmtId="0" fontId="2" fillId="0" borderId="0" xfId="0" applyNumberFormat="1" applyFont="1" applyFill="1" applyBorder="1" applyAlignment="1" applyProtection="1">
      <alignment horizontal="right" vertical="top" wrapText="1"/>
      <protection hidden="1"/>
    </xf>
    <xf numFmtId="0" fontId="7" fillId="0" borderId="0" xfId="0" applyNumberFormat="1" applyFont="1" applyFill="1" applyAlignment="1" applyProtection="1">
      <alignment horizontal="center" vertical="center"/>
      <protection locked="0"/>
    </xf>
    <xf numFmtId="0" fontId="2" fillId="0" borderId="0" xfId="0" applyNumberFormat="1" applyFont="1" applyBorder="1" applyAlignment="1" applyProtection="1">
      <alignment horizontal="right" vertical="top" wrapText="1"/>
      <protection locked="0"/>
    </xf>
    <xf numFmtId="0" fontId="2" fillId="0" borderId="25" xfId="1" applyNumberFormat="1" applyFont="1" applyFill="1" applyBorder="1" applyAlignment="1" applyProtection="1">
      <alignment horizontal="center" vertical="center"/>
      <protection locked="0"/>
    </xf>
    <xf numFmtId="0" fontId="2" fillId="0" borderId="27" xfId="1" applyNumberFormat="1" applyFont="1" applyFill="1" applyBorder="1" applyAlignment="1" applyProtection="1">
      <alignment horizontal="center" vertical="center" wrapText="1"/>
      <protection locked="0"/>
    </xf>
    <xf numFmtId="0" fontId="2" fillId="0" borderId="25" xfId="1" applyNumberFormat="1" applyFont="1" applyFill="1" applyBorder="1" applyAlignment="1" applyProtection="1">
      <alignment horizontal="center" vertical="center" wrapText="1"/>
      <protection locked="0"/>
    </xf>
    <xf numFmtId="0" fontId="2" fillId="0" borderId="0" xfId="0" applyNumberFormat="1" applyFont="1" applyBorder="1" applyAlignment="1" applyProtection="1">
      <alignment vertical="center" wrapText="1"/>
      <protection locked="0"/>
    </xf>
    <xf numFmtId="0" fontId="2" fillId="0" borderId="0" xfId="0" applyNumberFormat="1" applyFont="1" applyBorder="1" applyAlignment="1" applyProtection="1">
      <alignment horizontal="right" vertical="top" wrapText="1"/>
      <protection hidden="1"/>
    </xf>
    <xf numFmtId="0" fontId="2" fillId="0" borderId="0" xfId="0" applyNumberFormat="1" applyFont="1" applyBorder="1" applyAlignment="1" applyProtection="1">
      <alignment horizontal="right" vertical="top"/>
      <protection hidden="1"/>
    </xf>
    <xf numFmtId="0" fontId="2" fillId="0" borderId="0" xfId="0" applyNumberFormat="1" applyFont="1" applyBorder="1" applyAlignment="1" applyProtection="1">
      <alignment horizontal="right" vertical="center"/>
      <protection hidden="1"/>
    </xf>
    <xf numFmtId="0" fontId="2" fillId="0" borderId="0" xfId="0" applyNumberFormat="1" applyFont="1" applyFill="1" applyBorder="1" applyAlignment="1" applyProtection="1">
      <alignment horizontal="center" vertical="center"/>
      <protection locked="0"/>
    </xf>
    <xf numFmtId="0" fontId="0" fillId="0" borderId="0" xfId="0" applyBorder="1" applyAlignment="1" applyProtection="1">
      <alignment vertical="top" wrapText="1"/>
      <protection locked="0"/>
    </xf>
    <xf numFmtId="0" fontId="2" fillId="0" borderId="0" xfId="0" applyNumberFormat="1" applyFont="1" applyAlignment="1" applyProtection="1">
      <alignment horizontal="right" vertical="center"/>
      <protection locked="0"/>
    </xf>
    <xf numFmtId="0" fontId="7" fillId="0" borderId="0" xfId="1" applyNumberFormat="1" applyFont="1" applyBorder="1" applyAlignment="1" applyProtection="1">
      <alignment horizontal="center" vertical="center"/>
      <protection locked="0"/>
    </xf>
    <xf numFmtId="0" fontId="2" fillId="0" borderId="39" xfId="0" applyNumberFormat="1" applyFont="1" applyBorder="1" applyAlignment="1" applyProtection="1">
      <alignment vertical="top" wrapText="1"/>
      <protection hidden="1"/>
    </xf>
    <xf numFmtId="0" fontId="2" fillId="0" borderId="0" xfId="0" applyNumberFormat="1" applyFont="1" applyAlignment="1" applyProtection="1">
      <alignment horizontal="left" vertical="top" wrapText="1"/>
      <protection hidden="1"/>
    </xf>
    <xf numFmtId="0" fontId="2" fillId="0" borderId="16" xfId="0" applyNumberFormat="1" applyFont="1" applyBorder="1" applyAlignment="1" applyProtection="1">
      <alignment horizontal="left" vertical="top" wrapText="1"/>
      <protection hidden="1"/>
    </xf>
    <xf numFmtId="0" fontId="7" fillId="0" borderId="0" xfId="0" applyNumberFormat="1" applyFont="1" applyAlignment="1" applyProtection="1">
      <alignment horizontal="center" vertical="center"/>
      <protection hidden="1"/>
    </xf>
    <xf numFmtId="0" fontId="2" fillId="0" borderId="0" xfId="0" applyNumberFormat="1" applyFont="1" applyAlignment="1" applyProtection="1">
      <alignment horizontal="center" vertical="center"/>
      <protection hidden="1"/>
    </xf>
    <xf numFmtId="0" fontId="2" fillId="0" borderId="0" xfId="0" applyNumberFormat="1" applyFont="1" applyAlignment="1" applyProtection="1">
      <alignment horizontal="center" vertical="center"/>
      <protection locked="0"/>
    </xf>
    <xf numFmtId="0" fontId="2" fillId="0" borderId="0" xfId="0" quotePrefix="1" applyNumberFormat="1" applyFont="1" applyFill="1" applyBorder="1" applyAlignment="1" applyProtection="1">
      <alignment horizontal="right" vertical="center"/>
      <protection locked="0"/>
    </xf>
    <xf numFmtId="0" fontId="0" fillId="0" borderId="0" xfId="0" applyNumberFormat="1" applyAlignment="1" applyProtection="1">
      <alignment vertical="top" wrapText="1"/>
      <protection locked="0"/>
    </xf>
    <xf numFmtId="0" fontId="2" fillId="0" borderId="25" xfId="1" applyNumberFormat="1" applyFont="1" applyBorder="1" applyAlignment="1" applyProtection="1">
      <alignment horizontal="center" vertical="center"/>
      <protection locked="0"/>
    </xf>
    <xf numFmtId="0" fontId="2" fillId="0" borderId="0" xfId="1" applyNumberFormat="1" applyFont="1" applyFill="1" applyBorder="1" applyAlignment="1" applyProtection="1">
      <alignment horizontal="right" vertical="center" wrapText="1"/>
      <protection locked="0"/>
    </xf>
    <xf numFmtId="0" fontId="2" fillId="0" borderId="0" xfId="1" applyNumberFormat="1" applyFont="1" applyBorder="1" applyAlignment="1" applyProtection="1">
      <alignment horizontal="right" vertical="center" wrapText="1"/>
      <protection locked="0"/>
    </xf>
    <xf numFmtId="0" fontId="2" fillId="0" borderId="0" xfId="0" quotePrefix="1" applyNumberFormat="1" applyFont="1" applyFill="1" applyBorder="1" applyAlignment="1" applyProtection="1">
      <alignment horizontal="left" vertical="center"/>
      <protection locked="0"/>
    </xf>
    <xf numFmtId="0" fontId="2" fillId="0" borderId="0" xfId="1" applyNumberFormat="1" applyFont="1" applyBorder="1" applyAlignment="1" applyProtection="1">
      <alignment horizontal="center" vertical="center"/>
      <protection locked="0"/>
    </xf>
    <xf numFmtId="0" fontId="2" fillId="0" borderId="0" xfId="0" applyNumberFormat="1" applyFont="1" applyFill="1" applyBorder="1" applyAlignment="1" applyProtection="1">
      <alignment horizontal="right" vertical="top" wrapText="1"/>
    </xf>
    <xf numFmtId="0" fontId="2" fillId="0" borderId="27" xfId="1" applyNumberFormat="1" applyFont="1" applyBorder="1" applyAlignment="1" applyProtection="1">
      <alignment horizontal="center" vertical="center"/>
      <protection locked="0"/>
    </xf>
    <xf numFmtId="0" fontId="2" fillId="0" borderId="0" xfId="1" applyNumberFormat="1" applyFont="1" applyBorder="1" applyAlignment="1" applyProtection="1">
      <alignment horizontal="left" vertical="center"/>
      <protection locked="0"/>
    </xf>
    <xf numFmtId="0" fontId="2" fillId="0" borderId="0" xfId="1" applyNumberFormat="1" applyFont="1" applyFill="1" applyBorder="1" applyAlignment="1" applyProtection="1">
      <alignment horizontal="left" vertical="center"/>
      <protection locked="0"/>
    </xf>
    <xf numFmtId="0" fontId="2" fillId="0" borderId="0" xfId="1" applyNumberFormat="1" applyFont="1" applyFill="1" applyBorder="1" applyAlignment="1" applyProtection="1">
      <alignment vertical="top" wrapText="1"/>
      <protection locked="0"/>
    </xf>
    <xf numFmtId="0" fontId="2" fillId="0" borderId="0" xfId="1" applyNumberFormat="1" applyFont="1" applyFill="1" applyAlignment="1" applyProtection="1">
      <alignment horizontal="left" vertical="center"/>
      <protection locked="0"/>
    </xf>
    <xf numFmtId="0" fontId="2" fillId="0" borderId="0" xfId="1" applyNumberFormat="1" applyFont="1" applyFill="1" applyBorder="1" applyAlignment="1" applyProtection="1">
      <alignment horizontal="right" vertical="top" wrapText="1"/>
      <protection locked="0"/>
    </xf>
    <xf numFmtId="0" fontId="2" fillId="0" borderId="0" xfId="1" applyNumberFormat="1" applyFont="1" applyFill="1" applyBorder="1" applyAlignment="1" applyProtection="1">
      <alignment horizontal="center" vertical="center"/>
      <protection locked="0"/>
    </xf>
    <xf numFmtId="0" fontId="2" fillId="0" borderId="0" xfId="1" applyNumberFormat="1" applyFont="1" applyBorder="1" applyAlignment="1" applyProtection="1">
      <alignment vertical="top" wrapText="1"/>
      <protection hidden="1"/>
    </xf>
    <xf numFmtId="0" fontId="2" fillId="0" borderId="9" xfId="1" applyNumberFormat="1" applyFont="1" applyBorder="1" applyAlignment="1" applyProtection="1">
      <alignment horizontal="center" vertical="center"/>
      <protection locked="0"/>
    </xf>
    <xf numFmtId="0" fontId="2" fillId="0" borderId="0" xfId="1" applyNumberFormat="1" applyFont="1" applyBorder="1" applyAlignment="1" applyProtection="1">
      <alignment horizontal="left" vertical="top" wrapText="1"/>
      <protection locked="0"/>
    </xf>
    <xf numFmtId="0" fontId="7" fillId="0" borderId="0" xfId="1" applyNumberFormat="1" applyFont="1" applyBorder="1" applyAlignment="1" applyProtection="1">
      <alignment horizontal="center" vertical="center"/>
      <protection hidden="1"/>
    </xf>
    <xf numFmtId="0" fontId="2" fillId="0" borderId="0" xfId="1" applyNumberFormat="1" applyFont="1" applyBorder="1" applyAlignment="1" applyProtection="1">
      <alignment horizontal="center" vertical="center"/>
      <protection hidden="1"/>
    </xf>
    <xf numFmtId="0" fontId="2" fillId="0" borderId="0" xfId="1" applyNumberFormat="1" applyFont="1" applyBorder="1" applyAlignment="1" applyProtection="1">
      <alignment vertical="center"/>
      <protection locked="0"/>
    </xf>
    <xf numFmtId="0" fontId="2" fillId="0" borderId="0" xfId="0" applyNumberFormat="1" applyFont="1" applyBorder="1" applyAlignment="1" applyProtection="1">
      <alignment horizontal="left" vertical="center" wrapText="1"/>
      <protection locked="0"/>
    </xf>
    <xf numFmtId="0" fontId="2" fillId="0" borderId="0" xfId="0" applyNumberFormat="1" applyFont="1" applyBorder="1" applyAlignment="1" applyProtection="1">
      <alignment horizontal="left" vertical="center"/>
      <protection hidden="1"/>
    </xf>
    <xf numFmtId="0" fontId="2" fillId="0" borderId="0" xfId="1" applyNumberFormat="1" applyFont="1" applyBorder="1" applyAlignment="1" applyProtection="1">
      <alignment vertical="top" wrapText="1"/>
      <protection locked="0"/>
    </xf>
    <xf numFmtId="0" fontId="2" fillId="0" borderId="0" xfId="0" applyNumberFormat="1" applyFont="1" applyBorder="1" applyAlignment="1" applyProtection="1">
      <alignment horizontal="right" vertical="center" wrapText="1"/>
      <protection locked="0"/>
    </xf>
    <xf numFmtId="0" fontId="2" fillId="0" borderId="0" xfId="1" applyNumberFormat="1" applyFont="1" applyFill="1" applyAlignment="1" applyProtection="1">
      <alignment vertical="top" wrapText="1"/>
      <protection locked="0"/>
    </xf>
    <xf numFmtId="0" fontId="2" fillId="0" borderId="0" xfId="1" applyNumberFormat="1" applyFont="1" applyAlignment="1" applyProtection="1">
      <alignment vertical="top" wrapText="1"/>
      <protection locked="0"/>
    </xf>
    <xf numFmtId="0" fontId="2" fillId="6" borderId="0" xfId="1" applyNumberFormat="1" applyFont="1" applyFill="1" applyAlignment="1" applyProtection="1">
      <alignment vertical="top" wrapText="1"/>
      <protection locked="0"/>
    </xf>
    <xf numFmtId="0" fontId="2" fillId="0" borderId="0" xfId="0" applyNumberFormat="1" applyFont="1" applyBorder="1" applyAlignment="1" applyProtection="1">
      <alignment vertical="center"/>
      <protection locked="0"/>
    </xf>
    <xf numFmtId="0" fontId="23" fillId="0" borderId="0" xfId="0" applyNumberFormat="1" applyFont="1" applyFill="1" applyAlignment="1" applyProtection="1">
      <alignment vertical="top" wrapText="1"/>
      <protection locked="0"/>
    </xf>
    <xf numFmtId="0" fontId="2" fillId="0" borderId="21" xfId="0" applyNumberFormat="1" applyFont="1" applyFill="1" applyBorder="1" applyAlignment="1" applyProtection="1">
      <alignment horizontal="center" vertical="center"/>
      <protection locked="0"/>
    </xf>
    <xf numFmtId="0" fontId="2" fillId="0" borderId="0" xfId="1" quotePrefix="1" applyNumberFormat="1" applyFont="1" applyFill="1" applyBorder="1" applyAlignment="1" applyProtection="1">
      <alignment horizontal="left" vertical="center"/>
      <protection locked="0"/>
    </xf>
    <xf numFmtId="0" fontId="2" fillId="0" borderId="16" xfId="1" applyNumberFormat="1" applyFont="1" applyFill="1" applyBorder="1" applyAlignment="1" applyProtection="1">
      <alignment horizontal="right" vertical="top" wrapText="1"/>
      <protection locked="0"/>
    </xf>
    <xf numFmtId="0" fontId="2" fillId="0" borderId="0" xfId="1" applyNumberFormat="1" applyFont="1" applyFill="1" applyAlignment="1" applyProtection="1">
      <alignment vertical="top" wrapText="1"/>
      <protection hidden="1"/>
    </xf>
    <xf numFmtId="0" fontId="2" fillId="0" borderId="21" xfId="1" applyNumberFormat="1" applyFont="1" applyFill="1" applyBorder="1" applyAlignment="1" applyProtection="1">
      <alignment horizontal="center" vertical="center"/>
      <protection locked="0"/>
    </xf>
    <xf numFmtId="0" fontId="7" fillId="0" borderId="0"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left" vertical="center"/>
      <protection locked="0"/>
    </xf>
    <xf numFmtId="0" fontId="3" fillId="0" borderId="0" xfId="0" applyNumberFormat="1" applyFont="1" applyFill="1" applyBorder="1" applyAlignment="1" applyProtection="1">
      <alignment vertical="top" wrapText="1"/>
      <protection locked="0"/>
    </xf>
    <xf numFmtId="0" fontId="2" fillId="0" borderId="0" xfId="0" applyNumberFormat="1" applyFont="1" applyFill="1" applyAlignment="1" applyProtection="1">
      <alignment horizontal="right" vertical="top" wrapText="1"/>
      <protection locked="0"/>
    </xf>
    <xf numFmtId="0" fontId="2" fillId="0" borderId="0" xfId="0" applyNumberFormat="1" applyFont="1" applyFill="1" applyBorder="1" applyAlignment="1" applyProtection="1">
      <alignment horizontal="center" vertical="center" wrapText="1"/>
      <protection locked="0"/>
    </xf>
    <xf numFmtId="0" fontId="2" fillId="0" borderId="25" xfId="0" applyNumberFormat="1" applyFont="1" applyFill="1" applyBorder="1" applyAlignment="1" applyProtection="1">
      <alignment horizontal="center" vertical="center"/>
      <protection locked="0"/>
    </xf>
    <xf numFmtId="0" fontId="2" fillId="0" borderId="0" xfId="0" applyNumberFormat="1" applyFont="1" applyAlignment="1" applyProtection="1">
      <alignment horizontal="left" vertical="center"/>
      <protection locked="0"/>
    </xf>
    <xf numFmtId="0" fontId="2" fillId="0" borderId="9" xfId="0" applyNumberFormat="1" applyFont="1" applyBorder="1" applyAlignment="1" applyProtection="1">
      <alignment horizontal="center" vertical="center"/>
      <protection locked="0"/>
    </xf>
    <xf numFmtId="0" fontId="2" fillId="0" borderId="17" xfId="0" applyNumberFormat="1" applyFont="1" applyFill="1" applyBorder="1" applyAlignment="1" applyProtection="1">
      <alignment horizontal="left" vertical="top" wrapText="1"/>
      <protection locked="0"/>
    </xf>
    <xf numFmtId="0" fontId="2" fillId="0" borderId="0" xfId="0" applyNumberFormat="1" applyFont="1" applyFill="1" applyBorder="1" applyAlignment="1" applyProtection="1">
      <alignment horizontal="left" vertical="top" wrapText="1"/>
      <protection locked="0"/>
    </xf>
    <xf numFmtId="0" fontId="3" fillId="0" borderId="0" xfId="0" applyNumberFormat="1" applyFont="1" applyFill="1" applyBorder="1" applyAlignment="1" applyProtection="1">
      <alignment horizontal="left" vertical="center" wrapText="1"/>
      <protection locked="0"/>
    </xf>
    <xf numFmtId="0" fontId="2" fillId="0" borderId="0" xfId="0" applyNumberFormat="1" applyFont="1" applyFill="1" applyBorder="1" applyAlignment="1" applyProtection="1">
      <alignment vertical="top" wrapText="1"/>
    </xf>
    <xf numFmtId="0" fontId="2" fillId="0" borderId="0" xfId="0" applyNumberFormat="1" applyFont="1" applyFill="1" applyBorder="1" applyAlignment="1" applyProtection="1">
      <alignment horizontal="left" vertical="center"/>
    </xf>
    <xf numFmtId="0" fontId="2" fillId="0" borderId="0" xfId="0" applyNumberFormat="1" applyFont="1" applyFill="1" applyAlignment="1" applyProtection="1">
      <alignment horizontal="center" vertical="center"/>
      <protection locked="0"/>
    </xf>
    <xf numFmtId="49" fontId="16" fillId="0" borderId="0" xfId="0" applyNumberFormat="1" applyFont="1" applyBorder="1" applyAlignment="1" applyProtection="1">
      <alignment horizontal="center" vertical="center" wrapText="1"/>
      <protection hidden="1"/>
    </xf>
  </cellXfs>
  <cellStyles count="4">
    <cellStyle name="Normal" xfId="0" builtinId="0" customBuiltin="1"/>
    <cellStyle name="Normal 2" xfId="1" xr:uid="{00000000-0005-0000-0000-000001000000}"/>
    <cellStyle name="Normal 3" xfId="2" xr:uid="{00000000-0005-0000-0000-000002000000}"/>
    <cellStyle name="Normal 4" xfId="3" xr:uid="{00000000-0005-0000-0000-000003000000}"/>
  </cellStyles>
  <dxfs count="0"/>
  <tableStyles count="0" defaultTableStyle="TableStyleMedium2" defaultPivotStyle="PivotStyleLight16"/>
  <colors>
    <mruColors>
      <color rgb="FFCC00CC"/>
      <color rgb="FFFF3300"/>
      <color rgb="FFA50021"/>
      <color rgb="FFFFFF99"/>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16</xdr:col>
      <xdr:colOff>85725</xdr:colOff>
      <xdr:row>21</xdr:row>
      <xdr:rowOff>19050</xdr:rowOff>
    </xdr:from>
    <xdr:to>
      <xdr:col>16</xdr:col>
      <xdr:colOff>85725</xdr:colOff>
      <xdr:row>23</xdr:row>
      <xdr:rowOff>0</xdr:rowOff>
    </xdr:to>
    <xdr:cxnSp macro="">
      <xdr:nvCxnSpPr>
        <xdr:cNvPr id="2" name="Straight Arrow Connector 1">
          <a:extLst>
            <a:ext uri="{FF2B5EF4-FFF2-40B4-BE49-F238E27FC236}">
              <a16:creationId xmlns:a16="http://schemas.microsoft.com/office/drawing/2014/main" id="{00000000-0008-0000-0100-000002000000}"/>
            </a:ext>
          </a:extLst>
        </xdr:cNvPr>
        <xdr:cNvCxnSpPr/>
      </xdr:nvCxnSpPr>
      <xdr:spPr>
        <a:xfrm>
          <a:off x="2571750" y="2667000"/>
          <a:ext cx="0" cy="2667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9525</xdr:colOff>
      <xdr:row>20</xdr:row>
      <xdr:rowOff>66675</xdr:rowOff>
    </xdr:from>
    <xdr:to>
      <xdr:col>41</xdr:col>
      <xdr:colOff>0</xdr:colOff>
      <xdr:row>20</xdr:row>
      <xdr:rowOff>66675</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a:off x="5962650" y="2571750"/>
          <a:ext cx="3048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4329</xdr:colOff>
      <xdr:row>70</xdr:row>
      <xdr:rowOff>69272</xdr:rowOff>
    </xdr:from>
    <xdr:to>
      <xdr:col>41</xdr:col>
      <xdr:colOff>4329</xdr:colOff>
      <xdr:row>70</xdr:row>
      <xdr:rowOff>69272</xdr:rowOff>
    </xdr:to>
    <xdr:cxnSp macro="">
      <xdr:nvCxnSpPr>
        <xdr:cNvPr id="4" name="Straight Arrow Connector 3">
          <a:extLst>
            <a:ext uri="{FF2B5EF4-FFF2-40B4-BE49-F238E27FC236}">
              <a16:creationId xmlns:a16="http://schemas.microsoft.com/office/drawing/2014/main" id="{00000000-0008-0000-0100-000004000000}"/>
            </a:ext>
          </a:extLst>
        </xdr:cNvPr>
        <xdr:cNvCxnSpPr/>
      </xdr:nvCxnSpPr>
      <xdr:spPr>
        <a:xfrm>
          <a:off x="6062229" y="6546272"/>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4330</xdr:colOff>
      <xdr:row>164</xdr:row>
      <xdr:rowOff>77937</xdr:rowOff>
    </xdr:from>
    <xdr:to>
      <xdr:col>41</xdr:col>
      <xdr:colOff>4330</xdr:colOff>
      <xdr:row>164</xdr:row>
      <xdr:rowOff>77937</xdr:rowOff>
    </xdr:to>
    <xdr:cxnSp macro="">
      <xdr:nvCxnSpPr>
        <xdr:cNvPr id="5" name="Straight Arrow Connector 4">
          <a:extLst>
            <a:ext uri="{FF2B5EF4-FFF2-40B4-BE49-F238E27FC236}">
              <a16:creationId xmlns:a16="http://schemas.microsoft.com/office/drawing/2014/main" id="{00000000-0008-0000-0100-000005000000}"/>
            </a:ext>
          </a:extLst>
        </xdr:cNvPr>
        <xdr:cNvCxnSpPr/>
      </xdr:nvCxnSpPr>
      <xdr:spPr>
        <a:xfrm>
          <a:off x="6062230" y="14241612"/>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35020</xdr:colOff>
      <xdr:row>86</xdr:row>
      <xdr:rowOff>65211</xdr:rowOff>
    </xdr:from>
    <xdr:to>
      <xdr:col>15</xdr:col>
      <xdr:colOff>34524</xdr:colOff>
      <xdr:row>89</xdr:row>
      <xdr:rowOff>43900</xdr:rowOff>
    </xdr:to>
    <xdr:grpSp>
      <xdr:nvGrpSpPr>
        <xdr:cNvPr id="27" name="Group 26">
          <a:extLst>
            <a:ext uri="{FF2B5EF4-FFF2-40B4-BE49-F238E27FC236}">
              <a16:creationId xmlns:a16="http://schemas.microsoft.com/office/drawing/2014/main" id="{00000000-0008-0000-0100-00001B000000}"/>
            </a:ext>
          </a:extLst>
        </xdr:cNvPr>
        <xdr:cNvGrpSpPr/>
      </xdr:nvGrpSpPr>
      <xdr:grpSpPr>
        <a:xfrm>
          <a:off x="2205063" y="9775328"/>
          <a:ext cx="158531" cy="304195"/>
          <a:chOff x="3377338" y="8846950"/>
          <a:chExt cx="161441" cy="351940"/>
        </a:xfrm>
      </xdr:grpSpPr>
      <xdr:sp macro="" textlink="">
        <xdr:nvSpPr>
          <xdr:cNvPr id="20" name="Rectangle 19">
            <a:extLst>
              <a:ext uri="{FF2B5EF4-FFF2-40B4-BE49-F238E27FC236}">
                <a16:creationId xmlns:a16="http://schemas.microsoft.com/office/drawing/2014/main" id="{00000000-0008-0000-0100-000014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2" name="Straight Arrow Connector 21">
            <a:extLst>
              <a:ext uri="{FF2B5EF4-FFF2-40B4-BE49-F238E27FC236}">
                <a16:creationId xmlns:a16="http://schemas.microsoft.com/office/drawing/2014/main" id="{00000000-0008-0000-0100-000016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25</xdr:col>
      <xdr:colOff>75243</xdr:colOff>
      <xdr:row>86</xdr:row>
      <xdr:rowOff>74736</xdr:rowOff>
    </xdr:from>
    <xdr:to>
      <xdr:col>40</xdr:col>
      <xdr:colOff>85725</xdr:colOff>
      <xdr:row>88</xdr:row>
      <xdr:rowOff>19050</xdr:rowOff>
    </xdr:to>
    <xdr:grpSp>
      <xdr:nvGrpSpPr>
        <xdr:cNvPr id="31" name="Group 30">
          <a:extLst>
            <a:ext uri="{FF2B5EF4-FFF2-40B4-BE49-F238E27FC236}">
              <a16:creationId xmlns:a16="http://schemas.microsoft.com/office/drawing/2014/main" id="{00000000-0008-0000-0100-00001F000000}"/>
            </a:ext>
          </a:extLst>
        </xdr:cNvPr>
        <xdr:cNvGrpSpPr/>
      </xdr:nvGrpSpPr>
      <xdr:grpSpPr>
        <a:xfrm>
          <a:off x="3880273" y="9783610"/>
          <a:ext cx="2283645" cy="145581"/>
          <a:chOff x="3700220" y="8704881"/>
          <a:chExt cx="2560450" cy="142068"/>
        </a:xfrm>
      </xdr:grpSpPr>
      <xdr:sp macro="" textlink="">
        <xdr:nvSpPr>
          <xdr:cNvPr id="28" name="Rectangle 27">
            <a:extLst>
              <a:ext uri="{FF2B5EF4-FFF2-40B4-BE49-F238E27FC236}">
                <a16:creationId xmlns:a16="http://schemas.microsoft.com/office/drawing/2014/main" id="{00000000-0008-0000-0100-00001C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0" name="Straight Arrow Connector 29">
            <a:extLst>
              <a:ext uri="{FF2B5EF4-FFF2-40B4-BE49-F238E27FC236}">
                <a16:creationId xmlns:a16="http://schemas.microsoft.com/office/drawing/2014/main" id="{00000000-0008-0000-0100-00001E000000}"/>
              </a:ext>
            </a:extLst>
          </xdr:cNvPr>
          <xdr:cNvCxnSpPr/>
        </xdr:nvCxnSpPr>
        <xdr:spPr>
          <a:xfrm>
            <a:off x="3851975" y="8846949"/>
            <a:ext cx="240869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57150</xdr:colOff>
      <xdr:row>103</xdr:row>
      <xdr:rowOff>76200</xdr:rowOff>
    </xdr:from>
    <xdr:to>
      <xdr:col>15</xdr:col>
      <xdr:colOff>56654</xdr:colOff>
      <xdr:row>105</xdr:row>
      <xdr:rowOff>131089</xdr:rowOff>
    </xdr:to>
    <xdr:grpSp>
      <xdr:nvGrpSpPr>
        <xdr:cNvPr id="32" name="Group 31">
          <a:extLst>
            <a:ext uri="{FF2B5EF4-FFF2-40B4-BE49-F238E27FC236}">
              <a16:creationId xmlns:a16="http://schemas.microsoft.com/office/drawing/2014/main" id="{00000000-0008-0000-0100-000020000000}"/>
            </a:ext>
          </a:extLst>
        </xdr:cNvPr>
        <xdr:cNvGrpSpPr/>
      </xdr:nvGrpSpPr>
      <xdr:grpSpPr>
        <a:xfrm>
          <a:off x="2226365" y="11595652"/>
          <a:ext cx="158531" cy="304196"/>
          <a:chOff x="3377338" y="8846950"/>
          <a:chExt cx="161441" cy="351940"/>
        </a:xfrm>
      </xdr:grpSpPr>
      <xdr:sp macro="" textlink="">
        <xdr:nvSpPr>
          <xdr:cNvPr id="33" name="Rectangle 32">
            <a:extLst>
              <a:ext uri="{FF2B5EF4-FFF2-40B4-BE49-F238E27FC236}">
                <a16:creationId xmlns:a16="http://schemas.microsoft.com/office/drawing/2014/main" id="{00000000-0008-0000-0100-000021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4" name="Straight Arrow Connector 33">
            <a:extLst>
              <a:ext uri="{FF2B5EF4-FFF2-40B4-BE49-F238E27FC236}">
                <a16:creationId xmlns:a16="http://schemas.microsoft.com/office/drawing/2014/main" id="{00000000-0008-0000-0100-000022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21173</xdr:colOff>
      <xdr:row>103</xdr:row>
      <xdr:rowOff>76200</xdr:rowOff>
    </xdr:from>
    <xdr:to>
      <xdr:col>41</xdr:col>
      <xdr:colOff>12729</xdr:colOff>
      <xdr:row>104</xdr:row>
      <xdr:rowOff>76200</xdr:rowOff>
    </xdr:to>
    <xdr:grpSp>
      <xdr:nvGrpSpPr>
        <xdr:cNvPr id="35" name="Group 34">
          <a:extLst>
            <a:ext uri="{FF2B5EF4-FFF2-40B4-BE49-F238E27FC236}">
              <a16:creationId xmlns:a16="http://schemas.microsoft.com/office/drawing/2014/main" id="{00000000-0008-0000-0100-000023000000}"/>
            </a:ext>
          </a:extLst>
        </xdr:cNvPr>
        <xdr:cNvGrpSpPr/>
      </xdr:nvGrpSpPr>
      <xdr:grpSpPr>
        <a:xfrm>
          <a:off x="3668006" y="11595652"/>
          <a:ext cx="2527276" cy="127552"/>
          <a:chOff x="3700220" y="8704881"/>
          <a:chExt cx="2560450" cy="142068"/>
        </a:xfrm>
      </xdr:grpSpPr>
      <xdr:sp macro="" textlink="">
        <xdr:nvSpPr>
          <xdr:cNvPr id="36" name="Rectangle 35">
            <a:extLst>
              <a:ext uri="{FF2B5EF4-FFF2-40B4-BE49-F238E27FC236}">
                <a16:creationId xmlns:a16="http://schemas.microsoft.com/office/drawing/2014/main" id="{00000000-0008-0000-0100-000024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7" name="Straight Arrow Connector 36">
            <a:extLst>
              <a:ext uri="{FF2B5EF4-FFF2-40B4-BE49-F238E27FC236}">
                <a16:creationId xmlns:a16="http://schemas.microsoft.com/office/drawing/2014/main" id="{00000000-0008-0000-0100-000025000000}"/>
              </a:ext>
            </a:extLst>
          </xdr:cNvPr>
          <xdr:cNvCxnSpPr/>
        </xdr:nvCxnSpPr>
        <xdr:spPr>
          <a:xfrm>
            <a:off x="3851975" y="8846949"/>
            <a:ext cx="240869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37</xdr:row>
      <xdr:rowOff>66675</xdr:rowOff>
    </xdr:from>
    <xdr:to>
      <xdr:col>41</xdr:col>
      <xdr:colOff>6080</xdr:colOff>
      <xdr:row>38</xdr:row>
      <xdr:rowOff>64293</xdr:rowOff>
    </xdr:to>
    <xdr:grpSp>
      <xdr:nvGrpSpPr>
        <xdr:cNvPr id="19" name="Group 18">
          <a:extLst>
            <a:ext uri="{FF2B5EF4-FFF2-40B4-BE49-F238E27FC236}">
              <a16:creationId xmlns:a16="http://schemas.microsoft.com/office/drawing/2014/main" id="{00000000-0008-0000-0100-000013000000}"/>
            </a:ext>
          </a:extLst>
        </xdr:cNvPr>
        <xdr:cNvGrpSpPr/>
      </xdr:nvGrpSpPr>
      <xdr:grpSpPr>
        <a:xfrm>
          <a:off x="5986669" y="4480892"/>
          <a:ext cx="201964" cy="125170"/>
          <a:chOff x="6029326" y="2438400"/>
          <a:chExt cx="197784" cy="140494"/>
        </a:xfrm>
      </xdr:grpSpPr>
      <xdr:cxnSp macro="">
        <xdr:nvCxnSpPr>
          <xdr:cNvPr id="21" name="Straight Arrow Connector 20">
            <a:extLst>
              <a:ext uri="{FF2B5EF4-FFF2-40B4-BE49-F238E27FC236}">
                <a16:creationId xmlns:a16="http://schemas.microsoft.com/office/drawing/2014/main" id="{00000000-0008-0000-0100-000015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3" name="Rectangle 37">
            <a:extLst>
              <a:ext uri="{FF2B5EF4-FFF2-40B4-BE49-F238E27FC236}">
                <a16:creationId xmlns:a16="http://schemas.microsoft.com/office/drawing/2014/main" id="{00000000-0008-0000-0100-000017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124</xdr:row>
      <xdr:rowOff>66675</xdr:rowOff>
    </xdr:from>
    <xdr:to>
      <xdr:col>41</xdr:col>
      <xdr:colOff>9525</xdr:colOff>
      <xdr:row>124</xdr:row>
      <xdr:rowOff>66675</xdr:rowOff>
    </xdr:to>
    <xdr:cxnSp macro="">
      <xdr:nvCxnSpPr>
        <xdr:cNvPr id="40" name="Straight Arrow Connector 39">
          <a:extLst>
            <a:ext uri="{FF2B5EF4-FFF2-40B4-BE49-F238E27FC236}">
              <a16:creationId xmlns:a16="http://schemas.microsoft.com/office/drawing/2014/main" id="{00000000-0008-0000-0100-000028000000}"/>
            </a:ext>
          </a:extLst>
        </xdr:cNvPr>
        <xdr:cNvCxnSpPr/>
      </xdr:nvCxnSpPr>
      <xdr:spPr>
        <a:xfrm>
          <a:off x="6096000" y="145161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137</xdr:row>
      <xdr:rowOff>66675</xdr:rowOff>
    </xdr:from>
    <xdr:to>
      <xdr:col>41</xdr:col>
      <xdr:colOff>9525</xdr:colOff>
      <xdr:row>137</xdr:row>
      <xdr:rowOff>66675</xdr:rowOff>
    </xdr:to>
    <xdr:cxnSp macro="">
      <xdr:nvCxnSpPr>
        <xdr:cNvPr id="43" name="Straight Arrow Connector 42">
          <a:extLst>
            <a:ext uri="{FF2B5EF4-FFF2-40B4-BE49-F238E27FC236}">
              <a16:creationId xmlns:a16="http://schemas.microsoft.com/office/drawing/2014/main" id="{00000000-0008-0000-0100-00002B000000}"/>
            </a:ext>
          </a:extLst>
        </xdr:cNvPr>
        <xdr:cNvCxnSpPr/>
      </xdr:nvCxnSpPr>
      <xdr:spPr>
        <a:xfrm>
          <a:off x="6096000" y="1743075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142</xdr:row>
      <xdr:rowOff>66675</xdr:rowOff>
    </xdr:from>
    <xdr:to>
      <xdr:col>41</xdr:col>
      <xdr:colOff>9525</xdr:colOff>
      <xdr:row>142</xdr:row>
      <xdr:rowOff>66675</xdr:rowOff>
    </xdr:to>
    <xdr:cxnSp macro="">
      <xdr:nvCxnSpPr>
        <xdr:cNvPr id="44" name="Straight Arrow Connector 43">
          <a:extLst>
            <a:ext uri="{FF2B5EF4-FFF2-40B4-BE49-F238E27FC236}">
              <a16:creationId xmlns:a16="http://schemas.microsoft.com/office/drawing/2014/main" id="{00000000-0008-0000-0100-00002C000000}"/>
            </a:ext>
          </a:extLst>
        </xdr:cNvPr>
        <xdr:cNvCxnSpPr/>
      </xdr:nvCxnSpPr>
      <xdr:spPr>
        <a:xfrm>
          <a:off x="6096000" y="180117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39</xdr:col>
      <xdr:colOff>8106</xdr:colOff>
      <xdr:row>23</xdr:row>
      <xdr:rowOff>64851</xdr:rowOff>
    </xdr:from>
    <xdr:to>
      <xdr:col>41</xdr:col>
      <xdr:colOff>6890</xdr:colOff>
      <xdr:row>23</xdr:row>
      <xdr:rowOff>64851</xdr:rowOff>
    </xdr:to>
    <xdr:cxnSp macro="">
      <xdr:nvCxnSpPr>
        <xdr:cNvPr id="26" name="Straight Arrow Connector 25">
          <a:extLst>
            <a:ext uri="{FF2B5EF4-FFF2-40B4-BE49-F238E27FC236}">
              <a16:creationId xmlns:a16="http://schemas.microsoft.com/office/drawing/2014/main" id="{00000000-0008-0000-0D00-00001A000000}"/>
            </a:ext>
          </a:extLst>
        </xdr:cNvPr>
        <xdr:cNvCxnSpPr/>
      </xdr:nvCxnSpPr>
      <xdr:spPr>
        <a:xfrm>
          <a:off x="6037431" y="2331801"/>
          <a:ext cx="208334"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8106</xdr:colOff>
      <xdr:row>25</xdr:row>
      <xdr:rowOff>68901</xdr:rowOff>
    </xdr:from>
    <xdr:to>
      <xdr:col>41</xdr:col>
      <xdr:colOff>6890</xdr:colOff>
      <xdr:row>25</xdr:row>
      <xdr:rowOff>68901</xdr:rowOff>
    </xdr:to>
    <xdr:cxnSp macro="">
      <xdr:nvCxnSpPr>
        <xdr:cNvPr id="27" name="Straight Arrow Connector 26">
          <a:extLst>
            <a:ext uri="{FF2B5EF4-FFF2-40B4-BE49-F238E27FC236}">
              <a16:creationId xmlns:a16="http://schemas.microsoft.com/office/drawing/2014/main" id="{00000000-0008-0000-0D00-00001B000000}"/>
            </a:ext>
          </a:extLst>
        </xdr:cNvPr>
        <xdr:cNvCxnSpPr/>
      </xdr:nvCxnSpPr>
      <xdr:spPr>
        <a:xfrm>
          <a:off x="6037431" y="2621601"/>
          <a:ext cx="208334"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4053</xdr:colOff>
      <xdr:row>191</xdr:row>
      <xdr:rowOff>77013</xdr:rowOff>
    </xdr:from>
    <xdr:to>
      <xdr:col>41</xdr:col>
      <xdr:colOff>608</xdr:colOff>
      <xdr:row>192</xdr:row>
      <xdr:rowOff>74631</xdr:rowOff>
    </xdr:to>
    <xdr:grpSp>
      <xdr:nvGrpSpPr>
        <xdr:cNvPr id="29" name="Group 28">
          <a:extLst>
            <a:ext uri="{FF2B5EF4-FFF2-40B4-BE49-F238E27FC236}">
              <a16:creationId xmlns:a16="http://schemas.microsoft.com/office/drawing/2014/main" id="{00000000-0008-0000-0D00-00001D000000}"/>
            </a:ext>
          </a:extLst>
        </xdr:cNvPr>
        <xdr:cNvGrpSpPr/>
      </xdr:nvGrpSpPr>
      <xdr:grpSpPr>
        <a:xfrm>
          <a:off x="5980783" y="20929308"/>
          <a:ext cx="201964" cy="125170"/>
          <a:chOff x="6029326" y="2438400"/>
          <a:chExt cx="197784" cy="140494"/>
        </a:xfrm>
      </xdr:grpSpPr>
      <xdr:cxnSp macro="">
        <xdr:nvCxnSpPr>
          <xdr:cNvPr id="30" name="Straight Arrow Connector 29">
            <a:extLst>
              <a:ext uri="{FF2B5EF4-FFF2-40B4-BE49-F238E27FC236}">
                <a16:creationId xmlns:a16="http://schemas.microsoft.com/office/drawing/2014/main" id="{00000000-0008-0000-0D00-00001E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1" name="Rectangle 37">
            <a:extLst>
              <a:ext uri="{FF2B5EF4-FFF2-40B4-BE49-F238E27FC236}">
                <a16:creationId xmlns:a16="http://schemas.microsoft.com/office/drawing/2014/main" id="{00000000-0008-0000-0D00-00001F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8106</xdr:colOff>
      <xdr:row>182</xdr:row>
      <xdr:rowOff>68906</xdr:rowOff>
    </xdr:from>
    <xdr:to>
      <xdr:col>41</xdr:col>
      <xdr:colOff>4053</xdr:colOff>
      <xdr:row>183</xdr:row>
      <xdr:rowOff>66524</xdr:rowOff>
    </xdr:to>
    <xdr:grpSp>
      <xdr:nvGrpSpPr>
        <xdr:cNvPr id="32" name="Group 31">
          <a:extLst>
            <a:ext uri="{FF2B5EF4-FFF2-40B4-BE49-F238E27FC236}">
              <a16:creationId xmlns:a16="http://schemas.microsoft.com/office/drawing/2014/main" id="{00000000-0008-0000-0D00-000020000000}"/>
            </a:ext>
          </a:extLst>
        </xdr:cNvPr>
        <xdr:cNvGrpSpPr/>
      </xdr:nvGrpSpPr>
      <xdr:grpSpPr>
        <a:xfrm>
          <a:off x="5985250" y="20013014"/>
          <a:ext cx="200942" cy="125170"/>
          <a:chOff x="6029326" y="2438400"/>
          <a:chExt cx="197784" cy="140494"/>
        </a:xfrm>
      </xdr:grpSpPr>
      <xdr:cxnSp macro="">
        <xdr:nvCxnSpPr>
          <xdr:cNvPr id="33" name="Straight Arrow Connector 32">
            <a:extLst>
              <a:ext uri="{FF2B5EF4-FFF2-40B4-BE49-F238E27FC236}">
                <a16:creationId xmlns:a16="http://schemas.microsoft.com/office/drawing/2014/main" id="{00000000-0008-0000-0D00-000021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4" name="Rectangle 37">
            <a:extLst>
              <a:ext uri="{FF2B5EF4-FFF2-40B4-BE49-F238E27FC236}">
                <a16:creationId xmlns:a16="http://schemas.microsoft.com/office/drawing/2014/main" id="{00000000-0008-0000-0D00-000022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8106</xdr:colOff>
      <xdr:row>173</xdr:row>
      <xdr:rowOff>81061</xdr:rowOff>
    </xdr:from>
    <xdr:to>
      <xdr:col>41</xdr:col>
      <xdr:colOff>4053</xdr:colOff>
      <xdr:row>174</xdr:row>
      <xdr:rowOff>78679</xdr:rowOff>
    </xdr:to>
    <xdr:grpSp>
      <xdr:nvGrpSpPr>
        <xdr:cNvPr id="35" name="Group 34">
          <a:extLst>
            <a:ext uri="{FF2B5EF4-FFF2-40B4-BE49-F238E27FC236}">
              <a16:creationId xmlns:a16="http://schemas.microsoft.com/office/drawing/2014/main" id="{00000000-0008-0000-0D00-000023000000}"/>
            </a:ext>
          </a:extLst>
        </xdr:cNvPr>
        <xdr:cNvGrpSpPr/>
      </xdr:nvGrpSpPr>
      <xdr:grpSpPr>
        <a:xfrm>
          <a:off x="5985250" y="19113253"/>
          <a:ext cx="200942" cy="126413"/>
          <a:chOff x="6029326" y="2438400"/>
          <a:chExt cx="197784" cy="140494"/>
        </a:xfrm>
      </xdr:grpSpPr>
      <xdr:cxnSp macro="">
        <xdr:nvCxnSpPr>
          <xdr:cNvPr id="36" name="Straight Arrow Connector 35">
            <a:extLst>
              <a:ext uri="{FF2B5EF4-FFF2-40B4-BE49-F238E27FC236}">
                <a16:creationId xmlns:a16="http://schemas.microsoft.com/office/drawing/2014/main" id="{00000000-0008-0000-0D00-000024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7" name="Rectangle 37">
            <a:extLst>
              <a:ext uri="{FF2B5EF4-FFF2-40B4-BE49-F238E27FC236}">
                <a16:creationId xmlns:a16="http://schemas.microsoft.com/office/drawing/2014/main" id="{00000000-0008-0000-0D00-000025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8106</xdr:colOff>
      <xdr:row>164</xdr:row>
      <xdr:rowOff>81063</xdr:rowOff>
    </xdr:from>
    <xdr:to>
      <xdr:col>41</xdr:col>
      <xdr:colOff>4053</xdr:colOff>
      <xdr:row>165</xdr:row>
      <xdr:rowOff>78681</xdr:rowOff>
    </xdr:to>
    <xdr:grpSp>
      <xdr:nvGrpSpPr>
        <xdr:cNvPr id="38" name="Group 37">
          <a:extLst>
            <a:ext uri="{FF2B5EF4-FFF2-40B4-BE49-F238E27FC236}">
              <a16:creationId xmlns:a16="http://schemas.microsoft.com/office/drawing/2014/main" id="{00000000-0008-0000-0D00-000026000000}"/>
            </a:ext>
          </a:extLst>
        </xdr:cNvPr>
        <xdr:cNvGrpSpPr/>
      </xdr:nvGrpSpPr>
      <xdr:grpSpPr>
        <a:xfrm>
          <a:off x="5985250" y="18203825"/>
          <a:ext cx="200942" cy="126412"/>
          <a:chOff x="6029326" y="2438400"/>
          <a:chExt cx="197784" cy="140494"/>
        </a:xfrm>
      </xdr:grpSpPr>
      <xdr:cxnSp macro="">
        <xdr:nvCxnSpPr>
          <xdr:cNvPr id="39" name="Straight Arrow Connector 38">
            <a:extLst>
              <a:ext uri="{FF2B5EF4-FFF2-40B4-BE49-F238E27FC236}">
                <a16:creationId xmlns:a16="http://schemas.microsoft.com/office/drawing/2014/main" id="{00000000-0008-0000-0D00-000027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0" name="Rectangle 37">
            <a:extLst>
              <a:ext uri="{FF2B5EF4-FFF2-40B4-BE49-F238E27FC236}">
                <a16:creationId xmlns:a16="http://schemas.microsoft.com/office/drawing/2014/main" id="{00000000-0008-0000-0D00-000028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8106</xdr:colOff>
      <xdr:row>144</xdr:row>
      <xdr:rowOff>72956</xdr:rowOff>
    </xdr:from>
    <xdr:to>
      <xdr:col>41</xdr:col>
      <xdr:colOff>4053</xdr:colOff>
      <xdr:row>145</xdr:row>
      <xdr:rowOff>70574</xdr:rowOff>
    </xdr:to>
    <xdr:grpSp>
      <xdr:nvGrpSpPr>
        <xdr:cNvPr id="41" name="Group 40">
          <a:extLst>
            <a:ext uri="{FF2B5EF4-FFF2-40B4-BE49-F238E27FC236}">
              <a16:creationId xmlns:a16="http://schemas.microsoft.com/office/drawing/2014/main" id="{00000000-0008-0000-0D00-000029000000}"/>
            </a:ext>
          </a:extLst>
        </xdr:cNvPr>
        <xdr:cNvGrpSpPr/>
      </xdr:nvGrpSpPr>
      <xdr:grpSpPr>
        <a:xfrm>
          <a:off x="5985250" y="16122995"/>
          <a:ext cx="200942" cy="126413"/>
          <a:chOff x="6029326" y="2438400"/>
          <a:chExt cx="197784" cy="140494"/>
        </a:xfrm>
      </xdr:grpSpPr>
      <xdr:cxnSp macro="">
        <xdr:nvCxnSpPr>
          <xdr:cNvPr id="42" name="Straight Arrow Connector 41">
            <a:extLst>
              <a:ext uri="{FF2B5EF4-FFF2-40B4-BE49-F238E27FC236}">
                <a16:creationId xmlns:a16="http://schemas.microsoft.com/office/drawing/2014/main" id="{00000000-0008-0000-0D00-00002A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3" name="Rectangle 37">
            <a:extLst>
              <a:ext uri="{FF2B5EF4-FFF2-40B4-BE49-F238E27FC236}">
                <a16:creationId xmlns:a16="http://schemas.microsoft.com/office/drawing/2014/main" id="{00000000-0008-0000-0D00-00002B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8106</xdr:colOff>
      <xdr:row>128</xdr:row>
      <xdr:rowOff>77010</xdr:rowOff>
    </xdr:from>
    <xdr:to>
      <xdr:col>41</xdr:col>
      <xdr:colOff>4053</xdr:colOff>
      <xdr:row>129</xdr:row>
      <xdr:rowOff>74628</xdr:rowOff>
    </xdr:to>
    <xdr:grpSp>
      <xdr:nvGrpSpPr>
        <xdr:cNvPr id="47" name="Group 46">
          <a:extLst>
            <a:ext uri="{FF2B5EF4-FFF2-40B4-BE49-F238E27FC236}">
              <a16:creationId xmlns:a16="http://schemas.microsoft.com/office/drawing/2014/main" id="{00000000-0008-0000-0D00-00002F000000}"/>
            </a:ext>
          </a:extLst>
        </xdr:cNvPr>
        <xdr:cNvGrpSpPr/>
      </xdr:nvGrpSpPr>
      <xdr:grpSpPr>
        <a:xfrm>
          <a:off x="5985250" y="14444023"/>
          <a:ext cx="200942" cy="125170"/>
          <a:chOff x="6029326" y="2438400"/>
          <a:chExt cx="197784" cy="140494"/>
        </a:xfrm>
      </xdr:grpSpPr>
      <xdr:cxnSp macro="">
        <xdr:nvCxnSpPr>
          <xdr:cNvPr id="48" name="Straight Arrow Connector 47">
            <a:extLst>
              <a:ext uri="{FF2B5EF4-FFF2-40B4-BE49-F238E27FC236}">
                <a16:creationId xmlns:a16="http://schemas.microsoft.com/office/drawing/2014/main" id="{00000000-0008-0000-0D00-000030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9" name="Rectangle 37">
            <a:extLst>
              <a:ext uri="{FF2B5EF4-FFF2-40B4-BE49-F238E27FC236}">
                <a16:creationId xmlns:a16="http://schemas.microsoft.com/office/drawing/2014/main" id="{00000000-0008-0000-0D00-000031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37</xdr:col>
      <xdr:colOff>28372</xdr:colOff>
      <xdr:row>108</xdr:row>
      <xdr:rowOff>76196</xdr:rowOff>
    </xdr:from>
    <xdr:to>
      <xdr:col>38</xdr:col>
      <xdr:colOff>74608</xdr:colOff>
      <xdr:row>110</xdr:row>
      <xdr:rowOff>58615</xdr:rowOff>
    </xdr:to>
    <xdr:grpSp>
      <xdr:nvGrpSpPr>
        <xdr:cNvPr id="72" name="Group 71">
          <a:extLst>
            <a:ext uri="{FF2B5EF4-FFF2-40B4-BE49-F238E27FC236}">
              <a16:creationId xmlns:a16="http://schemas.microsoft.com/office/drawing/2014/main" id="{00000000-0008-0000-0D00-000048000000}"/>
            </a:ext>
          </a:extLst>
        </xdr:cNvPr>
        <xdr:cNvGrpSpPr/>
      </xdr:nvGrpSpPr>
      <xdr:grpSpPr>
        <a:xfrm>
          <a:off x="5742958" y="12071070"/>
          <a:ext cx="204019" cy="240008"/>
          <a:chOff x="3390747" y="3407432"/>
          <a:chExt cx="192810" cy="829806"/>
        </a:xfrm>
      </xdr:grpSpPr>
      <xdr:cxnSp macro="">
        <xdr:nvCxnSpPr>
          <xdr:cNvPr id="73" name="Straight Arrow Connector 72">
            <a:extLst>
              <a:ext uri="{FF2B5EF4-FFF2-40B4-BE49-F238E27FC236}">
                <a16:creationId xmlns:a16="http://schemas.microsoft.com/office/drawing/2014/main" id="{00000000-0008-0000-0D00-000049000000}"/>
              </a:ext>
            </a:extLst>
          </xdr:cNvPr>
          <xdr:cNvCxnSpPr/>
        </xdr:nvCxnSpPr>
        <xdr:spPr>
          <a:xfrm flipH="1">
            <a:off x="3390747" y="4234030"/>
            <a:ext cx="130425"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4" name="Rectangle 37">
            <a:extLst>
              <a:ext uri="{FF2B5EF4-FFF2-40B4-BE49-F238E27FC236}">
                <a16:creationId xmlns:a16="http://schemas.microsoft.com/office/drawing/2014/main" id="{00000000-0008-0000-0D00-00004A000000}"/>
              </a:ext>
            </a:extLst>
          </xdr:cNvPr>
          <xdr:cNvSpPr/>
        </xdr:nvSpPr>
        <xdr:spPr>
          <a:xfrm>
            <a:off x="3529512" y="3407432"/>
            <a:ext cx="54045" cy="829806"/>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36</xdr:col>
      <xdr:colOff>16335</xdr:colOff>
      <xdr:row>113</xdr:row>
      <xdr:rowOff>76200</xdr:rowOff>
    </xdr:from>
    <xdr:to>
      <xdr:col>37</xdr:col>
      <xdr:colOff>84344</xdr:colOff>
      <xdr:row>115</xdr:row>
      <xdr:rowOff>83344</xdr:rowOff>
    </xdr:to>
    <xdr:grpSp>
      <xdr:nvGrpSpPr>
        <xdr:cNvPr id="78" name="Group 77">
          <a:extLst>
            <a:ext uri="{FF2B5EF4-FFF2-40B4-BE49-F238E27FC236}">
              <a16:creationId xmlns:a16="http://schemas.microsoft.com/office/drawing/2014/main" id="{00000000-0008-0000-0D00-00004E000000}"/>
            </a:ext>
          </a:extLst>
        </xdr:cNvPr>
        <xdr:cNvGrpSpPr/>
      </xdr:nvGrpSpPr>
      <xdr:grpSpPr>
        <a:xfrm>
          <a:off x="5571481" y="12708834"/>
          <a:ext cx="226621" cy="201372"/>
          <a:chOff x="3370711" y="3407432"/>
          <a:chExt cx="212846" cy="829806"/>
        </a:xfrm>
      </xdr:grpSpPr>
      <xdr:cxnSp macro="">
        <xdr:nvCxnSpPr>
          <xdr:cNvPr id="79" name="Straight Arrow Connector 78">
            <a:extLst>
              <a:ext uri="{FF2B5EF4-FFF2-40B4-BE49-F238E27FC236}">
                <a16:creationId xmlns:a16="http://schemas.microsoft.com/office/drawing/2014/main" id="{00000000-0008-0000-0D00-00004F000000}"/>
              </a:ext>
            </a:extLst>
          </xdr:cNvPr>
          <xdr:cNvCxnSpPr/>
        </xdr:nvCxnSpPr>
        <xdr:spPr>
          <a:xfrm flipH="1">
            <a:off x="3370711" y="4234031"/>
            <a:ext cx="15046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0" name="Rectangle 37">
            <a:extLst>
              <a:ext uri="{FF2B5EF4-FFF2-40B4-BE49-F238E27FC236}">
                <a16:creationId xmlns:a16="http://schemas.microsoft.com/office/drawing/2014/main" id="{00000000-0008-0000-0D00-000050000000}"/>
              </a:ext>
            </a:extLst>
          </xdr:cNvPr>
          <xdr:cNvSpPr/>
        </xdr:nvSpPr>
        <xdr:spPr>
          <a:xfrm>
            <a:off x="3529512" y="3407432"/>
            <a:ext cx="54045" cy="829806"/>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16</xdr:col>
      <xdr:colOff>28575</xdr:colOff>
      <xdr:row>6</xdr:row>
      <xdr:rowOff>237</xdr:rowOff>
    </xdr:from>
    <xdr:to>
      <xdr:col>17</xdr:col>
      <xdr:colOff>25787</xdr:colOff>
      <xdr:row>8</xdr:row>
      <xdr:rowOff>8361</xdr:rowOff>
    </xdr:to>
    <xdr:grpSp>
      <xdr:nvGrpSpPr>
        <xdr:cNvPr id="55" name="Group 54">
          <a:extLst>
            <a:ext uri="{FF2B5EF4-FFF2-40B4-BE49-F238E27FC236}">
              <a16:creationId xmlns:a16="http://schemas.microsoft.com/office/drawing/2014/main" id="{00000000-0008-0000-0D00-000037000000}"/>
            </a:ext>
          </a:extLst>
        </xdr:cNvPr>
        <xdr:cNvGrpSpPr/>
      </xdr:nvGrpSpPr>
      <xdr:grpSpPr>
        <a:xfrm>
          <a:off x="2516257" y="586646"/>
          <a:ext cx="156238" cy="261986"/>
          <a:chOff x="2467841" y="10572754"/>
          <a:chExt cx="133445" cy="255975"/>
        </a:xfrm>
      </xdr:grpSpPr>
      <xdr:sp macro="" textlink="">
        <xdr:nvSpPr>
          <xdr:cNvPr id="56" name="Rectangle 55">
            <a:extLst>
              <a:ext uri="{FF2B5EF4-FFF2-40B4-BE49-F238E27FC236}">
                <a16:creationId xmlns:a16="http://schemas.microsoft.com/office/drawing/2014/main" id="{00000000-0008-0000-0D00-000038000000}"/>
              </a:ext>
            </a:extLst>
          </xdr:cNvPr>
          <xdr:cNvSpPr/>
        </xdr:nvSpPr>
        <xdr:spPr>
          <a:xfrm>
            <a:off x="2467841" y="10572754"/>
            <a:ext cx="133445" cy="119018"/>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7" name="Straight Arrow Connector 56">
            <a:extLst>
              <a:ext uri="{FF2B5EF4-FFF2-40B4-BE49-F238E27FC236}">
                <a16:creationId xmlns:a16="http://schemas.microsoft.com/office/drawing/2014/main" id="{00000000-0008-0000-0D00-000039000000}"/>
              </a:ext>
            </a:extLst>
          </xdr:cNvPr>
          <xdr:cNvCxnSpPr/>
        </xdr:nvCxnSpPr>
        <xdr:spPr>
          <a:xfrm>
            <a:off x="2467841" y="10689603"/>
            <a:ext cx="0" cy="139128"/>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28338</xdr:colOff>
      <xdr:row>5</xdr:row>
      <xdr:rowOff>57150</xdr:rowOff>
    </xdr:from>
    <xdr:to>
      <xdr:col>40</xdr:col>
      <xdr:colOff>104774</xdr:colOff>
      <xdr:row>6</xdr:row>
      <xdr:rowOff>123825</xdr:rowOff>
    </xdr:to>
    <xdr:grpSp>
      <xdr:nvGrpSpPr>
        <xdr:cNvPr id="58" name="Group 57">
          <a:extLst>
            <a:ext uri="{FF2B5EF4-FFF2-40B4-BE49-F238E27FC236}">
              <a16:creationId xmlns:a16="http://schemas.microsoft.com/office/drawing/2014/main" id="{00000000-0008-0000-0D00-00003A000000}"/>
            </a:ext>
          </a:extLst>
        </xdr:cNvPr>
        <xdr:cNvGrpSpPr/>
      </xdr:nvGrpSpPr>
      <xdr:grpSpPr>
        <a:xfrm>
          <a:off x="4470715" y="569843"/>
          <a:ext cx="1711423" cy="127553"/>
          <a:chOff x="3700220" y="8704881"/>
          <a:chExt cx="1735292" cy="142068"/>
        </a:xfrm>
      </xdr:grpSpPr>
      <xdr:sp macro="" textlink="">
        <xdr:nvSpPr>
          <xdr:cNvPr id="59" name="Rectangle 58">
            <a:extLst>
              <a:ext uri="{FF2B5EF4-FFF2-40B4-BE49-F238E27FC236}">
                <a16:creationId xmlns:a16="http://schemas.microsoft.com/office/drawing/2014/main" id="{00000000-0008-0000-0D00-00003B000000}"/>
              </a:ext>
            </a:extLst>
          </xdr:cNvPr>
          <xdr:cNvSpPr/>
        </xdr:nvSpPr>
        <xdr:spPr>
          <a:xfrm>
            <a:off x="3700220" y="8704881"/>
            <a:ext cx="154733"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3" name="Straight Arrow Connector 92">
            <a:extLst>
              <a:ext uri="{FF2B5EF4-FFF2-40B4-BE49-F238E27FC236}">
                <a16:creationId xmlns:a16="http://schemas.microsoft.com/office/drawing/2014/main" id="{00000000-0008-0000-0D00-00005D000000}"/>
              </a:ext>
            </a:extLst>
          </xdr:cNvPr>
          <xdr:cNvCxnSpPr/>
        </xdr:nvCxnSpPr>
        <xdr:spPr>
          <a:xfrm>
            <a:off x="3851975" y="8846949"/>
            <a:ext cx="1583537"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0</xdr:colOff>
      <xdr:row>19</xdr:row>
      <xdr:rowOff>19287</xdr:rowOff>
    </xdr:from>
    <xdr:to>
      <xdr:col>16</xdr:col>
      <xdr:colOff>159137</xdr:colOff>
      <xdr:row>21</xdr:row>
      <xdr:rowOff>27411</xdr:rowOff>
    </xdr:to>
    <xdr:grpSp>
      <xdr:nvGrpSpPr>
        <xdr:cNvPr id="94" name="Group 93">
          <a:extLst>
            <a:ext uri="{FF2B5EF4-FFF2-40B4-BE49-F238E27FC236}">
              <a16:creationId xmlns:a16="http://schemas.microsoft.com/office/drawing/2014/main" id="{00000000-0008-0000-0D00-00005E000000}"/>
            </a:ext>
          </a:extLst>
        </xdr:cNvPr>
        <xdr:cNvGrpSpPr/>
      </xdr:nvGrpSpPr>
      <xdr:grpSpPr>
        <a:xfrm>
          <a:off x="2488096" y="1903580"/>
          <a:ext cx="156238" cy="261987"/>
          <a:chOff x="2467841" y="10572754"/>
          <a:chExt cx="133445" cy="255975"/>
        </a:xfrm>
      </xdr:grpSpPr>
      <xdr:sp macro="" textlink="">
        <xdr:nvSpPr>
          <xdr:cNvPr id="95" name="Rectangle 94">
            <a:extLst>
              <a:ext uri="{FF2B5EF4-FFF2-40B4-BE49-F238E27FC236}">
                <a16:creationId xmlns:a16="http://schemas.microsoft.com/office/drawing/2014/main" id="{00000000-0008-0000-0D00-00005F000000}"/>
              </a:ext>
            </a:extLst>
          </xdr:cNvPr>
          <xdr:cNvSpPr/>
        </xdr:nvSpPr>
        <xdr:spPr>
          <a:xfrm>
            <a:off x="2467841" y="10572754"/>
            <a:ext cx="133445" cy="119018"/>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6" name="Straight Arrow Connector 95">
            <a:extLst>
              <a:ext uri="{FF2B5EF4-FFF2-40B4-BE49-F238E27FC236}">
                <a16:creationId xmlns:a16="http://schemas.microsoft.com/office/drawing/2014/main" id="{00000000-0008-0000-0D00-000060000000}"/>
              </a:ext>
            </a:extLst>
          </xdr:cNvPr>
          <xdr:cNvCxnSpPr/>
        </xdr:nvCxnSpPr>
        <xdr:spPr>
          <a:xfrm>
            <a:off x="2467841" y="10689603"/>
            <a:ext cx="0" cy="139128"/>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28</xdr:col>
      <xdr:colOff>161688</xdr:colOff>
      <xdr:row>19</xdr:row>
      <xdr:rowOff>0</xdr:rowOff>
    </xdr:from>
    <xdr:to>
      <xdr:col>40</xdr:col>
      <xdr:colOff>76199</xdr:colOff>
      <xdr:row>20</xdr:row>
      <xdr:rowOff>0</xdr:rowOff>
    </xdr:to>
    <xdr:grpSp>
      <xdr:nvGrpSpPr>
        <xdr:cNvPr id="97" name="Group 96">
          <a:extLst>
            <a:ext uri="{FF2B5EF4-FFF2-40B4-BE49-F238E27FC236}">
              <a16:creationId xmlns:a16="http://schemas.microsoft.com/office/drawing/2014/main" id="{00000000-0008-0000-0D00-000061000000}"/>
            </a:ext>
          </a:extLst>
        </xdr:cNvPr>
        <xdr:cNvGrpSpPr/>
      </xdr:nvGrpSpPr>
      <xdr:grpSpPr>
        <a:xfrm>
          <a:off x="4442554" y="1886778"/>
          <a:ext cx="1711423" cy="127552"/>
          <a:chOff x="3700220" y="8704881"/>
          <a:chExt cx="1735292" cy="142068"/>
        </a:xfrm>
      </xdr:grpSpPr>
      <xdr:sp macro="" textlink="">
        <xdr:nvSpPr>
          <xdr:cNvPr id="98" name="Rectangle 97">
            <a:extLst>
              <a:ext uri="{FF2B5EF4-FFF2-40B4-BE49-F238E27FC236}">
                <a16:creationId xmlns:a16="http://schemas.microsoft.com/office/drawing/2014/main" id="{00000000-0008-0000-0D00-000062000000}"/>
              </a:ext>
            </a:extLst>
          </xdr:cNvPr>
          <xdr:cNvSpPr/>
        </xdr:nvSpPr>
        <xdr:spPr>
          <a:xfrm>
            <a:off x="3700220" y="8704881"/>
            <a:ext cx="154733"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9" name="Straight Arrow Connector 98">
            <a:extLst>
              <a:ext uri="{FF2B5EF4-FFF2-40B4-BE49-F238E27FC236}">
                <a16:creationId xmlns:a16="http://schemas.microsoft.com/office/drawing/2014/main" id="{00000000-0008-0000-0D00-000063000000}"/>
              </a:ext>
            </a:extLst>
          </xdr:cNvPr>
          <xdr:cNvCxnSpPr/>
        </xdr:nvCxnSpPr>
        <xdr:spPr>
          <a:xfrm>
            <a:off x="3851975" y="8846949"/>
            <a:ext cx="1583537"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0</xdr:colOff>
      <xdr:row>36</xdr:row>
      <xdr:rowOff>19287</xdr:rowOff>
    </xdr:from>
    <xdr:to>
      <xdr:col>16</xdr:col>
      <xdr:colOff>159137</xdr:colOff>
      <xdr:row>38</xdr:row>
      <xdr:rowOff>27411</xdr:rowOff>
    </xdr:to>
    <xdr:grpSp>
      <xdr:nvGrpSpPr>
        <xdr:cNvPr id="100" name="Group 99">
          <a:extLst>
            <a:ext uri="{FF2B5EF4-FFF2-40B4-BE49-F238E27FC236}">
              <a16:creationId xmlns:a16="http://schemas.microsoft.com/office/drawing/2014/main" id="{00000000-0008-0000-0D00-000064000000}"/>
            </a:ext>
          </a:extLst>
        </xdr:cNvPr>
        <xdr:cNvGrpSpPr/>
      </xdr:nvGrpSpPr>
      <xdr:grpSpPr>
        <a:xfrm>
          <a:off x="2488096" y="3654524"/>
          <a:ext cx="156238" cy="261986"/>
          <a:chOff x="2467841" y="10572754"/>
          <a:chExt cx="133445" cy="255975"/>
        </a:xfrm>
      </xdr:grpSpPr>
      <xdr:sp macro="" textlink="">
        <xdr:nvSpPr>
          <xdr:cNvPr id="101" name="Rectangle 100">
            <a:extLst>
              <a:ext uri="{FF2B5EF4-FFF2-40B4-BE49-F238E27FC236}">
                <a16:creationId xmlns:a16="http://schemas.microsoft.com/office/drawing/2014/main" id="{00000000-0008-0000-0D00-000065000000}"/>
              </a:ext>
            </a:extLst>
          </xdr:cNvPr>
          <xdr:cNvSpPr/>
        </xdr:nvSpPr>
        <xdr:spPr>
          <a:xfrm>
            <a:off x="2467841" y="10572754"/>
            <a:ext cx="133445" cy="119018"/>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2" name="Straight Arrow Connector 101">
            <a:extLst>
              <a:ext uri="{FF2B5EF4-FFF2-40B4-BE49-F238E27FC236}">
                <a16:creationId xmlns:a16="http://schemas.microsoft.com/office/drawing/2014/main" id="{00000000-0008-0000-0D00-000066000000}"/>
              </a:ext>
            </a:extLst>
          </xdr:cNvPr>
          <xdr:cNvCxnSpPr/>
        </xdr:nvCxnSpPr>
        <xdr:spPr>
          <a:xfrm>
            <a:off x="2467841" y="10689603"/>
            <a:ext cx="0" cy="139128"/>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28</xdr:col>
      <xdr:colOff>161688</xdr:colOff>
      <xdr:row>36</xdr:row>
      <xdr:rowOff>0</xdr:rowOff>
    </xdr:from>
    <xdr:to>
      <xdr:col>40</xdr:col>
      <xdr:colOff>76199</xdr:colOff>
      <xdr:row>37</xdr:row>
      <xdr:rowOff>0</xdr:rowOff>
    </xdr:to>
    <xdr:grpSp>
      <xdr:nvGrpSpPr>
        <xdr:cNvPr id="103" name="Group 102">
          <a:extLst>
            <a:ext uri="{FF2B5EF4-FFF2-40B4-BE49-F238E27FC236}">
              <a16:creationId xmlns:a16="http://schemas.microsoft.com/office/drawing/2014/main" id="{00000000-0008-0000-0D00-000067000000}"/>
            </a:ext>
          </a:extLst>
        </xdr:cNvPr>
        <xdr:cNvGrpSpPr/>
      </xdr:nvGrpSpPr>
      <xdr:grpSpPr>
        <a:xfrm>
          <a:off x="4442554" y="3637722"/>
          <a:ext cx="1711423" cy="127552"/>
          <a:chOff x="3700220" y="8704881"/>
          <a:chExt cx="1735292" cy="142068"/>
        </a:xfrm>
      </xdr:grpSpPr>
      <xdr:sp macro="" textlink="">
        <xdr:nvSpPr>
          <xdr:cNvPr id="104" name="Rectangle 103">
            <a:extLst>
              <a:ext uri="{FF2B5EF4-FFF2-40B4-BE49-F238E27FC236}">
                <a16:creationId xmlns:a16="http://schemas.microsoft.com/office/drawing/2014/main" id="{00000000-0008-0000-0D00-000068000000}"/>
              </a:ext>
            </a:extLst>
          </xdr:cNvPr>
          <xdr:cNvSpPr/>
        </xdr:nvSpPr>
        <xdr:spPr>
          <a:xfrm>
            <a:off x="3700220" y="8704881"/>
            <a:ext cx="154733"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5" name="Straight Arrow Connector 104">
            <a:extLst>
              <a:ext uri="{FF2B5EF4-FFF2-40B4-BE49-F238E27FC236}">
                <a16:creationId xmlns:a16="http://schemas.microsoft.com/office/drawing/2014/main" id="{00000000-0008-0000-0D00-000069000000}"/>
              </a:ext>
            </a:extLst>
          </xdr:cNvPr>
          <xdr:cNvCxnSpPr/>
        </xdr:nvCxnSpPr>
        <xdr:spPr>
          <a:xfrm>
            <a:off x="3851975" y="8846949"/>
            <a:ext cx="1583537"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8106</xdr:colOff>
      <xdr:row>43</xdr:row>
      <xdr:rowOff>78426</xdr:rowOff>
    </xdr:from>
    <xdr:to>
      <xdr:col>41</xdr:col>
      <xdr:colOff>6890</xdr:colOff>
      <xdr:row>43</xdr:row>
      <xdr:rowOff>78426</xdr:rowOff>
    </xdr:to>
    <xdr:cxnSp macro="">
      <xdr:nvCxnSpPr>
        <xdr:cNvPr id="107" name="Straight Arrow Connector 106">
          <a:extLst>
            <a:ext uri="{FF2B5EF4-FFF2-40B4-BE49-F238E27FC236}">
              <a16:creationId xmlns:a16="http://schemas.microsoft.com/office/drawing/2014/main" id="{00000000-0008-0000-0D00-00006B000000}"/>
            </a:ext>
          </a:extLst>
        </xdr:cNvPr>
        <xdr:cNvCxnSpPr/>
      </xdr:nvCxnSpPr>
      <xdr:spPr>
        <a:xfrm>
          <a:off x="6094581" y="4726626"/>
          <a:ext cx="208334"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103</xdr:row>
      <xdr:rowOff>19287</xdr:rowOff>
    </xdr:from>
    <xdr:to>
      <xdr:col>15</xdr:col>
      <xdr:colOff>159137</xdr:colOff>
      <xdr:row>105</xdr:row>
      <xdr:rowOff>27411</xdr:rowOff>
    </xdr:to>
    <xdr:grpSp>
      <xdr:nvGrpSpPr>
        <xdr:cNvPr id="108" name="Group 107">
          <a:extLst>
            <a:ext uri="{FF2B5EF4-FFF2-40B4-BE49-F238E27FC236}">
              <a16:creationId xmlns:a16="http://schemas.microsoft.com/office/drawing/2014/main" id="{00000000-0008-0000-0D00-00006C000000}"/>
            </a:ext>
          </a:extLst>
        </xdr:cNvPr>
        <xdr:cNvGrpSpPr/>
      </xdr:nvGrpSpPr>
      <xdr:grpSpPr>
        <a:xfrm>
          <a:off x="2329070" y="11501467"/>
          <a:ext cx="156238" cy="261987"/>
          <a:chOff x="2467841" y="10572754"/>
          <a:chExt cx="133445" cy="255975"/>
        </a:xfrm>
      </xdr:grpSpPr>
      <xdr:sp macro="" textlink="">
        <xdr:nvSpPr>
          <xdr:cNvPr id="109" name="Rectangle 108">
            <a:extLst>
              <a:ext uri="{FF2B5EF4-FFF2-40B4-BE49-F238E27FC236}">
                <a16:creationId xmlns:a16="http://schemas.microsoft.com/office/drawing/2014/main" id="{00000000-0008-0000-0D00-00006D000000}"/>
              </a:ext>
            </a:extLst>
          </xdr:cNvPr>
          <xdr:cNvSpPr/>
        </xdr:nvSpPr>
        <xdr:spPr>
          <a:xfrm>
            <a:off x="2467841" y="10572754"/>
            <a:ext cx="133445" cy="119018"/>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0" name="Straight Arrow Connector 109">
            <a:extLst>
              <a:ext uri="{FF2B5EF4-FFF2-40B4-BE49-F238E27FC236}">
                <a16:creationId xmlns:a16="http://schemas.microsoft.com/office/drawing/2014/main" id="{00000000-0008-0000-0D00-00006E000000}"/>
              </a:ext>
            </a:extLst>
          </xdr:cNvPr>
          <xdr:cNvCxnSpPr/>
        </xdr:nvCxnSpPr>
        <xdr:spPr>
          <a:xfrm>
            <a:off x="2467841" y="10689603"/>
            <a:ext cx="0" cy="139128"/>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28338</xdr:colOff>
      <xdr:row>103</xdr:row>
      <xdr:rowOff>0</xdr:rowOff>
    </xdr:from>
    <xdr:to>
      <xdr:col>40</xdr:col>
      <xdr:colOff>104774</xdr:colOff>
      <xdr:row>104</xdr:row>
      <xdr:rowOff>0</xdr:rowOff>
    </xdr:to>
    <xdr:grpSp>
      <xdr:nvGrpSpPr>
        <xdr:cNvPr id="111" name="Group 110">
          <a:extLst>
            <a:ext uri="{FF2B5EF4-FFF2-40B4-BE49-F238E27FC236}">
              <a16:creationId xmlns:a16="http://schemas.microsoft.com/office/drawing/2014/main" id="{00000000-0008-0000-0D00-00006F000000}"/>
            </a:ext>
          </a:extLst>
        </xdr:cNvPr>
        <xdr:cNvGrpSpPr/>
      </xdr:nvGrpSpPr>
      <xdr:grpSpPr>
        <a:xfrm>
          <a:off x="4470715" y="11484665"/>
          <a:ext cx="1711423" cy="127552"/>
          <a:chOff x="3700220" y="8704881"/>
          <a:chExt cx="1735292" cy="142068"/>
        </a:xfrm>
      </xdr:grpSpPr>
      <xdr:sp macro="" textlink="">
        <xdr:nvSpPr>
          <xdr:cNvPr id="112" name="Rectangle 111">
            <a:extLst>
              <a:ext uri="{FF2B5EF4-FFF2-40B4-BE49-F238E27FC236}">
                <a16:creationId xmlns:a16="http://schemas.microsoft.com/office/drawing/2014/main" id="{00000000-0008-0000-0D00-000070000000}"/>
              </a:ext>
            </a:extLst>
          </xdr:cNvPr>
          <xdr:cNvSpPr/>
        </xdr:nvSpPr>
        <xdr:spPr>
          <a:xfrm>
            <a:off x="3700220" y="8704881"/>
            <a:ext cx="154733"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3" name="Straight Arrow Connector 112">
            <a:extLst>
              <a:ext uri="{FF2B5EF4-FFF2-40B4-BE49-F238E27FC236}">
                <a16:creationId xmlns:a16="http://schemas.microsoft.com/office/drawing/2014/main" id="{00000000-0008-0000-0D00-000071000000}"/>
              </a:ext>
            </a:extLst>
          </xdr:cNvPr>
          <xdr:cNvCxnSpPr/>
        </xdr:nvCxnSpPr>
        <xdr:spPr>
          <a:xfrm>
            <a:off x="3851975" y="8846949"/>
            <a:ext cx="1583537"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36</xdr:col>
      <xdr:colOff>9525</xdr:colOff>
      <xdr:row>121</xdr:row>
      <xdr:rowOff>66674</xdr:rowOff>
    </xdr:from>
    <xdr:to>
      <xdr:col>37</xdr:col>
      <xdr:colOff>77534</xdr:colOff>
      <xdr:row>122</xdr:row>
      <xdr:rowOff>142874</xdr:rowOff>
    </xdr:to>
    <xdr:grpSp>
      <xdr:nvGrpSpPr>
        <xdr:cNvPr id="60" name="Group 59">
          <a:extLst>
            <a:ext uri="{FF2B5EF4-FFF2-40B4-BE49-F238E27FC236}">
              <a16:creationId xmlns:a16="http://schemas.microsoft.com/office/drawing/2014/main" id="{00000000-0008-0000-0D00-00003C000000}"/>
            </a:ext>
          </a:extLst>
        </xdr:cNvPr>
        <xdr:cNvGrpSpPr/>
      </xdr:nvGrpSpPr>
      <xdr:grpSpPr>
        <a:xfrm>
          <a:off x="5565913" y="13661334"/>
          <a:ext cx="224964" cy="195469"/>
          <a:chOff x="3370711" y="3407432"/>
          <a:chExt cx="212846" cy="829806"/>
        </a:xfrm>
      </xdr:grpSpPr>
      <xdr:cxnSp macro="">
        <xdr:nvCxnSpPr>
          <xdr:cNvPr id="63" name="Straight Arrow Connector 62">
            <a:extLst>
              <a:ext uri="{FF2B5EF4-FFF2-40B4-BE49-F238E27FC236}">
                <a16:creationId xmlns:a16="http://schemas.microsoft.com/office/drawing/2014/main" id="{00000000-0008-0000-0D00-00003F000000}"/>
              </a:ext>
            </a:extLst>
          </xdr:cNvPr>
          <xdr:cNvCxnSpPr/>
        </xdr:nvCxnSpPr>
        <xdr:spPr>
          <a:xfrm flipH="1">
            <a:off x="3370711" y="4234031"/>
            <a:ext cx="15046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4" name="Rectangle 37">
            <a:extLst>
              <a:ext uri="{FF2B5EF4-FFF2-40B4-BE49-F238E27FC236}">
                <a16:creationId xmlns:a16="http://schemas.microsoft.com/office/drawing/2014/main" id="{00000000-0008-0000-0D00-000040000000}"/>
              </a:ext>
            </a:extLst>
          </xdr:cNvPr>
          <xdr:cNvSpPr/>
        </xdr:nvSpPr>
        <xdr:spPr>
          <a:xfrm>
            <a:off x="3529512" y="3407432"/>
            <a:ext cx="54045" cy="829806"/>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37</xdr:col>
      <xdr:colOff>19050</xdr:colOff>
      <xdr:row>117</xdr:row>
      <xdr:rowOff>85725</xdr:rowOff>
    </xdr:from>
    <xdr:to>
      <xdr:col>38</xdr:col>
      <xdr:colOff>68039</xdr:colOff>
      <xdr:row>119</xdr:row>
      <xdr:rowOff>78398</xdr:rowOff>
    </xdr:to>
    <xdr:grpSp>
      <xdr:nvGrpSpPr>
        <xdr:cNvPr id="65" name="Group 64">
          <a:extLst>
            <a:ext uri="{FF2B5EF4-FFF2-40B4-BE49-F238E27FC236}">
              <a16:creationId xmlns:a16="http://schemas.microsoft.com/office/drawing/2014/main" id="{00000000-0008-0000-0D00-000041000000}"/>
            </a:ext>
          </a:extLst>
        </xdr:cNvPr>
        <xdr:cNvGrpSpPr/>
      </xdr:nvGrpSpPr>
      <xdr:grpSpPr>
        <a:xfrm>
          <a:off x="5733222" y="13167691"/>
          <a:ext cx="208429" cy="249020"/>
          <a:chOff x="5845394" y="13830300"/>
          <a:chExt cx="210914" cy="278423"/>
        </a:xfrm>
      </xdr:grpSpPr>
      <xdr:grpSp>
        <xdr:nvGrpSpPr>
          <xdr:cNvPr id="66" name="Group 65">
            <a:extLst>
              <a:ext uri="{FF2B5EF4-FFF2-40B4-BE49-F238E27FC236}">
                <a16:creationId xmlns:a16="http://schemas.microsoft.com/office/drawing/2014/main" id="{00000000-0008-0000-0D00-000042000000}"/>
              </a:ext>
            </a:extLst>
          </xdr:cNvPr>
          <xdr:cNvGrpSpPr/>
        </xdr:nvGrpSpPr>
        <xdr:grpSpPr>
          <a:xfrm>
            <a:off x="5845394" y="13830300"/>
            <a:ext cx="208161" cy="273170"/>
            <a:chOff x="3390747" y="3407432"/>
            <a:chExt cx="192810" cy="829806"/>
          </a:xfrm>
        </xdr:grpSpPr>
        <xdr:cxnSp macro="">
          <xdr:nvCxnSpPr>
            <xdr:cNvPr id="70" name="Straight Arrow Connector 69">
              <a:extLst>
                <a:ext uri="{FF2B5EF4-FFF2-40B4-BE49-F238E27FC236}">
                  <a16:creationId xmlns:a16="http://schemas.microsoft.com/office/drawing/2014/main" id="{00000000-0008-0000-0D00-000046000000}"/>
                </a:ext>
              </a:extLst>
            </xdr:cNvPr>
            <xdr:cNvCxnSpPr/>
          </xdr:nvCxnSpPr>
          <xdr:spPr>
            <a:xfrm flipH="1">
              <a:off x="3390747" y="4234030"/>
              <a:ext cx="130425"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5" name="Rectangle 37">
              <a:extLst>
                <a:ext uri="{FF2B5EF4-FFF2-40B4-BE49-F238E27FC236}">
                  <a16:creationId xmlns:a16="http://schemas.microsoft.com/office/drawing/2014/main" id="{00000000-0008-0000-0D00-00004B000000}"/>
                </a:ext>
              </a:extLst>
            </xdr:cNvPr>
            <xdr:cNvSpPr/>
          </xdr:nvSpPr>
          <xdr:spPr>
            <a:xfrm>
              <a:off x="3529512" y="3407432"/>
              <a:ext cx="54045" cy="829806"/>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grpSp>
        <xdr:nvGrpSpPr>
          <xdr:cNvPr id="67" name="Group 66">
            <a:extLst>
              <a:ext uri="{FF2B5EF4-FFF2-40B4-BE49-F238E27FC236}">
                <a16:creationId xmlns:a16="http://schemas.microsoft.com/office/drawing/2014/main" id="{00000000-0008-0000-0D00-000043000000}"/>
              </a:ext>
            </a:extLst>
          </xdr:cNvPr>
          <xdr:cNvGrpSpPr/>
        </xdr:nvGrpSpPr>
        <xdr:grpSpPr>
          <a:xfrm>
            <a:off x="5848147" y="13954121"/>
            <a:ext cx="208161" cy="154602"/>
            <a:chOff x="3390747" y="3407432"/>
            <a:chExt cx="192810" cy="829806"/>
          </a:xfrm>
        </xdr:grpSpPr>
        <xdr:cxnSp macro="">
          <xdr:nvCxnSpPr>
            <xdr:cNvPr id="68" name="Straight Arrow Connector 67">
              <a:extLst>
                <a:ext uri="{FF2B5EF4-FFF2-40B4-BE49-F238E27FC236}">
                  <a16:creationId xmlns:a16="http://schemas.microsoft.com/office/drawing/2014/main" id="{00000000-0008-0000-0D00-000044000000}"/>
                </a:ext>
              </a:extLst>
            </xdr:cNvPr>
            <xdr:cNvCxnSpPr/>
          </xdr:nvCxnSpPr>
          <xdr:spPr>
            <a:xfrm flipH="1">
              <a:off x="3390747" y="4234030"/>
              <a:ext cx="130425"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9" name="Rectangle 37">
              <a:extLst>
                <a:ext uri="{FF2B5EF4-FFF2-40B4-BE49-F238E27FC236}">
                  <a16:creationId xmlns:a16="http://schemas.microsoft.com/office/drawing/2014/main" id="{00000000-0008-0000-0D00-000045000000}"/>
                </a:ext>
              </a:extLst>
            </xdr:cNvPr>
            <xdr:cNvSpPr/>
          </xdr:nvSpPr>
          <xdr:spPr>
            <a:xfrm>
              <a:off x="3529512" y="3407432"/>
              <a:ext cx="54045" cy="829806"/>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grpSp>
    <xdr:clientData/>
  </xdr:twoCellAnchor>
</xdr:wsDr>
</file>

<file path=xl/drawings/drawing11.xml><?xml version="1.0" encoding="utf-8"?>
<xdr:wsDr xmlns:xdr="http://schemas.openxmlformats.org/drawingml/2006/spreadsheetDrawing" xmlns:a="http://schemas.openxmlformats.org/drawingml/2006/main">
  <xdr:twoCellAnchor>
    <xdr:from>
      <xdr:col>39</xdr:col>
      <xdr:colOff>8106</xdr:colOff>
      <xdr:row>23</xdr:row>
      <xdr:rowOff>64851</xdr:rowOff>
    </xdr:from>
    <xdr:to>
      <xdr:col>41</xdr:col>
      <xdr:colOff>6890</xdr:colOff>
      <xdr:row>23</xdr:row>
      <xdr:rowOff>64851</xdr:rowOff>
    </xdr:to>
    <xdr:cxnSp macro="">
      <xdr:nvCxnSpPr>
        <xdr:cNvPr id="26" name="Straight Arrow Connector 25">
          <a:extLst>
            <a:ext uri="{FF2B5EF4-FFF2-40B4-BE49-F238E27FC236}">
              <a16:creationId xmlns:a16="http://schemas.microsoft.com/office/drawing/2014/main" id="{00000000-0008-0000-0E00-00001A000000}"/>
            </a:ext>
          </a:extLst>
        </xdr:cNvPr>
        <xdr:cNvCxnSpPr/>
      </xdr:nvCxnSpPr>
      <xdr:spPr>
        <a:xfrm>
          <a:off x="6523206" y="2474676"/>
          <a:ext cx="208334"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8106</xdr:colOff>
      <xdr:row>25</xdr:row>
      <xdr:rowOff>68901</xdr:rowOff>
    </xdr:from>
    <xdr:to>
      <xdr:col>41</xdr:col>
      <xdr:colOff>6890</xdr:colOff>
      <xdr:row>25</xdr:row>
      <xdr:rowOff>68901</xdr:rowOff>
    </xdr:to>
    <xdr:cxnSp macro="">
      <xdr:nvCxnSpPr>
        <xdr:cNvPr id="27" name="Straight Arrow Connector 26">
          <a:extLst>
            <a:ext uri="{FF2B5EF4-FFF2-40B4-BE49-F238E27FC236}">
              <a16:creationId xmlns:a16="http://schemas.microsoft.com/office/drawing/2014/main" id="{00000000-0008-0000-0E00-00001B000000}"/>
            </a:ext>
          </a:extLst>
        </xdr:cNvPr>
        <xdr:cNvCxnSpPr/>
      </xdr:nvCxnSpPr>
      <xdr:spPr>
        <a:xfrm>
          <a:off x="6523206" y="2764476"/>
          <a:ext cx="208334"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4053</xdr:colOff>
      <xdr:row>191</xdr:row>
      <xdr:rowOff>77013</xdr:rowOff>
    </xdr:from>
    <xdr:to>
      <xdr:col>41</xdr:col>
      <xdr:colOff>608</xdr:colOff>
      <xdr:row>192</xdr:row>
      <xdr:rowOff>74631</xdr:rowOff>
    </xdr:to>
    <xdr:grpSp>
      <xdr:nvGrpSpPr>
        <xdr:cNvPr id="29" name="Group 28">
          <a:extLst>
            <a:ext uri="{FF2B5EF4-FFF2-40B4-BE49-F238E27FC236}">
              <a16:creationId xmlns:a16="http://schemas.microsoft.com/office/drawing/2014/main" id="{00000000-0008-0000-0E00-00001D000000}"/>
            </a:ext>
          </a:extLst>
        </xdr:cNvPr>
        <xdr:cNvGrpSpPr/>
      </xdr:nvGrpSpPr>
      <xdr:grpSpPr>
        <a:xfrm>
          <a:off x="5980783" y="20929308"/>
          <a:ext cx="201964" cy="125170"/>
          <a:chOff x="6029326" y="2438400"/>
          <a:chExt cx="197784" cy="140494"/>
        </a:xfrm>
      </xdr:grpSpPr>
      <xdr:cxnSp macro="">
        <xdr:nvCxnSpPr>
          <xdr:cNvPr id="30" name="Straight Arrow Connector 29">
            <a:extLst>
              <a:ext uri="{FF2B5EF4-FFF2-40B4-BE49-F238E27FC236}">
                <a16:creationId xmlns:a16="http://schemas.microsoft.com/office/drawing/2014/main" id="{00000000-0008-0000-0E00-00001E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1" name="Rectangle 37">
            <a:extLst>
              <a:ext uri="{FF2B5EF4-FFF2-40B4-BE49-F238E27FC236}">
                <a16:creationId xmlns:a16="http://schemas.microsoft.com/office/drawing/2014/main" id="{00000000-0008-0000-0E00-00001F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8106</xdr:colOff>
      <xdr:row>182</xdr:row>
      <xdr:rowOff>68906</xdr:rowOff>
    </xdr:from>
    <xdr:to>
      <xdr:col>41</xdr:col>
      <xdr:colOff>4053</xdr:colOff>
      <xdr:row>183</xdr:row>
      <xdr:rowOff>66524</xdr:rowOff>
    </xdr:to>
    <xdr:grpSp>
      <xdr:nvGrpSpPr>
        <xdr:cNvPr id="32" name="Group 31">
          <a:extLst>
            <a:ext uri="{FF2B5EF4-FFF2-40B4-BE49-F238E27FC236}">
              <a16:creationId xmlns:a16="http://schemas.microsoft.com/office/drawing/2014/main" id="{00000000-0008-0000-0E00-000020000000}"/>
            </a:ext>
          </a:extLst>
        </xdr:cNvPr>
        <xdr:cNvGrpSpPr/>
      </xdr:nvGrpSpPr>
      <xdr:grpSpPr>
        <a:xfrm>
          <a:off x="5985250" y="20013014"/>
          <a:ext cx="200942" cy="125170"/>
          <a:chOff x="6029326" y="2438400"/>
          <a:chExt cx="197784" cy="140494"/>
        </a:xfrm>
      </xdr:grpSpPr>
      <xdr:cxnSp macro="">
        <xdr:nvCxnSpPr>
          <xdr:cNvPr id="33" name="Straight Arrow Connector 32">
            <a:extLst>
              <a:ext uri="{FF2B5EF4-FFF2-40B4-BE49-F238E27FC236}">
                <a16:creationId xmlns:a16="http://schemas.microsoft.com/office/drawing/2014/main" id="{00000000-0008-0000-0E00-000021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4" name="Rectangle 37">
            <a:extLst>
              <a:ext uri="{FF2B5EF4-FFF2-40B4-BE49-F238E27FC236}">
                <a16:creationId xmlns:a16="http://schemas.microsoft.com/office/drawing/2014/main" id="{00000000-0008-0000-0E00-000022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8106</xdr:colOff>
      <xdr:row>173</xdr:row>
      <xdr:rowOff>81061</xdr:rowOff>
    </xdr:from>
    <xdr:to>
      <xdr:col>41</xdr:col>
      <xdr:colOff>4053</xdr:colOff>
      <xdr:row>174</xdr:row>
      <xdr:rowOff>78679</xdr:rowOff>
    </xdr:to>
    <xdr:grpSp>
      <xdr:nvGrpSpPr>
        <xdr:cNvPr id="35" name="Group 34">
          <a:extLst>
            <a:ext uri="{FF2B5EF4-FFF2-40B4-BE49-F238E27FC236}">
              <a16:creationId xmlns:a16="http://schemas.microsoft.com/office/drawing/2014/main" id="{00000000-0008-0000-0E00-000023000000}"/>
            </a:ext>
          </a:extLst>
        </xdr:cNvPr>
        <xdr:cNvGrpSpPr/>
      </xdr:nvGrpSpPr>
      <xdr:grpSpPr>
        <a:xfrm>
          <a:off x="5985250" y="19113253"/>
          <a:ext cx="200942" cy="126413"/>
          <a:chOff x="6029326" y="2438400"/>
          <a:chExt cx="197784" cy="140494"/>
        </a:xfrm>
      </xdr:grpSpPr>
      <xdr:cxnSp macro="">
        <xdr:nvCxnSpPr>
          <xdr:cNvPr id="36" name="Straight Arrow Connector 35">
            <a:extLst>
              <a:ext uri="{FF2B5EF4-FFF2-40B4-BE49-F238E27FC236}">
                <a16:creationId xmlns:a16="http://schemas.microsoft.com/office/drawing/2014/main" id="{00000000-0008-0000-0E00-000024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7" name="Rectangle 37">
            <a:extLst>
              <a:ext uri="{FF2B5EF4-FFF2-40B4-BE49-F238E27FC236}">
                <a16:creationId xmlns:a16="http://schemas.microsoft.com/office/drawing/2014/main" id="{00000000-0008-0000-0E00-000025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8106</xdr:colOff>
      <xdr:row>164</xdr:row>
      <xdr:rowOff>81063</xdr:rowOff>
    </xdr:from>
    <xdr:to>
      <xdr:col>41</xdr:col>
      <xdr:colOff>4053</xdr:colOff>
      <xdr:row>165</xdr:row>
      <xdr:rowOff>78681</xdr:rowOff>
    </xdr:to>
    <xdr:grpSp>
      <xdr:nvGrpSpPr>
        <xdr:cNvPr id="38" name="Group 37">
          <a:extLst>
            <a:ext uri="{FF2B5EF4-FFF2-40B4-BE49-F238E27FC236}">
              <a16:creationId xmlns:a16="http://schemas.microsoft.com/office/drawing/2014/main" id="{00000000-0008-0000-0E00-000026000000}"/>
            </a:ext>
          </a:extLst>
        </xdr:cNvPr>
        <xdr:cNvGrpSpPr/>
      </xdr:nvGrpSpPr>
      <xdr:grpSpPr>
        <a:xfrm>
          <a:off x="5985250" y="18203825"/>
          <a:ext cx="200942" cy="126412"/>
          <a:chOff x="6029326" y="2438400"/>
          <a:chExt cx="197784" cy="140494"/>
        </a:xfrm>
      </xdr:grpSpPr>
      <xdr:cxnSp macro="">
        <xdr:nvCxnSpPr>
          <xdr:cNvPr id="39" name="Straight Arrow Connector 38">
            <a:extLst>
              <a:ext uri="{FF2B5EF4-FFF2-40B4-BE49-F238E27FC236}">
                <a16:creationId xmlns:a16="http://schemas.microsoft.com/office/drawing/2014/main" id="{00000000-0008-0000-0E00-000027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0" name="Rectangle 37">
            <a:extLst>
              <a:ext uri="{FF2B5EF4-FFF2-40B4-BE49-F238E27FC236}">
                <a16:creationId xmlns:a16="http://schemas.microsoft.com/office/drawing/2014/main" id="{00000000-0008-0000-0E00-000028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8106</xdr:colOff>
      <xdr:row>144</xdr:row>
      <xdr:rowOff>72956</xdr:rowOff>
    </xdr:from>
    <xdr:to>
      <xdr:col>41</xdr:col>
      <xdr:colOff>4053</xdr:colOff>
      <xdr:row>145</xdr:row>
      <xdr:rowOff>70574</xdr:rowOff>
    </xdr:to>
    <xdr:grpSp>
      <xdr:nvGrpSpPr>
        <xdr:cNvPr id="41" name="Group 40">
          <a:extLst>
            <a:ext uri="{FF2B5EF4-FFF2-40B4-BE49-F238E27FC236}">
              <a16:creationId xmlns:a16="http://schemas.microsoft.com/office/drawing/2014/main" id="{00000000-0008-0000-0E00-000029000000}"/>
            </a:ext>
          </a:extLst>
        </xdr:cNvPr>
        <xdr:cNvGrpSpPr/>
      </xdr:nvGrpSpPr>
      <xdr:grpSpPr>
        <a:xfrm>
          <a:off x="5985250" y="16122995"/>
          <a:ext cx="200942" cy="126413"/>
          <a:chOff x="6029326" y="2438400"/>
          <a:chExt cx="197784" cy="140494"/>
        </a:xfrm>
      </xdr:grpSpPr>
      <xdr:cxnSp macro="">
        <xdr:nvCxnSpPr>
          <xdr:cNvPr id="42" name="Straight Arrow Connector 41">
            <a:extLst>
              <a:ext uri="{FF2B5EF4-FFF2-40B4-BE49-F238E27FC236}">
                <a16:creationId xmlns:a16="http://schemas.microsoft.com/office/drawing/2014/main" id="{00000000-0008-0000-0E00-00002A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3" name="Rectangle 37">
            <a:extLst>
              <a:ext uri="{FF2B5EF4-FFF2-40B4-BE49-F238E27FC236}">
                <a16:creationId xmlns:a16="http://schemas.microsoft.com/office/drawing/2014/main" id="{00000000-0008-0000-0E00-00002B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8106</xdr:colOff>
      <xdr:row>128</xdr:row>
      <xdr:rowOff>77010</xdr:rowOff>
    </xdr:from>
    <xdr:to>
      <xdr:col>41</xdr:col>
      <xdr:colOff>4053</xdr:colOff>
      <xdr:row>129</xdr:row>
      <xdr:rowOff>74628</xdr:rowOff>
    </xdr:to>
    <xdr:grpSp>
      <xdr:nvGrpSpPr>
        <xdr:cNvPr id="47" name="Group 46">
          <a:extLst>
            <a:ext uri="{FF2B5EF4-FFF2-40B4-BE49-F238E27FC236}">
              <a16:creationId xmlns:a16="http://schemas.microsoft.com/office/drawing/2014/main" id="{00000000-0008-0000-0E00-00002F000000}"/>
            </a:ext>
          </a:extLst>
        </xdr:cNvPr>
        <xdr:cNvGrpSpPr/>
      </xdr:nvGrpSpPr>
      <xdr:grpSpPr>
        <a:xfrm>
          <a:off x="5985250" y="14444023"/>
          <a:ext cx="200942" cy="125170"/>
          <a:chOff x="6029326" y="2438400"/>
          <a:chExt cx="197784" cy="140494"/>
        </a:xfrm>
      </xdr:grpSpPr>
      <xdr:cxnSp macro="">
        <xdr:nvCxnSpPr>
          <xdr:cNvPr id="48" name="Straight Arrow Connector 47">
            <a:extLst>
              <a:ext uri="{FF2B5EF4-FFF2-40B4-BE49-F238E27FC236}">
                <a16:creationId xmlns:a16="http://schemas.microsoft.com/office/drawing/2014/main" id="{00000000-0008-0000-0E00-000030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9" name="Rectangle 37">
            <a:extLst>
              <a:ext uri="{FF2B5EF4-FFF2-40B4-BE49-F238E27FC236}">
                <a16:creationId xmlns:a16="http://schemas.microsoft.com/office/drawing/2014/main" id="{00000000-0008-0000-0E00-000031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15</xdr:col>
      <xdr:colOff>18048</xdr:colOff>
      <xdr:row>215</xdr:row>
      <xdr:rowOff>76200</xdr:rowOff>
    </xdr:from>
    <xdr:to>
      <xdr:col>16</xdr:col>
      <xdr:colOff>56395</xdr:colOff>
      <xdr:row>218</xdr:row>
      <xdr:rowOff>134086</xdr:rowOff>
    </xdr:to>
    <xdr:grpSp>
      <xdr:nvGrpSpPr>
        <xdr:cNvPr id="52" name="Group 51">
          <a:extLst>
            <a:ext uri="{FF2B5EF4-FFF2-40B4-BE49-F238E27FC236}">
              <a16:creationId xmlns:a16="http://schemas.microsoft.com/office/drawing/2014/main" id="{00000000-0008-0000-0E00-000034000000}"/>
            </a:ext>
          </a:extLst>
        </xdr:cNvPr>
        <xdr:cNvGrpSpPr/>
      </xdr:nvGrpSpPr>
      <xdr:grpSpPr>
        <a:xfrm>
          <a:off x="2346290" y="23512669"/>
          <a:ext cx="197373" cy="375111"/>
          <a:chOff x="4255698" y="27025840"/>
          <a:chExt cx="201283" cy="423995"/>
        </a:xfrm>
      </xdr:grpSpPr>
      <xdr:sp macro="" textlink="">
        <xdr:nvSpPr>
          <xdr:cNvPr id="53" name="Rectangle 52">
            <a:extLst>
              <a:ext uri="{FF2B5EF4-FFF2-40B4-BE49-F238E27FC236}">
                <a16:creationId xmlns:a16="http://schemas.microsoft.com/office/drawing/2014/main" id="{00000000-0008-0000-0E00-000035000000}"/>
              </a:ext>
            </a:extLst>
          </xdr:cNvPr>
          <xdr:cNvSpPr/>
        </xdr:nvSpPr>
        <xdr:spPr>
          <a:xfrm flipH="1">
            <a:off x="4298830" y="27025840"/>
            <a:ext cx="156957" cy="145087"/>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4" name="Straight Arrow Connector 53">
            <a:extLst>
              <a:ext uri="{FF2B5EF4-FFF2-40B4-BE49-F238E27FC236}">
                <a16:creationId xmlns:a16="http://schemas.microsoft.com/office/drawing/2014/main" id="{00000000-0008-0000-0E00-000036000000}"/>
              </a:ext>
            </a:extLst>
          </xdr:cNvPr>
          <xdr:cNvCxnSpPr/>
        </xdr:nvCxnSpPr>
        <xdr:spPr>
          <a:xfrm flipH="1">
            <a:off x="4255698" y="27449835"/>
            <a:ext cx="19636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55" name="Straight Connector 54">
            <a:extLst>
              <a:ext uri="{FF2B5EF4-FFF2-40B4-BE49-F238E27FC236}">
                <a16:creationId xmlns:a16="http://schemas.microsoft.com/office/drawing/2014/main" id="{00000000-0008-0000-0E00-000037000000}"/>
              </a:ext>
            </a:extLst>
          </xdr:cNvPr>
          <xdr:cNvCxnSpPr/>
        </xdr:nvCxnSpPr>
        <xdr:spPr>
          <a:xfrm>
            <a:off x="4456981" y="27155236"/>
            <a:ext cx="0" cy="29382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28575</xdr:colOff>
      <xdr:row>215</xdr:row>
      <xdr:rowOff>76200</xdr:rowOff>
    </xdr:from>
    <xdr:to>
      <xdr:col>41</xdr:col>
      <xdr:colOff>14537</xdr:colOff>
      <xdr:row>216</xdr:row>
      <xdr:rowOff>76200</xdr:rowOff>
    </xdr:to>
    <xdr:grpSp>
      <xdr:nvGrpSpPr>
        <xdr:cNvPr id="90" name="Group 89">
          <a:extLst>
            <a:ext uri="{FF2B5EF4-FFF2-40B4-BE49-F238E27FC236}">
              <a16:creationId xmlns:a16="http://schemas.microsoft.com/office/drawing/2014/main" id="{00000000-0008-0000-0E00-00005A000000}"/>
            </a:ext>
          </a:extLst>
        </xdr:cNvPr>
        <xdr:cNvGrpSpPr/>
      </xdr:nvGrpSpPr>
      <xdr:grpSpPr>
        <a:xfrm>
          <a:off x="4470952" y="23512669"/>
          <a:ext cx="1724896" cy="127552"/>
          <a:chOff x="3700220" y="8704881"/>
          <a:chExt cx="1749526" cy="142068"/>
        </a:xfrm>
      </xdr:grpSpPr>
      <xdr:sp macro="" textlink="">
        <xdr:nvSpPr>
          <xdr:cNvPr id="91" name="Rectangle 90">
            <a:extLst>
              <a:ext uri="{FF2B5EF4-FFF2-40B4-BE49-F238E27FC236}">
                <a16:creationId xmlns:a16="http://schemas.microsoft.com/office/drawing/2014/main" id="{00000000-0008-0000-0E00-00005B000000}"/>
              </a:ext>
            </a:extLst>
          </xdr:cNvPr>
          <xdr:cNvSpPr/>
        </xdr:nvSpPr>
        <xdr:spPr>
          <a:xfrm>
            <a:off x="3700220" y="8704881"/>
            <a:ext cx="154733"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2" name="Straight Arrow Connector 91">
            <a:extLst>
              <a:ext uri="{FF2B5EF4-FFF2-40B4-BE49-F238E27FC236}">
                <a16:creationId xmlns:a16="http://schemas.microsoft.com/office/drawing/2014/main" id="{00000000-0008-0000-0E00-00005C000000}"/>
              </a:ext>
            </a:extLst>
          </xdr:cNvPr>
          <xdr:cNvCxnSpPr/>
        </xdr:nvCxnSpPr>
        <xdr:spPr>
          <a:xfrm>
            <a:off x="3851975" y="8846949"/>
            <a:ext cx="159777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19050</xdr:colOff>
      <xdr:row>6</xdr:row>
      <xdr:rowOff>19287</xdr:rowOff>
    </xdr:from>
    <xdr:to>
      <xdr:col>17</xdr:col>
      <xdr:colOff>16262</xdr:colOff>
      <xdr:row>8</xdr:row>
      <xdr:rowOff>27411</xdr:rowOff>
    </xdr:to>
    <xdr:grpSp>
      <xdr:nvGrpSpPr>
        <xdr:cNvPr id="77" name="Group 76">
          <a:extLst>
            <a:ext uri="{FF2B5EF4-FFF2-40B4-BE49-F238E27FC236}">
              <a16:creationId xmlns:a16="http://schemas.microsoft.com/office/drawing/2014/main" id="{00000000-0008-0000-0E00-00004D000000}"/>
            </a:ext>
          </a:extLst>
        </xdr:cNvPr>
        <xdr:cNvGrpSpPr/>
      </xdr:nvGrpSpPr>
      <xdr:grpSpPr>
        <a:xfrm>
          <a:off x="2506318" y="603211"/>
          <a:ext cx="156238" cy="261986"/>
          <a:chOff x="2467841" y="10572754"/>
          <a:chExt cx="133445" cy="255975"/>
        </a:xfrm>
      </xdr:grpSpPr>
      <xdr:sp macro="" textlink="">
        <xdr:nvSpPr>
          <xdr:cNvPr id="111" name="Rectangle 110">
            <a:extLst>
              <a:ext uri="{FF2B5EF4-FFF2-40B4-BE49-F238E27FC236}">
                <a16:creationId xmlns:a16="http://schemas.microsoft.com/office/drawing/2014/main" id="{00000000-0008-0000-0E00-00006F000000}"/>
              </a:ext>
            </a:extLst>
          </xdr:cNvPr>
          <xdr:cNvSpPr/>
        </xdr:nvSpPr>
        <xdr:spPr>
          <a:xfrm>
            <a:off x="2467841" y="10572754"/>
            <a:ext cx="133445" cy="119018"/>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2" name="Straight Arrow Connector 111">
            <a:extLst>
              <a:ext uri="{FF2B5EF4-FFF2-40B4-BE49-F238E27FC236}">
                <a16:creationId xmlns:a16="http://schemas.microsoft.com/office/drawing/2014/main" id="{00000000-0008-0000-0E00-000070000000}"/>
              </a:ext>
            </a:extLst>
          </xdr:cNvPr>
          <xdr:cNvCxnSpPr/>
        </xdr:nvCxnSpPr>
        <xdr:spPr>
          <a:xfrm>
            <a:off x="2467841" y="10689603"/>
            <a:ext cx="0" cy="139128"/>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18813</xdr:colOff>
      <xdr:row>6</xdr:row>
      <xdr:rowOff>0</xdr:rowOff>
    </xdr:from>
    <xdr:to>
      <xdr:col>40</xdr:col>
      <xdr:colOff>95249</xdr:colOff>
      <xdr:row>7</xdr:row>
      <xdr:rowOff>0</xdr:rowOff>
    </xdr:to>
    <xdr:grpSp>
      <xdr:nvGrpSpPr>
        <xdr:cNvPr id="113" name="Group 112">
          <a:extLst>
            <a:ext uri="{FF2B5EF4-FFF2-40B4-BE49-F238E27FC236}">
              <a16:creationId xmlns:a16="http://schemas.microsoft.com/office/drawing/2014/main" id="{00000000-0008-0000-0E00-000071000000}"/>
            </a:ext>
          </a:extLst>
        </xdr:cNvPr>
        <xdr:cNvGrpSpPr/>
      </xdr:nvGrpSpPr>
      <xdr:grpSpPr>
        <a:xfrm>
          <a:off x="4460776" y="586409"/>
          <a:ext cx="1713080" cy="127552"/>
          <a:chOff x="3700220" y="8704881"/>
          <a:chExt cx="1735292" cy="142068"/>
        </a:xfrm>
      </xdr:grpSpPr>
      <xdr:sp macro="" textlink="">
        <xdr:nvSpPr>
          <xdr:cNvPr id="114" name="Rectangle 113">
            <a:extLst>
              <a:ext uri="{FF2B5EF4-FFF2-40B4-BE49-F238E27FC236}">
                <a16:creationId xmlns:a16="http://schemas.microsoft.com/office/drawing/2014/main" id="{00000000-0008-0000-0E00-000072000000}"/>
              </a:ext>
            </a:extLst>
          </xdr:cNvPr>
          <xdr:cNvSpPr/>
        </xdr:nvSpPr>
        <xdr:spPr>
          <a:xfrm>
            <a:off x="3700220" y="8704881"/>
            <a:ext cx="154733"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5" name="Straight Arrow Connector 114">
            <a:extLst>
              <a:ext uri="{FF2B5EF4-FFF2-40B4-BE49-F238E27FC236}">
                <a16:creationId xmlns:a16="http://schemas.microsoft.com/office/drawing/2014/main" id="{00000000-0008-0000-0E00-000073000000}"/>
              </a:ext>
            </a:extLst>
          </xdr:cNvPr>
          <xdr:cNvCxnSpPr/>
        </xdr:nvCxnSpPr>
        <xdr:spPr>
          <a:xfrm>
            <a:off x="3851975" y="8846949"/>
            <a:ext cx="1583537"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28575</xdr:colOff>
      <xdr:row>19</xdr:row>
      <xdr:rowOff>19287</xdr:rowOff>
    </xdr:from>
    <xdr:to>
      <xdr:col>17</xdr:col>
      <xdr:colOff>25787</xdr:colOff>
      <xdr:row>21</xdr:row>
      <xdr:rowOff>27411</xdr:rowOff>
    </xdr:to>
    <xdr:grpSp>
      <xdr:nvGrpSpPr>
        <xdr:cNvPr id="116" name="Group 115">
          <a:extLst>
            <a:ext uri="{FF2B5EF4-FFF2-40B4-BE49-F238E27FC236}">
              <a16:creationId xmlns:a16="http://schemas.microsoft.com/office/drawing/2014/main" id="{00000000-0008-0000-0E00-000074000000}"/>
            </a:ext>
          </a:extLst>
        </xdr:cNvPr>
        <xdr:cNvGrpSpPr/>
      </xdr:nvGrpSpPr>
      <xdr:grpSpPr>
        <a:xfrm>
          <a:off x="2516257" y="1903580"/>
          <a:ext cx="156238" cy="261987"/>
          <a:chOff x="2467841" y="10572754"/>
          <a:chExt cx="133445" cy="255975"/>
        </a:xfrm>
      </xdr:grpSpPr>
      <xdr:sp macro="" textlink="">
        <xdr:nvSpPr>
          <xdr:cNvPr id="117" name="Rectangle 116">
            <a:extLst>
              <a:ext uri="{FF2B5EF4-FFF2-40B4-BE49-F238E27FC236}">
                <a16:creationId xmlns:a16="http://schemas.microsoft.com/office/drawing/2014/main" id="{00000000-0008-0000-0E00-000075000000}"/>
              </a:ext>
            </a:extLst>
          </xdr:cNvPr>
          <xdr:cNvSpPr/>
        </xdr:nvSpPr>
        <xdr:spPr>
          <a:xfrm>
            <a:off x="2467841" y="10572754"/>
            <a:ext cx="133445" cy="119018"/>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8" name="Straight Arrow Connector 117">
            <a:extLst>
              <a:ext uri="{FF2B5EF4-FFF2-40B4-BE49-F238E27FC236}">
                <a16:creationId xmlns:a16="http://schemas.microsoft.com/office/drawing/2014/main" id="{00000000-0008-0000-0E00-000076000000}"/>
              </a:ext>
            </a:extLst>
          </xdr:cNvPr>
          <xdr:cNvCxnSpPr/>
        </xdr:nvCxnSpPr>
        <xdr:spPr>
          <a:xfrm>
            <a:off x="2467841" y="10689603"/>
            <a:ext cx="0" cy="139128"/>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28338</xdr:colOff>
      <xdr:row>19</xdr:row>
      <xdr:rowOff>0</xdr:rowOff>
    </xdr:from>
    <xdr:to>
      <xdr:col>40</xdr:col>
      <xdr:colOff>104774</xdr:colOff>
      <xdr:row>20</xdr:row>
      <xdr:rowOff>0</xdr:rowOff>
    </xdr:to>
    <xdr:grpSp>
      <xdr:nvGrpSpPr>
        <xdr:cNvPr id="119" name="Group 118">
          <a:extLst>
            <a:ext uri="{FF2B5EF4-FFF2-40B4-BE49-F238E27FC236}">
              <a16:creationId xmlns:a16="http://schemas.microsoft.com/office/drawing/2014/main" id="{00000000-0008-0000-0E00-000077000000}"/>
            </a:ext>
          </a:extLst>
        </xdr:cNvPr>
        <xdr:cNvGrpSpPr/>
      </xdr:nvGrpSpPr>
      <xdr:grpSpPr>
        <a:xfrm>
          <a:off x="4470715" y="1886778"/>
          <a:ext cx="1711423" cy="127552"/>
          <a:chOff x="3700220" y="8704881"/>
          <a:chExt cx="1735292" cy="142068"/>
        </a:xfrm>
      </xdr:grpSpPr>
      <xdr:sp macro="" textlink="">
        <xdr:nvSpPr>
          <xdr:cNvPr id="120" name="Rectangle 119">
            <a:extLst>
              <a:ext uri="{FF2B5EF4-FFF2-40B4-BE49-F238E27FC236}">
                <a16:creationId xmlns:a16="http://schemas.microsoft.com/office/drawing/2014/main" id="{00000000-0008-0000-0E00-000078000000}"/>
              </a:ext>
            </a:extLst>
          </xdr:cNvPr>
          <xdr:cNvSpPr/>
        </xdr:nvSpPr>
        <xdr:spPr>
          <a:xfrm>
            <a:off x="3700220" y="8704881"/>
            <a:ext cx="154733"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21" name="Straight Arrow Connector 120">
            <a:extLst>
              <a:ext uri="{FF2B5EF4-FFF2-40B4-BE49-F238E27FC236}">
                <a16:creationId xmlns:a16="http://schemas.microsoft.com/office/drawing/2014/main" id="{00000000-0008-0000-0E00-000079000000}"/>
              </a:ext>
            </a:extLst>
          </xdr:cNvPr>
          <xdr:cNvCxnSpPr/>
        </xdr:nvCxnSpPr>
        <xdr:spPr>
          <a:xfrm>
            <a:off x="3851975" y="8846949"/>
            <a:ext cx="1583537"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28575</xdr:colOff>
      <xdr:row>36</xdr:row>
      <xdr:rowOff>19287</xdr:rowOff>
    </xdr:from>
    <xdr:to>
      <xdr:col>17</xdr:col>
      <xdr:colOff>25787</xdr:colOff>
      <xdr:row>38</xdr:row>
      <xdr:rowOff>27411</xdr:rowOff>
    </xdr:to>
    <xdr:grpSp>
      <xdr:nvGrpSpPr>
        <xdr:cNvPr id="122" name="Group 121">
          <a:extLst>
            <a:ext uri="{FF2B5EF4-FFF2-40B4-BE49-F238E27FC236}">
              <a16:creationId xmlns:a16="http://schemas.microsoft.com/office/drawing/2014/main" id="{00000000-0008-0000-0E00-00007A000000}"/>
            </a:ext>
          </a:extLst>
        </xdr:cNvPr>
        <xdr:cNvGrpSpPr/>
      </xdr:nvGrpSpPr>
      <xdr:grpSpPr>
        <a:xfrm>
          <a:off x="2516257" y="3654524"/>
          <a:ext cx="156238" cy="261986"/>
          <a:chOff x="2467841" y="10572754"/>
          <a:chExt cx="133445" cy="255975"/>
        </a:xfrm>
      </xdr:grpSpPr>
      <xdr:sp macro="" textlink="">
        <xdr:nvSpPr>
          <xdr:cNvPr id="123" name="Rectangle 122">
            <a:extLst>
              <a:ext uri="{FF2B5EF4-FFF2-40B4-BE49-F238E27FC236}">
                <a16:creationId xmlns:a16="http://schemas.microsoft.com/office/drawing/2014/main" id="{00000000-0008-0000-0E00-00007B000000}"/>
              </a:ext>
            </a:extLst>
          </xdr:cNvPr>
          <xdr:cNvSpPr/>
        </xdr:nvSpPr>
        <xdr:spPr>
          <a:xfrm>
            <a:off x="2467841" y="10572754"/>
            <a:ext cx="133445" cy="119018"/>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24" name="Straight Arrow Connector 123">
            <a:extLst>
              <a:ext uri="{FF2B5EF4-FFF2-40B4-BE49-F238E27FC236}">
                <a16:creationId xmlns:a16="http://schemas.microsoft.com/office/drawing/2014/main" id="{00000000-0008-0000-0E00-00007C000000}"/>
              </a:ext>
            </a:extLst>
          </xdr:cNvPr>
          <xdr:cNvCxnSpPr/>
        </xdr:nvCxnSpPr>
        <xdr:spPr>
          <a:xfrm>
            <a:off x="2467841" y="10689603"/>
            <a:ext cx="0" cy="139128"/>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28338</xdr:colOff>
      <xdr:row>36</xdr:row>
      <xdr:rowOff>0</xdr:rowOff>
    </xdr:from>
    <xdr:to>
      <xdr:col>40</xdr:col>
      <xdr:colOff>104774</xdr:colOff>
      <xdr:row>37</xdr:row>
      <xdr:rowOff>0</xdr:rowOff>
    </xdr:to>
    <xdr:grpSp>
      <xdr:nvGrpSpPr>
        <xdr:cNvPr id="125" name="Group 124">
          <a:extLst>
            <a:ext uri="{FF2B5EF4-FFF2-40B4-BE49-F238E27FC236}">
              <a16:creationId xmlns:a16="http://schemas.microsoft.com/office/drawing/2014/main" id="{00000000-0008-0000-0E00-00007D000000}"/>
            </a:ext>
          </a:extLst>
        </xdr:cNvPr>
        <xdr:cNvGrpSpPr/>
      </xdr:nvGrpSpPr>
      <xdr:grpSpPr>
        <a:xfrm>
          <a:off x="4470715" y="3637722"/>
          <a:ext cx="1711423" cy="127552"/>
          <a:chOff x="3700220" y="8704881"/>
          <a:chExt cx="1735292" cy="142068"/>
        </a:xfrm>
      </xdr:grpSpPr>
      <xdr:sp macro="" textlink="">
        <xdr:nvSpPr>
          <xdr:cNvPr id="126" name="Rectangle 125">
            <a:extLst>
              <a:ext uri="{FF2B5EF4-FFF2-40B4-BE49-F238E27FC236}">
                <a16:creationId xmlns:a16="http://schemas.microsoft.com/office/drawing/2014/main" id="{00000000-0008-0000-0E00-00007E000000}"/>
              </a:ext>
            </a:extLst>
          </xdr:cNvPr>
          <xdr:cNvSpPr/>
        </xdr:nvSpPr>
        <xdr:spPr>
          <a:xfrm>
            <a:off x="3700220" y="8704881"/>
            <a:ext cx="154733"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27" name="Straight Arrow Connector 126">
            <a:extLst>
              <a:ext uri="{FF2B5EF4-FFF2-40B4-BE49-F238E27FC236}">
                <a16:creationId xmlns:a16="http://schemas.microsoft.com/office/drawing/2014/main" id="{00000000-0008-0000-0E00-00007F000000}"/>
              </a:ext>
            </a:extLst>
          </xdr:cNvPr>
          <xdr:cNvCxnSpPr/>
        </xdr:nvCxnSpPr>
        <xdr:spPr>
          <a:xfrm>
            <a:off x="3851975" y="8846949"/>
            <a:ext cx="1583537"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8106</xdr:colOff>
      <xdr:row>43</xdr:row>
      <xdr:rowOff>68901</xdr:rowOff>
    </xdr:from>
    <xdr:to>
      <xdr:col>41</xdr:col>
      <xdr:colOff>6890</xdr:colOff>
      <xdr:row>43</xdr:row>
      <xdr:rowOff>68901</xdr:rowOff>
    </xdr:to>
    <xdr:cxnSp macro="">
      <xdr:nvCxnSpPr>
        <xdr:cNvPr id="129" name="Straight Arrow Connector 128">
          <a:extLst>
            <a:ext uri="{FF2B5EF4-FFF2-40B4-BE49-F238E27FC236}">
              <a16:creationId xmlns:a16="http://schemas.microsoft.com/office/drawing/2014/main" id="{00000000-0008-0000-0E00-000081000000}"/>
            </a:ext>
          </a:extLst>
        </xdr:cNvPr>
        <xdr:cNvCxnSpPr/>
      </xdr:nvCxnSpPr>
      <xdr:spPr>
        <a:xfrm>
          <a:off x="6094581" y="4869501"/>
          <a:ext cx="208334"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103</xdr:row>
      <xdr:rowOff>19287</xdr:rowOff>
    </xdr:from>
    <xdr:to>
      <xdr:col>15</xdr:col>
      <xdr:colOff>159137</xdr:colOff>
      <xdr:row>105</xdr:row>
      <xdr:rowOff>27411</xdr:rowOff>
    </xdr:to>
    <xdr:grpSp>
      <xdr:nvGrpSpPr>
        <xdr:cNvPr id="130" name="Group 129">
          <a:extLst>
            <a:ext uri="{FF2B5EF4-FFF2-40B4-BE49-F238E27FC236}">
              <a16:creationId xmlns:a16="http://schemas.microsoft.com/office/drawing/2014/main" id="{00000000-0008-0000-0E00-000082000000}"/>
            </a:ext>
          </a:extLst>
        </xdr:cNvPr>
        <xdr:cNvGrpSpPr/>
      </xdr:nvGrpSpPr>
      <xdr:grpSpPr>
        <a:xfrm>
          <a:off x="2329070" y="11501467"/>
          <a:ext cx="156238" cy="261987"/>
          <a:chOff x="2467841" y="10572754"/>
          <a:chExt cx="133445" cy="255975"/>
        </a:xfrm>
      </xdr:grpSpPr>
      <xdr:sp macro="" textlink="">
        <xdr:nvSpPr>
          <xdr:cNvPr id="131" name="Rectangle 130">
            <a:extLst>
              <a:ext uri="{FF2B5EF4-FFF2-40B4-BE49-F238E27FC236}">
                <a16:creationId xmlns:a16="http://schemas.microsoft.com/office/drawing/2014/main" id="{00000000-0008-0000-0E00-000083000000}"/>
              </a:ext>
            </a:extLst>
          </xdr:cNvPr>
          <xdr:cNvSpPr/>
        </xdr:nvSpPr>
        <xdr:spPr>
          <a:xfrm>
            <a:off x="2467841" y="10572754"/>
            <a:ext cx="133445" cy="119018"/>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32" name="Straight Arrow Connector 131">
            <a:extLst>
              <a:ext uri="{FF2B5EF4-FFF2-40B4-BE49-F238E27FC236}">
                <a16:creationId xmlns:a16="http://schemas.microsoft.com/office/drawing/2014/main" id="{00000000-0008-0000-0E00-000084000000}"/>
              </a:ext>
            </a:extLst>
          </xdr:cNvPr>
          <xdr:cNvCxnSpPr/>
        </xdr:nvCxnSpPr>
        <xdr:spPr>
          <a:xfrm>
            <a:off x="2467841" y="10689603"/>
            <a:ext cx="0" cy="139128"/>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28338</xdr:colOff>
      <xdr:row>103</xdr:row>
      <xdr:rowOff>0</xdr:rowOff>
    </xdr:from>
    <xdr:to>
      <xdr:col>40</xdr:col>
      <xdr:colOff>104774</xdr:colOff>
      <xdr:row>104</xdr:row>
      <xdr:rowOff>0</xdr:rowOff>
    </xdr:to>
    <xdr:grpSp>
      <xdr:nvGrpSpPr>
        <xdr:cNvPr id="133" name="Group 132">
          <a:extLst>
            <a:ext uri="{FF2B5EF4-FFF2-40B4-BE49-F238E27FC236}">
              <a16:creationId xmlns:a16="http://schemas.microsoft.com/office/drawing/2014/main" id="{00000000-0008-0000-0E00-000085000000}"/>
            </a:ext>
          </a:extLst>
        </xdr:cNvPr>
        <xdr:cNvGrpSpPr/>
      </xdr:nvGrpSpPr>
      <xdr:grpSpPr>
        <a:xfrm>
          <a:off x="4470715" y="11484665"/>
          <a:ext cx="1711423" cy="127552"/>
          <a:chOff x="3700220" y="8704881"/>
          <a:chExt cx="1735292" cy="142068"/>
        </a:xfrm>
      </xdr:grpSpPr>
      <xdr:sp macro="" textlink="">
        <xdr:nvSpPr>
          <xdr:cNvPr id="134" name="Rectangle 133">
            <a:extLst>
              <a:ext uri="{FF2B5EF4-FFF2-40B4-BE49-F238E27FC236}">
                <a16:creationId xmlns:a16="http://schemas.microsoft.com/office/drawing/2014/main" id="{00000000-0008-0000-0E00-000086000000}"/>
              </a:ext>
            </a:extLst>
          </xdr:cNvPr>
          <xdr:cNvSpPr/>
        </xdr:nvSpPr>
        <xdr:spPr>
          <a:xfrm>
            <a:off x="3700220" y="8704881"/>
            <a:ext cx="154733"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35" name="Straight Arrow Connector 134">
            <a:extLst>
              <a:ext uri="{FF2B5EF4-FFF2-40B4-BE49-F238E27FC236}">
                <a16:creationId xmlns:a16="http://schemas.microsoft.com/office/drawing/2014/main" id="{00000000-0008-0000-0E00-000087000000}"/>
              </a:ext>
            </a:extLst>
          </xdr:cNvPr>
          <xdr:cNvCxnSpPr/>
        </xdr:nvCxnSpPr>
        <xdr:spPr>
          <a:xfrm>
            <a:off x="3851975" y="8846949"/>
            <a:ext cx="1583537"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28372</xdr:colOff>
      <xdr:row>108</xdr:row>
      <xdr:rowOff>76196</xdr:rowOff>
    </xdr:from>
    <xdr:to>
      <xdr:col>38</xdr:col>
      <xdr:colOff>74608</xdr:colOff>
      <xdr:row>110</xdr:row>
      <xdr:rowOff>58615</xdr:rowOff>
    </xdr:to>
    <xdr:grpSp>
      <xdr:nvGrpSpPr>
        <xdr:cNvPr id="101" name="Group 100">
          <a:extLst>
            <a:ext uri="{FF2B5EF4-FFF2-40B4-BE49-F238E27FC236}">
              <a16:creationId xmlns:a16="http://schemas.microsoft.com/office/drawing/2014/main" id="{00000000-0008-0000-0E00-000065000000}"/>
            </a:ext>
          </a:extLst>
        </xdr:cNvPr>
        <xdr:cNvGrpSpPr/>
      </xdr:nvGrpSpPr>
      <xdr:grpSpPr>
        <a:xfrm>
          <a:off x="5742958" y="12071070"/>
          <a:ext cx="204019" cy="240008"/>
          <a:chOff x="3390747" y="3407432"/>
          <a:chExt cx="192810" cy="829806"/>
        </a:xfrm>
      </xdr:grpSpPr>
      <xdr:cxnSp macro="">
        <xdr:nvCxnSpPr>
          <xdr:cNvPr id="102" name="Straight Arrow Connector 101">
            <a:extLst>
              <a:ext uri="{FF2B5EF4-FFF2-40B4-BE49-F238E27FC236}">
                <a16:creationId xmlns:a16="http://schemas.microsoft.com/office/drawing/2014/main" id="{00000000-0008-0000-0E00-000066000000}"/>
              </a:ext>
            </a:extLst>
          </xdr:cNvPr>
          <xdr:cNvCxnSpPr/>
        </xdr:nvCxnSpPr>
        <xdr:spPr>
          <a:xfrm flipH="1">
            <a:off x="3390747" y="4234030"/>
            <a:ext cx="130425"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03" name="Rectangle 37">
            <a:extLst>
              <a:ext uri="{FF2B5EF4-FFF2-40B4-BE49-F238E27FC236}">
                <a16:creationId xmlns:a16="http://schemas.microsoft.com/office/drawing/2014/main" id="{00000000-0008-0000-0E00-000067000000}"/>
              </a:ext>
            </a:extLst>
          </xdr:cNvPr>
          <xdr:cNvSpPr/>
        </xdr:nvSpPr>
        <xdr:spPr>
          <a:xfrm>
            <a:off x="3529512" y="3407432"/>
            <a:ext cx="54045" cy="829806"/>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36</xdr:col>
      <xdr:colOff>16335</xdr:colOff>
      <xdr:row>113</xdr:row>
      <xdr:rowOff>76200</xdr:rowOff>
    </xdr:from>
    <xdr:to>
      <xdr:col>37</xdr:col>
      <xdr:colOff>84344</xdr:colOff>
      <xdr:row>115</xdr:row>
      <xdr:rowOff>83344</xdr:rowOff>
    </xdr:to>
    <xdr:grpSp>
      <xdr:nvGrpSpPr>
        <xdr:cNvPr id="104" name="Group 103">
          <a:extLst>
            <a:ext uri="{FF2B5EF4-FFF2-40B4-BE49-F238E27FC236}">
              <a16:creationId xmlns:a16="http://schemas.microsoft.com/office/drawing/2014/main" id="{00000000-0008-0000-0E00-000068000000}"/>
            </a:ext>
          </a:extLst>
        </xdr:cNvPr>
        <xdr:cNvGrpSpPr/>
      </xdr:nvGrpSpPr>
      <xdr:grpSpPr>
        <a:xfrm>
          <a:off x="5571481" y="12708834"/>
          <a:ext cx="226621" cy="201372"/>
          <a:chOff x="3370711" y="3407432"/>
          <a:chExt cx="212846" cy="829806"/>
        </a:xfrm>
      </xdr:grpSpPr>
      <xdr:cxnSp macro="">
        <xdr:nvCxnSpPr>
          <xdr:cNvPr id="105" name="Straight Arrow Connector 104">
            <a:extLst>
              <a:ext uri="{FF2B5EF4-FFF2-40B4-BE49-F238E27FC236}">
                <a16:creationId xmlns:a16="http://schemas.microsoft.com/office/drawing/2014/main" id="{00000000-0008-0000-0E00-000069000000}"/>
              </a:ext>
            </a:extLst>
          </xdr:cNvPr>
          <xdr:cNvCxnSpPr/>
        </xdr:nvCxnSpPr>
        <xdr:spPr>
          <a:xfrm flipH="1">
            <a:off x="3370711" y="4234031"/>
            <a:ext cx="15046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06" name="Rectangle 37">
            <a:extLst>
              <a:ext uri="{FF2B5EF4-FFF2-40B4-BE49-F238E27FC236}">
                <a16:creationId xmlns:a16="http://schemas.microsoft.com/office/drawing/2014/main" id="{00000000-0008-0000-0E00-00006A000000}"/>
              </a:ext>
            </a:extLst>
          </xdr:cNvPr>
          <xdr:cNvSpPr/>
        </xdr:nvSpPr>
        <xdr:spPr>
          <a:xfrm>
            <a:off x="3529512" y="3407432"/>
            <a:ext cx="54045" cy="829806"/>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36</xdr:col>
      <xdr:colOff>9525</xdr:colOff>
      <xdr:row>121</xdr:row>
      <xdr:rowOff>66675</xdr:rowOff>
    </xdr:from>
    <xdr:to>
      <xdr:col>37</xdr:col>
      <xdr:colOff>77534</xdr:colOff>
      <xdr:row>123</xdr:row>
      <xdr:rowOff>1</xdr:rowOff>
    </xdr:to>
    <xdr:grpSp>
      <xdr:nvGrpSpPr>
        <xdr:cNvPr id="107" name="Group 106">
          <a:extLst>
            <a:ext uri="{FF2B5EF4-FFF2-40B4-BE49-F238E27FC236}">
              <a16:creationId xmlns:a16="http://schemas.microsoft.com/office/drawing/2014/main" id="{00000000-0008-0000-0E00-00006B000000}"/>
            </a:ext>
          </a:extLst>
        </xdr:cNvPr>
        <xdr:cNvGrpSpPr/>
      </xdr:nvGrpSpPr>
      <xdr:grpSpPr>
        <a:xfrm>
          <a:off x="5565913" y="13661335"/>
          <a:ext cx="224964" cy="195470"/>
          <a:chOff x="3370711" y="3407432"/>
          <a:chExt cx="212846" cy="829806"/>
        </a:xfrm>
      </xdr:grpSpPr>
      <xdr:cxnSp macro="">
        <xdr:nvCxnSpPr>
          <xdr:cNvPr id="108" name="Straight Arrow Connector 107">
            <a:extLst>
              <a:ext uri="{FF2B5EF4-FFF2-40B4-BE49-F238E27FC236}">
                <a16:creationId xmlns:a16="http://schemas.microsoft.com/office/drawing/2014/main" id="{00000000-0008-0000-0E00-00006C000000}"/>
              </a:ext>
            </a:extLst>
          </xdr:cNvPr>
          <xdr:cNvCxnSpPr/>
        </xdr:nvCxnSpPr>
        <xdr:spPr>
          <a:xfrm flipH="1">
            <a:off x="3370711" y="4234031"/>
            <a:ext cx="15046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09" name="Rectangle 37">
            <a:extLst>
              <a:ext uri="{FF2B5EF4-FFF2-40B4-BE49-F238E27FC236}">
                <a16:creationId xmlns:a16="http://schemas.microsoft.com/office/drawing/2014/main" id="{00000000-0008-0000-0E00-00006D000000}"/>
              </a:ext>
            </a:extLst>
          </xdr:cNvPr>
          <xdr:cNvSpPr/>
        </xdr:nvSpPr>
        <xdr:spPr>
          <a:xfrm>
            <a:off x="3529512" y="3407432"/>
            <a:ext cx="54045" cy="829806"/>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37</xdr:col>
      <xdr:colOff>19050</xdr:colOff>
      <xdr:row>117</xdr:row>
      <xdr:rowOff>85725</xdr:rowOff>
    </xdr:from>
    <xdr:to>
      <xdr:col>38</xdr:col>
      <xdr:colOff>68039</xdr:colOff>
      <xdr:row>119</xdr:row>
      <xdr:rowOff>78398</xdr:rowOff>
    </xdr:to>
    <xdr:grpSp>
      <xdr:nvGrpSpPr>
        <xdr:cNvPr id="110" name="Group 109">
          <a:extLst>
            <a:ext uri="{FF2B5EF4-FFF2-40B4-BE49-F238E27FC236}">
              <a16:creationId xmlns:a16="http://schemas.microsoft.com/office/drawing/2014/main" id="{00000000-0008-0000-0E00-00006E000000}"/>
            </a:ext>
          </a:extLst>
        </xdr:cNvPr>
        <xdr:cNvGrpSpPr/>
      </xdr:nvGrpSpPr>
      <xdr:grpSpPr>
        <a:xfrm>
          <a:off x="5733222" y="13167691"/>
          <a:ext cx="208429" cy="249020"/>
          <a:chOff x="5845394" y="13830300"/>
          <a:chExt cx="210914" cy="278423"/>
        </a:xfrm>
      </xdr:grpSpPr>
      <xdr:grpSp>
        <xdr:nvGrpSpPr>
          <xdr:cNvPr id="128" name="Group 127">
            <a:extLst>
              <a:ext uri="{FF2B5EF4-FFF2-40B4-BE49-F238E27FC236}">
                <a16:creationId xmlns:a16="http://schemas.microsoft.com/office/drawing/2014/main" id="{00000000-0008-0000-0E00-000080000000}"/>
              </a:ext>
            </a:extLst>
          </xdr:cNvPr>
          <xdr:cNvGrpSpPr/>
        </xdr:nvGrpSpPr>
        <xdr:grpSpPr>
          <a:xfrm>
            <a:off x="5845394" y="13830300"/>
            <a:ext cx="208161" cy="273170"/>
            <a:chOff x="3390747" y="3407432"/>
            <a:chExt cx="192810" cy="829806"/>
          </a:xfrm>
        </xdr:grpSpPr>
        <xdr:cxnSp macro="">
          <xdr:nvCxnSpPr>
            <xdr:cNvPr id="139" name="Straight Arrow Connector 138">
              <a:extLst>
                <a:ext uri="{FF2B5EF4-FFF2-40B4-BE49-F238E27FC236}">
                  <a16:creationId xmlns:a16="http://schemas.microsoft.com/office/drawing/2014/main" id="{00000000-0008-0000-0E00-00008B000000}"/>
                </a:ext>
              </a:extLst>
            </xdr:cNvPr>
            <xdr:cNvCxnSpPr/>
          </xdr:nvCxnSpPr>
          <xdr:spPr>
            <a:xfrm flipH="1">
              <a:off x="3390747" y="4234030"/>
              <a:ext cx="130425"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40" name="Rectangle 37">
              <a:extLst>
                <a:ext uri="{FF2B5EF4-FFF2-40B4-BE49-F238E27FC236}">
                  <a16:creationId xmlns:a16="http://schemas.microsoft.com/office/drawing/2014/main" id="{00000000-0008-0000-0E00-00008C000000}"/>
                </a:ext>
              </a:extLst>
            </xdr:cNvPr>
            <xdr:cNvSpPr/>
          </xdr:nvSpPr>
          <xdr:spPr>
            <a:xfrm>
              <a:off x="3529512" y="3407432"/>
              <a:ext cx="54045" cy="829806"/>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grpSp>
        <xdr:nvGrpSpPr>
          <xdr:cNvPr id="136" name="Group 135">
            <a:extLst>
              <a:ext uri="{FF2B5EF4-FFF2-40B4-BE49-F238E27FC236}">
                <a16:creationId xmlns:a16="http://schemas.microsoft.com/office/drawing/2014/main" id="{00000000-0008-0000-0E00-000088000000}"/>
              </a:ext>
            </a:extLst>
          </xdr:cNvPr>
          <xdr:cNvGrpSpPr/>
        </xdr:nvGrpSpPr>
        <xdr:grpSpPr>
          <a:xfrm>
            <a:off x="5848147" y="13954121"/>
            <a:ext cx="208161" cy="154602"/>
            <a:chOff x="3390747" y="3407432"/>
            <a:chExt cx="192810" cy="829806"/>
          </a:xfrm>
        </xdr:grpSpPr>
        <xdr:cxnSp macro="">
          <xdr:nvCxnSpPr>
            <xdr:cNvPr id="137" name="Straight Arrow Connector 136">
              <a:extLst>
                <a:ext uri="{FF2B5EF4-FFF2-40B4-BE49-F238E27FC236}">
                  <a16:creationId xmlns:a16="http://schemas.microsoft.com/office/drawing/2014/main" id="{00000000-0008-0000-0E00-000089000000}"/>
                </a:ext>
              </a:extLst>
            </xdr:cNvPr>
            <xdr:cNvCxnSpPr/>
          </xdr:nvCxnSpPr>
          <xdr:spPr>
            <a:xfrm flipH="1">
              <a:off x="3390747" y="4234030"/>
              <a:ext cx="130425"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38" name="Rectangle 37">
              <a:extLst>
                <a:ext uri="{FF2B5EF4-FFF2-40B4-BE49-F238E27FC236}">
                  <a16:creationId xmlns:a16="http://schemas.microsoft.com/office/drawing/2014/main" id="{00000000-0008-0000-0E00-00008A000000}"/>
                </a:ext>
              </a:extLst>
            </xdr:cNvPr>
            <xdr:cNvSpPr/>
          </xdr:nvSpPr>
          <xdr:spPr>
            <a:xfrm>
              <a:off x="3529512" y="3407432"/>
              <a:ext cx="54045" cy="829806"/>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grpSp>
    <xdr:clientData/>
  </xdr:twoCellAnchor>
</xdr:wsDr>
</file>

<file path=xl/drawings/drawing12.xml><?xml version="1.0" encoding="utf-8"?>
<xdr:wsDr xmlns:xdr="http://schemas.openxmlformats.org/drawingml/2006/spreadsheetDrawing" xmlns:a="http://schemas.openxmlformats.org/drawingml/2006/main">
  <xdr:twoCellAnchor>
    <xdr:from>
      <xdr:col>19</xdr:col>
      <xdr:colOff>53641</xdr:colOff>
      <xdr:row>27</xdr:row>
      <xdr:rowOff>3007</xdr:rowOff>
    </xdr:from>
    <xdr:to>
      <xdr:col>20</xdr:col>
      <xdr:colOff>50177</xdr:colOff>
      <xdr:row>29</xdr:row>
      <xdr:rowOff>43614</xdr:rowOff>
    </xdr:to>
    <xdr:grpSp>
      <xdr:nvGrpSpPr>
        <xdr:cNvPr id="5" name="Group 4">
          <a:extLst>
            <a:ext uri="{FF2B5EF4-FFF2-40B4-BE49-F238E27FC236}">
              <a16:creationId xmlns:a16="http://schemas.microsoft.com/office/drawing/2014/main" id="{00000000-0008-0000-1000-000005000000}"/>
            </a:ext>
          </a:extLst>
        </xdr:cNvPr>
        <xdr:cNvGrpSpPr/>
      </xdr:nvGrpSpPr>
      <xdr:grpSpPr>
        <a:xfrm>
          <a:off x="2898441" y="3063707"/>
          <a:ext cx="155286" cy="294607"/>
          <a:chOff x="2467841" y="10572750"/>
          <a:chExt cx="160193" cy="323850"/>
        </a:xfrm>
      </xdr:grpSpPr>
      <xdr:sp macro="" textlink="">
        <xdr:nvSpPr>
          <xdr:cNvPr id="6" name="Rectangle 5">
            <a:extLst>
              <a:ext uri="{FF2B5EF4-FFF2-40B4-BE49-F238E27FC236}">
                <a16:creationId xmlns:a16="http://schemas.microsoft.com/office/drawing/2014/main" id="{00000000-0008-0000-1000-000006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 name="Straight Arrow Connector 6">
            <a:extLst>
              <a:ext uri="{FF2B5EF4-FFF2-40B4-BE49-F238E27FC236}">
                <a16:creationId xmlns:a16="http://schemas.microsoft.com/office/drawing/2014/main" id="{00000000-0008-0000-1000-00000700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17</xdr:col>
      <xdr:colOff>38333</xdr:colOff>
      <xdr:row>5</xdr:row>
      <xdr:rowOff>38337</xdr:rowOff>
    </xdr:from>
    <xdr:to>
      <xdr:col>18</xdr:col>
      <xdr:colOff>92695</xdr:colOff>
      <xdr:row>7</xdr:row>
      <xdr:rowOff>46461</xdr:rowOff>
    </xdr:to>
    <xdr:grpSp>
      <xdr:nvGrpSpPr>
        <xdr:cNvPr id="53" name="Group 52">
          <a:extLst>
            <a:ext uri="{FF2B5EF4-FFF2-40B4-BE49-F238E27FC236}">
              <a16:creationId xmlns:a16="http://schemas.microsoft.com/office/drawing/2014/main" id="{00000000-0008-0000-1000-000035000000}"/>
            </a:ext>
          </a:extLst>
        </xdr:cNvPr>
        <xdr:cNvGrpSpPr/>
      </xdr:nvGrpSpPr>
      <xdr:grpSpPr>
        <a:xfrm>
          <a:off x="2622783" y="533637"/>
          <a:ext cx="155962" cy="287524"/>
          <a:chOff x="2467841" y="10572754"/>
          <a:chExt cx="133445" cy="255975"/>
        </a:xfrm>
      </xdr:grpSpPr>
      <xdr:sp macro="" textlink="">
        <xdr:nvSpPr>
          <xdr:cNvPr id="54" name="Rectangle 53">
            <a:extLst>
              <a:ext uri="{FF2B5EF4-FFF2-40B4-BE49-F238E27FC236}">
                <a16:creationId xmlns:a16="http://schemas.microsoft.com/office/drawing/2014/main" id="{00000000-0008-0000-1000-000036000000}"/>
              </a:ext>
            </a:extLst>
          </xdr:cNvPr>
          <xdr:cNvSpPr/>
        </xdr:nvSpPr>
        <xdr:spPr>
          <a:xfrm>
            <a:off x="2467841" y="10572754"/>
            <a:ext cx="133445" cy="119018"/>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5" name="Straight Arrow Connector 54">
            <a:extLst>
              <a:ext uri="{FF2B5EF4-FFF2-40B4-BE49-F238E27FC236}">
                <a16:creationId xmlns:a16="http://schemas.microsoft.com/office/drawing/2014/main" id="{00000000-0008-0000-1000-000037000000}"/>
              </a:ext>
            </a:extLst>
          </xdr:cNvPr>
          <xdr:cNvCxnSpPr/>
        </xdr:nvCxnSpPr>
        <xdr:spPr>
          <a:xfrm>
            <a:off x="2467841" y="10689603"/>
            <a:ext cx="0" cy="139128"/>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10039</xdr:colOff>
      <xdr:row>26</xdr:row>
      <xdr:rowOff>25067</xdr:rowOff>
    </xdr:from>
    <xdr:to>
      <xdr:col>28</xdr:col>
      <xdr:colOff>50410</xdr:colOff>
      <xdr:row>28</xdr:row>
      <xdr:rowOff>70772</xdr:rowOff>
    </xdr:to>
    <xdr:grpSp>
      <xdr:nvGrpSpPr>
        <xdr:cNvPr id="59" name="Group 58">
          <a:extLst>
            <a:ext uri="{FF2B5EF4-FFF2-40B4-BE49-F238E27FC236}">
              <a16:creationId xmlns:a16="http://schemas.microsoft.com/office/drawing/2014/main" id="{00000000-0008-0000-1000-00003B000000}"/>
            </a:ext>
          </a:extLst>
        </xdr:cNvPr>
        <xdr:cNvGrpSpPr/>
      </xdr:nvGrpSpPr>
      <xdr:grpSpPr>
        <a:xfrm>
          <a:off x="4124839" y="2958767"/>
          <a:ext cx="199121" cy="299705"/>
          <a:chOff x="4255698" y="27025840"/>
          <a:chExt cx="200089" cy="338619"/>
        </a:xfrm>
      </xdr:grpSpPr>
      <xdr:sp macro="" textlink="">
        <xdr:nvSpPr>
          <xdr:cNvPr id="60" name="Rectangle 59">
            <a:extLst>
              <a:ext uri="{FF2B5EF4-FFF2-40B4-BE49-F238E27FC236}">
                <a16:creationId xmlns:a16="http://schemas.microsoft.com/office/drawing/2014/main" id="{00000000-0008-0000-1000-00003C000000}"/>
              </a:ext>
            </a:extLst>
          </xdr:cNvPr>
          <xdr:cNvSpPr/>
        </xdr:nvSpPr>
        <xdr:spPr>
          <a:xfrm flipH="1">
            <a:off x="4298830" y="27025840"/>
            <a:ext cx="156957" cy="145087"/>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1" name="Straight Arrow Connector 60">
            <a:extLst>
              <a:ext uri="{FF2B5EF4-FFF2-40B4-BE49-F238E27FC236}">
                <a16:creationId xmlns:a16="http://schemas.microsoft.com/office/drawing/2014/main" id="{00000000-0008-0000-1000-00003D000000}"/>
              </a:ext>
            </a:extLst>
          </xdr:cNvPr>
          <xdr:cNvCxnSpPr/>
        </xdr:nvCxnSpPr>
        <xdr:spPr>
          <a:xfrm flipH="1">
            <a:off x="4255698" y="27364459"/>
            <a:ext cx="19636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62" name="Straight Connector 61">
            <a:extLst>
              <a:ext uri="{FF2B5EF4-FFF2-40B4-BE49-F238E27FC236}">
                <a16:creationId xmlns:a16="http://schemas.microsoft.com/office/drawing/2014/main" id="{00000000-0008-0000-1000-00003E000000}"/>
              </a:ext>
            </a:extLst>
          </xdr:cNvPr>
          <xdr:cNvCxnSpPr/>
        </xdr:nvCxnSpPr>
        <xdr:spPr>
          <a:xfrm>
            <a:off x="4455518" y="27170372"/>
            <a:ext cx="0" cy="188450"/>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32</xdr:col>
      <xdr:colOff>53641</xdr:colOff>
      <xdr:row>27</xdr:row>
      <xdr:rowOff>3007</xdr:rowOff>
    </xdr:from>
    <xdr:to>
      <xdr:col>33</xdr:col>
      <xdr:colOff>50177</xdr:colOff>
      <xdr:row>29</xdr:row>
      <xdr:rowOff>43614</xdr:rowOff>
    </xdr:to>
    <xdr:grpSp>
      <xdr:nvGrpSpPr>
        <xdr:cNvPr id="63" name="Group 62">
          <a:extLst>
            <a:ext uri="{FF2B5EF4-FFF2-40B4-BE49-F238E27FC236}">
              <a16:creationId xmlns:a16="http://schemas.microsoft.com/office/drawing/2014/main" id="{00000000-0008-0000-1000-00003F000000}"/>
            </a:ext>
          </a:extLst>
        </xdr:cNvPr>
        <xdr:cNvGrpSpPr/>
      </xdr:nvGrpSpPr>
      <xdr:grpSpPr>
        <a:xfrm>
          <a:off x="4847891" y="3063707"/>
          <a:ext cx="155286" cy="294607"/>
          <a:chOff x="2467841" y="10572750"/>
          <a:chExt cx="160193" cy="323850"/>
        </a:xfrm>
      </xdr:grpSpPr>
      <xdr:sp macro="" textlink="">
        <xdr:nvSpPr>
          <xdr:cNvPr id="64" name="Rectangle 63">
            <a:extLst>
              <a:ext uri="{FF2B5EF4-FFF2-40B4-BE49-F238E27FC236}">
                <a16:creationId xmlns:a16="http://schemas.microsoft.com/office/drawing/2014/main" id="{00000000-0008-0000-1000-000040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5" name="Straight Arrow Connector 64">
            <a:extLst>
              <a:ext uri="{FF2B5EF4-FFF2-40B4-BE49-F238E27FC236}">
                <a16:creationId xmlns:a16="http://schemas.microsoft.com/office/drawing/2014/main" id="{00000000-0008-0000-1000-00004100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40</xdr:col>
      <xdr:colOff>10040</xdr:colOff>
      <xdr:row>26</xdr:row>
      <xdr:rowOff>25066</xdr:rowOff>
    </xdr:from>
    <xdr:to>
      <xdr:col>41</xdr:col>
      <xdr:colOff>50411</xdr:colOff>
      <xdr:row>28</xdr:row>
      <xdr:rowOff>70771</xdr:rowOff>
    </xdr:to>
    <xdr:grpSp>
      <xdr:nvGrpSpPr>
        <xdr:cNvPr id="66" name="Group 65">
          <a:extLst>
            <a:ext uri="{FF2B5EF4-FFF2-40B4-BE49-F238E27FC236}">
              <a16:creationId xmlns:a16="http://schemas.microsoft.com/office/drawing/2014/main" id="{00000000-0008-0000-1000-000042000000}"/>
            </a:ext>
          </a:extLst>
        </xdr:cNvPr>
        <xdr:cNvGrpSpPr/>
      </xdr:nvGrpSpPr>
      <xdr:grpSpPr>
        <a:xfrm>
          <a:off x="6074290" y="2958766"/>
          <a:ext cx="199121" cy="299705"/>
          <a:chOff x="4255698" y="27025840"/>
          <a:chExt cx="200089" cy="338619"/>
        </a:xfrm>
      </xdr:grpSpPr>
      <xdr:sp macro="" textlink="">
        <xdr:nvSpPr>
          <xdr:cNvPr id="67" name="Rectangle 66">
            <a:extLst>
              <a:ext uri="{FF2B5EF4-FFF2-40B4-BE49-F238E27FC236}">
                <a16:creationId xmlns:a16="http://schemas.microsoft.com/office/drawing/2014/main" id="{00000000-0008-0000-1000-000043000000}"/>
              </a:ext>
            </a:extLst>
          </xdr:cNvPr>
          <xdr:cNvSpPr/>
        </xdr:nvSpPr>
        <xdr:spPr>
          <a:xfrm flipH="1">
            <a:off x="4298830" y="27025840"/>
            <a:ext cx="156957" cy="145087"/>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8" name="Straight Arrow Connector 67">
            <a:extLst>
              <a:ext uri="{FF2B5EF4-FFF2-40B4-BE49-F238E27FC236}">
                <a16:creationId xmlns:a16="http://schemas.microsoft.com/office/drawing/2014/main" id="{00000000-0008-0000-1000-000044000000}"/>
              </a:ext>
            </a:extLst>
          </xdr:cNvPr>
          <xdr:cNvCxnSpPr/>
        </xdr:nvCxnSpPr>
        <xdr:spPr>
          <a:xfrm flipH="1">
            <a:off x="4255698" y="27364459"/>
            <a:ext cx="19636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69" name="Straight Connector 68">
            <a:extLst>
              <a:ext uri="{FF2B5EF4-FFF2-40B4-BE49-F238E27FC236}">
                <a16:creationId xmlns:a16="http://schemas.microsoft.com/office/drawing/2014/main" id="{00000000-0008-0000-1000-000045000000}"/>
              </a:ext>
            </a:extLst>
          </xdr:cNvPr>
          <xdr:cNvCxnSpPr/>
        </xdr:nvCxnSpPr>
        <xdr:spPr>
          <a:xfrm>
            <a:off x="4455510" y="27170371"/>
            <a:ext cx="0" cy="18845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11902</xdr:colOff>
      <xdr:row>52</xdr:row>
      <xdr:rowOff>71284</xdr:rowOff>
    </xdr:from>
    <xdr:to>
      <xdr:col>29</xdr:col>
      <xdr:colOff>71519</xdr:colOff>
      <xdr:row>54</xdr:row>
      <xdr:rowOff>73152</xdr:rowOff>
    </xdr:to>
    <xdr:grpSp>
      <xdr:nvGrpSpPr>
        <xdr:cNvPr id="70" name="Group 69">
          <a:extLst>
            <a:ext uri="{FF2B5EF4-FFF2-40B4-BE49-F238E27FC236}">
              <a16:creationId xmlns:a16="http://schemas.microsoft.com/office/drawing/2014/main" id="{00000000-0008-0000-1000-000046000000}"/>
            </a:ext>
          </a:extLst>
        </xdr:cNvPr>
        <xdr:cNvGrpSpPr/>
      </xdr:nvGrpSpPr>
      <xdr:grpSpPr>
        <a:xfrm>
          <a:off x="4126702" y="5970434"/>
          <a:ext cx="377117" cy="255868"/>
          <a:chOff x="3501050" y="9745123"/>
          <a:chExt cx="373928" cy="299809"/>
        </a:xfrm>
      </xdr:grpSpPr>
      <xdr:cxnSp macro="">
        <xdr:nvCxnSpPr>
          <xdr:cNvPr id="71" name="Straight Arrow Connector 70">
            <a:extLst>
              <a:ext uri="{FF2B5EF4-FFF2-40B4-BE49-F238E27FC236}">
                <a16:creationId xmlns:a16="http://schemas.microsoft.com/office/drawing/2014/main" id="{00000000-0008-0000-1000-000047000000}"/>
              </a:ext>
            </a:extLst>
          </xdr:cNvPr>
          <xdr:cNvCxnSpPr/>
        </xdr:nvCxnSpPr>
        <xdr:spPr>
          <a:xfrm flipH="1">
            <a:off x="3501050" y="9891317"/>
            <a:ext cx="372562"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2" name="Rectangle 37">
            <a:extLst>
              <a:ext uri="{FF2B5EF4-FFF2-40B4-BE49-F238E27FC236}">
                <a16:creationId xmlns:a16="http://schemas.microsoft.com/office/drawing/2014/main" id="{00000000-0008-0000-1000-000048000000}"/>
              </a:ext>
            </a:extLst>
          </xdr:cNvPr>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40</xdr:col>
      <xdr:colOff>11904</xdr:colOff>
      <xdr:row>52</xdr:row>
      <xdr:rowOff>71284</xdr:rowOff>
    </xdr:from>
    <xdr:to>
      <xdr:col>42</xdr:col>
      <xdr:colOff>71521</xdr:colOff>
      <xdr:row>54</xdr:row>
      <xdr:rowOff>73152</xdr:rowOff>
    </xdr:to>
    <xdr:grpSp>
      <xdr:nvGrpSpPr>
        <xdr:cNvPr id="73" name="Group 72">
          <a:extLst>
            <a:ext uri="{FF2B5EF4-FFF2-40B4-BE49-F238E27FC236}">
              <a16:creationId xmlns:a16="http://schemas.microsoft.com/office/drawing/2014/main" id="{00000000-0008-0000-1000-000049000000}"/>
            </a:ext>
          </a:extLst>
        </xdr:cNvPr>
        <xdr:cNvGrpSpPr/>
      </xdr:nvGrpSpPr>
      <xdr:grpSpPr>
        <a:xfrm>
          <a:off x="6076154" y="5970434"/>
          <a:ext cx="377117" cy="255868"/>
          <a:chOff x="3501050" y="9745123"/>
          <a:chExt cx="373928" cy="299809"/>
        </a:xfrm>
      </xdr:grpSpPr>
      <xdr:cxnSp macro="">
        <xdr:nvCxnSpPr>
          <xdr:cNvPr id="74" name="Straight Arrow Connector 73">
            <a:extLst>
              <a:ext uri="{FF2B5EF4-FFF2-40B4-BE49-F238E27FC236}">
                <a16:creationId xmlns:a16="http://schemas.microsoft.com/office/drawing/2014/main" id="{00000000-0008-0000-1000-00004A000000}"/>
              </a:ext>
            </a:extLst>
          </xdr:cNvPr>
          <xdr:cNvCxnSpPr/>
        </xdr:nvCxnSpPr>
        <xdr:spPr>
          <a:xfrm flipH="1">
            <a:off x="3501050" y="9891317"/>
            <a:ext cx="372561"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5" name="Rectangle 37">
            <a:extLst>
              <a:ext uri="{FF2B5EF4-FFF2-40B4-BE49-F238E27FC236}">
                <a16:creationId xmlns:a16="http://schemas.microsoft.com/office/drawing/2014/main" id="{00000000-0008-0000-1000-00004B000000}"/>
              </a:ext>
            </a:extLst>
          </xdr:cNvPr>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27</xdr:col>
      <xdr:colOff>12123</xdr:colOff>
      <xdr:row>109</xdr:row>
      <xdr:rowOff>77932</xdr:rowOff>
    </xdr:from>
    <xdr:to>
      <xdr:col>29</xdr:col>
      <xdr:colOff>75484</xdr:colOff>
      <xdr:row>110</xdr:row>
      <xdr:rowOff>81985</xdr:rowOff>
    </xdr:to>
    <xdr:grpSp>
      <xdr:nvGrpSpPr>
        <xdr:cNvPr id="76" name="Group 75">
          <a:extLst>
            <a:ext uri="{FF2B5EF4-FFF2-40B4-BE49-F238E27FC236}">
              <a16:creationId xmlns:a16="http://schemas.microsoft.com/office/drawing/2014/main" id="{00000000-0008-0000-1000-00004C000000}"/>
            </a:ext>
          </a:extLst>
        </xdr:cNvPr>
        <xdr:cNvGrpSpPr/>
      </xdr:nvGrpSpPr>
      <xdr:grpSpPr>
        <a:xfrm>
          <a:off x="4126923" y="12873182"/>
          <a:ext cx="380861" cy="131053"/>
          <a:chOff x="3223274" y="3407432"/>
          <a:chExt cx="360283" cy="572265"/>
        </a:xfrm>
      </xdr:grpSpPr>
      <xdr:cxnSp macro="">
        <xdr:nvCxnSpPr>
          <xdr:cNvPr id="77" name="Straight Arrow Connector 76">
            <a:extLst>
              <a:ext uri="{FF2B5EF4-FFF2-40B4-BE49-F238E27FC236}">
                <a16:creationId xmlns:a16="http://schemas.microsoft.com/office/drawing/2014/main" id="{00000000-0008-0000-1000-00004D000000}"/>
              </a:ext>
            </a:extLst>
          </xdr:cNvPr>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8" name="Rectangle 37">
            <a:extLst>
              <a:ext uri="{FF2B5EF4-FFF2-40B4-BE49-F238E27FC236}">
                <a16:creationId xmlns:a16="http://schemas.microsoft.com/office/drawing/2014/main" id="{00000000-0008-0000-1000-00004E000000}"/>
              </a:ext>
            </a:extLst>
          </xdr:cNvPr>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40</xdr:col>
      <xdr:colOff>12123</xdr:colOff>
      <xdr:row>109</xdr:row>
      <xdr:rowOff>77932</xdr:rowOff>
    </xdr:from>
    <xdr:to>
      <xdr:col>42</xdr:col>
      <xdr:colOff>75484</xdr:colOff>
      <xdr:row>110</xdr:row>
      <xdr:rowOff>81985</xdr:rowOff>
    </xdr:to>
    <xdr:grpSp>
      <xdr:nvGrpSpPr>
        <xdr:cNvPr id="79" name="Group 78">
          <a:extLst>
            <a:ext uri="{FF2B5EF4-FFF2-40B4-BE49-F238E27FC236}">
              <a16:creationId xmlns:a16="http://schemas.microsoft.com/office/drawing/2014/main" id="{00000000-0008-0000-1000-00004F000000}"/>
            </a:ext>
          </a:extLst>
        </xdr:cNvPr>
        <xdr:cNvGrpSpPr/>
      </xdr:nvGrpSpPr>
      <xdr:grpSpPr>
        <a:xfrm>
          <a:off x="6076373" y="12873182"/>
          <a:ext cx="380861" cy="131053"/>
          <a:chOff x="3223274" y="3407432"/>
          <a:chExt cx="360283" cy="572265"/>
        </a:xfrm>
      </xdr:grpSpPr>
      <xdr:cxnSp macro="">
        <xdr:nvCxnSpPr>
          <xdr:cNvPr id="80" name="Straight Arrow Connector 79">
            <a:extLst>
              <a:ext uri="{FF2B5EF4-FFF2-40B4-BE49-F238E27FC236}">
                <a16:creationId xmlns:a16="http://schemas.microsoft.com/office/drawing/2014/main" id="{00000000-0008-0000-1000-000050000000}"/>
              </a:ext>
            </a:extLst>
          </xdr:cNvPr>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1" name="Rectangle 37">
            <a:extLst>
              <a:ext uri="{FF2B5EF4-FFF2-40B4-BE49-F238E27FC236}">
                <a16:creationId xmlns:a16="http://schemas.microsoft.com/office/drawing/2014/main" id="{00000000-0008-0000-1000-000051000000}"/>
              </a:ext>
            </a:extLst>
          </xdr:cNvPr>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20</xdr:col>
      <xdr:colOff>75334</xdr:colOff>
      <xdr:row>156</xdr:row>
      <xdr:rowOff>14787</xdr:rowOff>
    </xdr:from>
    <xdr:to>
      <xdr:col>21</xdr:col>
      <xdr:colOff>71870</xdr:colOff>
      <xdr:row>158</xdr:row>
      <xdr:rowOff>52887</xdr:rowOff>
    </xdr:to>
    <xdr:grpSp>
      <xdr:nvGrpSpPr>
        <xdr:cNvPr id="82" name="Group 81">
          <a:extLst>
            <a:ext uri="{FF2B5EF4-FFF2-40B4-BE49-F238E27FC236}">
              <a16:creationId xmlns:a16="http://schemas.microsoft.com/office/drawing/2014/main" id="{00000000-0008-0000-1000-000052000000}"/>
            </a:ext>
          </a:extLst>
        </xdr:cNvPr>
        <xdr:cNvGrpSpPr/>
      </xdr:nvGrpSpPr>
      <xdr:grpSpPr>
        <a:xfrm>
          <a:off x="3078884" y="18652037"/>
          <a:ext cx="155286" cy="292100"/>
          <a:chOff x="2467841" y="10572750"/>
          <a:chExt cx="160193" cy="323850"/>
        </a:xfrm>
      </xdr:grpSpPr>
      <xdr:sp macro="" textlink="">
        <xdr:nvSpPr>
          <xdr:cNvPr id="83" name="Rectangle 82">
            <a:extLst>
              <a:ext uri="{FF2B5EF4-FFF2-40B4-BE49-F238E27FC236}">
                <a16:creationId xmlns:a16="http://schemas.microsoft.com/office/drawing/2014/main" id="{00000000-0008-0000-1000-000053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6" name="Straight Arrow Connector 85">
            <a:extLst>
              <a:ext uri="{FF2B5EF4-FFF2-40B4-BE49-F238E27FC236}">
                <a16:creationId xmlns:a16="http://schemas.microsoft.com/office/drawing/2014/main" id="{00000000-0008-0000-1000-00005600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9694</xdr:colOff>
      <xdr:row>153</xdr:row>
      <xdr:rowOff>38192</xdr:rowOff>
    </xdr:from>
    <xdr:to>
      <xdr:col>28</xdr:col>
      <xdr:colOff>49232</xdr:colOff>
      <xdr:row>157</xdr:row>
      <xdr:rowOff>62215</xdr:rowOff>
    </xdr:to>
    <xdr:grpSp>
      <xdr:nvGrpSpPr>
        <xdr:cNvPr id="87" name="Group 86">
          <a:extLst>
            <a:ext uri="{FF2B5EF4-FFF2-40B4-BE49-F238E27FC236}">
              <a16:creationId xmlns:a16="http://schemas.microsoft.com/office/drawing/2014/main" id="{00000000-0008-0000-1000-000057000000}"/>
            </a:ext>
          </a:extLst>
        </xdr:cNvPr>
        <xdr:cNvGrpSpPr/>
      </xdr:nvGrpSpPr>
      <xdr:grpSpPr>
        <a:xfrm>
          <a:off x="4124494" y="18294442"/>
          <a:ext cx="198288" cy="532023"/>
          <a:chOff x="4255698" y="27025840"/>
          <a:chExt cx="201283" cy="597831"/>
        </a:xfrm>
      </xdr:grpSpPr>
      <xdr:sp macro="" textlink="">
        <xdr:nvSpPr>
          <xdr:cNvPr id="88" name="Rectangle 87">
            <a:extLst>
              <a:ext uri="{FF2B5EF4-FFF2-40B4-BE49-F238E27FC236}">
                <a16:creationId xmlns:a16="http://schemas.microsoft.com/office/drawing/2014/main" id="{00000000-0008-0000-1000-000058000000}"/>
              </a:ext>
            </a:extLst>
          </xdr:cNvPr>
          <xdr:cNvSpPr/>
        </xdr:nvSpPr>
        <xdr:spPr>
          <a:xfrm flipH="1">
            <a:off x="4298830" y="27025840"/>
            <a:ext cx="156957" cy="145087"/>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9" name="Straight Arrow Connector 88">
            <a:extLst>
              <a:ext uri="{FF2B5EF4-FFF2-40B4-BE49-F238E27FC236}">
                <a16:creationId xmlns:a16="http://schemas.microsoft.com/office/drawing/2014/main" id="{00000000-0008-0000-1000-000059000000}"/>
              </a:ext>
            </a:extLst>
          </xdr:cNvPr>
          <xdr:cNvCxnSpPr/>
        </xdr:nvCxnSpPr>
        <xdr:spPr>
          <a:xfrm flipH="1">
            <a:off x="4255698" y="27623671"/>
            <a:ext cx="196366"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91" name="Straight Connector 90">
            <a:extLst>
              <a:ext uri="{FF2B5EF4-FFF2-40B4-BE49-F238E27FC236}">
                <a16:creationId xmlns:a16="http://schemas.microsoft.com/office/drawing/2014/main" id="{00000000-0008-0000-1000-00005B000000}"/>
              </a:ext>
            </a:extLst>
          </xdr:cNvPr>
          <xdr:cNvCxnSpPr/>
        </xdr:nvCxnSpPr>
        <xdr:spPr>
          <a:xfrm>
            <a:off x="4456981" y="27170106"/>
            <a:ext cx="0" cy="451957"/>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33</xdr:col>
      <xdr:colOff>65809</xdr:colOff>
      <xdr:row>156</xdr:row>
      <xdr:rowOff>14787</xdr:rowOff>
    </xdr:from>
    <xdr:to>
      <xdr:col>34</xdr:col>
      <xdr:colOff>62345</xdr:colOff>
      <xdr:row>158</xdr:row>
      <xdr:rowOff>52887</xdr:rowOff>
    </xdr:to>
    <xdr:grpSp>
      <xdr:nvGrpSpPr>
        <xdr:cNvPr id="99" name="Group 98">
          <a:extLst>
            <a:ext uri="{FF2B5EF4-FFF2-40B4-BE49-F238E27FC236}">
              <a16:creationId xmlns:a16="http://schemas.microsoft.com/office/drawing/2014/main" id="{00000000-0008-0000-1000-000063000000}"/>
            </a:ext>
          </a:extLst>
        </xdr:cNvPr>
        <xdr:cNvGrpSpPr/>
      </xdr:nvGrpSpPr>
      <xdr:grpSpPr>
        <a:xfrm>
          <a:off x="5018809" y="18652037"/>
          <a:ext cx="155286" cy="292100"/>
          <a:chOff x="2467841" y="10572750"/>
          <a:chExt cx="160193" cy="323850"/>
        </a:xfrm>
      </xdr:grpSpPr>
      <xdr:sp macro="" textlink="">
        <xdr:nvSpPr>
          <xdr:cNvPr id="100" name="Rectangle 99">
            <a:extLst>
              <a:ext uri="{FF2B5EF4-FFF2-40B4-BE49-F238E27FC236}">
                <a16:creationId xmlns:a16="http://schemas.microsoft.com/office/drawing/2014/main" id="{00000000-0008-0000-1000-000064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1" name="Straight Arrow Connector 100">
            <a:extLst>
              <a:ext uri="{FF2B5EF4-FFF2-40B4-BE49-F238E27FC236}">
                <a16:creationId xmlns:a16="http://schemas.microsoft.com/office/drawing/2014/main" id="{00000000-0008-0000-1000-00006500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40</xdr:col>
      <xdr:colOff>9694</xdr:colOff>
      <xdr:row>153</xdr:row>
      <xdr:rowOff>38192</xdr:rowOff>
    </xdr:from>
    <xdr:to>
      <xdr:col>41</xdr:col>
      <xdr:colOff>49232</xdr:colOff>
      <xdr:row>157</xdr:row>
      <xdr:rowOff>62215</xdr:rowOff>
    </xdr:to>
    <xdr:grpSp>
      <xdr:nvGrpSpPr>
        <xdr:cNvPr id="102" name="Group 101">
          <a:extLst>
            <a:ext uri="{FF2B5EF4-FFF2-40B4-BE49-F238E27FC236}">
              <a16:creationId xmlns:a16="http://schemas.microsoft.com/office/drawing/2014/main" id="{00000000-0008-0000-1000-000066000000}"/>
            </a:ext>
          </a:extLst>
        </xdr:cNvPr>
        <xdr:cNvGrpSpPr/>
      </xdr:nvGrpSpPr>
      <xdr:grpSpPr>
        <a:xfrm>
          <a:off x="6073944" y="18294442"/>
          <a:ext cx="198288" cy="532023"/>
          <a:chOff x="4255698" y="27025840"/>
          <a:chExt cx="201283" cy="597831"/>
        </a:xfrm>
      </xdr:grpSpPr>
      <xdr:sp macro="" textlink="">
        <xdr:nvSpPr>
          <xdr:cNvPr id="103" name="Rectangle 102">
            <a:extLst>
              <a:ext uri="{FF2B5EF4-FFF2-40B4-BE49-F238E27FC236}">
                <a16:creationId xmlns:a16="http://schemas.microsoft.com/office/drawing/2014/main" id="{00000000-0008-0000-1000-000067000000}"/>
              </a:ext>
            </a:extLst>
          </xdr:cNvPr>
          <xdr:cNvSpPr/>
        </xdr:nvSpPr>
        <xdr:spPr>
          <a:xfrm flipH="1">
            <a:off x="4298830" y="27025840"/>
            <a:ext cx="156957" cy="145087"/>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4" name="Straight Arrow Connector 103">
            <a:extLst>
              <a:ext uri="{FF2B5EF4-FFF2-40B4-BE49-F238E27FC236}">
                <a16:creationId xmlns:a16="http://schemas.microsoft.com/office/drawing/2014/main" id="{00000000-0008-0000-1000-000068000000}"/>
              </a:ext>
            </a:extLst>
          </xdr:cNvPr>
          <xdr:cNvCxnSpPr/>
        </xdr:nvCxnSpPr>
        <xdr:spPr>
          <a:xfrm flipH="1">
            <a:off x="4255698" y="27623671"/>
            <a:ext cx="196366"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05" name="Straight Connector 104">
            <a:extLst>
              <a:ext uri="{FF2B5EF4-FFF2-40B4-BE49-F238E27FC236}">
                <a16:creationId xmlns:a16="http://schemas.microsoft.com/office/drawing/2014/main" id="{00000000-0008-0000-1000-000069000000}"/>
              </a:ext>
            </a:extLst>
          </xdr:cNvPr>
          <xdr:cNvCxnSpPr/>
        </xdr:nvCxnSpPr>
        <xdr:spPr>
          <a:xfrm>
            <a:off x="4456981" y="27170106"/>
            <a:ext cx="0" cy="451957"/>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5951</xdr:colOff>
      <xdr:row>184</xdr:row>
      <xdr:rowOff>71284</xdr:rowOff>
    </xdr:from>
    <xdr:to>
      <xdr:col>29</xdr:col>
      <xdr:colOff>71521</xdr:colOff>
      <xdr:row>186</xdr:row>
      <xdr:rowOff>73152</xdr:rowOff>
    </xdr:to>
    <xdr:grpSp>
      <xdr:nvGrpSpPr>
        <xdr:cNvPr id="106" name="Group 105">
          <a:extLst>
            <a:ext uri="{FF2B5EF4-FFF2-40B4-BE49-F238E27FC236}">
              <a16:creationId xmlns:a16="http://schemas.microsoft.com/office/drawing/2014/main" id="{00000000-0008-0000-1000-00006A000000}"/>
            </a:ext>
          </a:extLst>
        </xdr:cNvPr>
        <xdr:cNvGrpSpPr/>
      </xdr:nvGrpSpPr>
      <xdr:grpSpPr>
        <a:xfrm>
          <a:off x="4120751" y="21921634"/>
          <a:ext cx="383070" cy="255868"/>
          <a:chOff x="3495209" y="9745123"/>
          <a:chExt cx="379769" cy="299809"/>
        </a:xfrm>
      </xdr:grpSpPr>
      <xdr:cxnSp macro="">
        <xdr:nvCxnSpPr>
          <xdr:cNvPr id="109" name="Straight Arrow Connector 108">
            <a:extLst>
              <a:ext uri="{FF2B5EF4-FFF2-40B4-BE49-F238E27FC236}">
                <a16:creationId xmlns:a16="http://schemas.microsoft.com/office/drawing/2014/main" id="{00000000-0008-0000-1000-00006D000000}"/>
              </a:ext>
            </a:extLst>
          </xdr:cNvPr>
          <xdr:cNvCxnSpPr/>
        </xdr:nvCxnSpPr>
        <xdr:spPr>
          <a:xfrm flipH="1">
            <a:off x="3495209" y="9891317"/>
            <a:ext cx="378403"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12" name="Rectangle 37">
            <a:extLst>
              <a:ext uri="{FF2B5EF4-FFF2-40B4-BE49-F238E27FC236}">
                <a16:creationId xmlns:a16="http://schemas.microsoft.com/office/drawing/2014/main" id="{00000000-0008-0000-1000-000070000000}"/>
              </a:ext>
            </a:extLst>
          </xdr:cNvPr>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40</xdr:col>
      <xdr:colOff>5953</xdr:colOff>
      <xdr:row>184</xdr:row>
      <xdr:rowOff>71284</xdr:rowOff>
    </xdr:from>
    <xdr:to>
      <xdr:col>42</xdr:col>
      <xdr:colOff>71523</xdr:colOff>
      <xdr:row>186</xdr:row>
      <xdr:rowOff>73152</xdr:rowOff>
    </xdr:to>
    <xdr:grpSp>
      <xdr:nvGrpSpPr>
        <xdr:cNvPr id="113" name="Group 112">
          <a:extLst>
            <a:ext uri="{FF2B5EF4-FFF2-40B4-BE49-F238E27FC236}">
              <a16:creationId xmlns:a16="http://schemas.microsoft.com/office/drawing/2014/main" id="{00000000-0008-0000-1000-000071000000}"/>
            </a:ext>
          </a:extLst>
        </xdr:cNvPr>
        <xdr:cNvGrpSpPr/>
      </xdr:nvGrpSpPr>
      <xdr:grpSpPr>
        <a:xfrm>
          <a:off x="6070203" y="21921634"/>
          <a:ext cx="383070" cy="255868"/>
          <a:chOff x="3495209" y="9745123"/>
          <a:chExt cx="379769" cy="299809"/>
        </a:xfrm>
      </xdr:grpSpPr>
      <xdr:cxnSp macro="">
        <xdr:nvCxnSpPr>
          <xdr:cNvPr id="114" name="Straight Arrow Connector 113">
            <a:extLst>
              <a:ext uri="{FF2B5EF4-FFF2-40B4-BE49-F238E27FC236}">
                <a16:creationId xmlns:a16="http://schemas.microsoft.com/office/drawing/2014/main" id="{00000000-0008-0000-1000-000072000000}"/>
              </a:ext>
            </a:extLst>
          </xdr:cNvPr>
          <xdr:cNvCxnSpPr/>
        </xdr:nvCxnSpPr>
        <xdr:spPr>
          <a:xfrm flipH="1">
            <a:off x="3495209" y="9891317"/>
            <a:ext cx="378402"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15" name="Rectangle 37">
            <a:extLst>
              <a:ext uri="{FF2B5EF4-FFF2-40B4-BE49-F238E27FC236}">
                <a16:creationId xmlns:a16="http://schemas.microsoft.com/office/drawing/2014/main" id="{00000000-0008-0000-1000-000073000000}"/>
              </a:ext>
            </a:extLst>
          </xdr:cNvPr>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27</xdr:col>
      <xdr:colOff>5951</xdr:colOff>
      <xdr:row>214</xdr:row>
      <xdr:rowOff>71284</xdr:rowOff>
    </xdr:from>
    <xdr:to>
      <xdr:col>29</xdr:col>
      <xdr:colOff>71521</xdr:colOff>
      <xdr:row>216</xdr:row>
      <xdr:rowOff>73152</xdr:rowOff>
    </xdr:to>
    <xdr:grpSp>
      <xdr:nvGrpSpPr>
        <xdr:cNvPr id="119" name="Group 118">
          <a:extLst>
            <a:ext uri="{FF2B5EF4-FFF2-40B4-BE49-F238E27FC236}">
              <a16:creationId xmlns:a16="http://schemas.microsoft.com/office/drawing/2014/main" id="{00000000-0008-0000-1000-000077000000}"/>
            </a:ext>
          </a:extLst>
        </xdr:cNvPr>
        <xdr:cNvGrpSpPr/>
      </xdr:nvGrpSpPr>
      <xdr:grpSpPr>
        <a:xfrm>
          <a:off x="4120751" y="25623684"/>
          <a:ext cx="383070" cy="255868"/>
          <a:chOff x="3495209" y="9745123"/>
          <a:chExt cx="379769" cy="299809"/>
        </a:xfrm>
      </xdr:grpSpPr>
      <xdr:cxnSp macro="">
        <xdr:nvCxnSpPr>
          <xdr:cNvPr id="120" name="Straight Arrow Connector 119">
            <a:extLst>
              <a:ext uri="{FF2B5EF4-FFF2-40B4-BE49-F238E27FC236}">
                <a16:creationId xmlns:a16="http://schemas.microsoft.com/office/drawing/2014/main" id="{00000000-0008-0000-1000-000078000000}"/>
              </a:ext>
            </a:extLst>
          </xdr:cNvPr>
          <xdr:cNvCxnSpPr/>
        </xdr:nvCxnSpPr>
        <xdr:spPr>
          <a:xfrm flipH="1">
            <a:off x="3495209" y="9891317"/>
            <a:ext cx="378403"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21" name="Rectangle 37">
            <a:extLst>
              <a:ext uri="{FF2B5EF4-FFF2-40B4-BE49-F238E27FC236}">
                <a16:creationId xmlns:a16="http://schemas.microsoft.com/office/drawing/2014/main" id="{00000000-0008-0000-1000-000079000000}"/>
              </a:ext>
            </a:extLst>
          </xdr:cNvPr>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27</xdr:col>
      <xdr:colOff>23815</xdr:colOff>
      <xdr:row>230</xdr:row>
      <xdr:rowOff>71284</xdr:rowOff>
    </xdr:from>
    <xdr:to>
      <xdr:col>29</xdr:col>
      <xdr:colOff>71526</xdr:colOff>
      <xdr:row>232</xdr:row>
      <xdr:rowOff>73152</xdr:rowOff>
    </xdr:to>
    <xdr:grpSp>
      <xdr:nvGrpSpPr>
        <xdr:cNvPr id="125" name="Group 124">
          <a:extLst>
            <a:ext uri="{FF2B5EF4-FFF2-40B4-BE49-F238E27FC236}">
              <a16:creationId xmlns:a16="http://schemas.microsoft.com/office/drawing/2014/main" id="{00000000-0008-0000-1000-00007D000000}"/>
            </a:ext>
          </a:extLst>
        </xdr:cNvPr>
        <xdr:cNvGrpSpPr/>
      </xdr:nvGrpSpPr>
      <xdr:grpSpPr>
        <a:xfrm>
          <a:off x="4138615" y="27388984"/>
          <a:ext cx="365211" cy="255868"/>
          <a:chOff x="3512733" y="9745123"/>
          <a:chExt cx="362245" cy="299809"/>
        </a:xfrm>
      </xdr:grpSpPr>
      <xdr:cxnSp macro="">
        <xdr:nvCxnSpPr>
          <xdr:cNvPr id="126" name="Straight Arrow Connector 125">
            <a:extLst>
              <a:ext uri="{FF2B5EF4-FFF2-40B4-BE49-F238E27FC236}">
                <a16:creationId xmlns:a16="http://schemas.microsoft.com/office/drawing/2014/main" id="{00000000-0008-0000-1000-00007E000000}"/>
              </a:ext>
            </a:extLst>
          </xdr:cNvPr>
          <xdr:cNvCxnSpPr/>
        </xdr:nvCxnSpPr>
        <xdr:spPr>
          <a:xfrm flipH="1">
            <a:off x="3512733" y="9891317"/>
            <a:ext cx="360879"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27" name="Rectangle 37">
            <a:extLst>
              <a:ext uri="{FF2B5EF4-FFF2-40B4-BE49-F238E27FC236}">
                <a16:creationId xmlns:a16="http://schemas.microsoft.com/office/drawing/2014/main" id="{00000000-0008-0000-1000-00007F000000}"/>
              </a:ext>
            </a:extLst>
          </xdr:cNvPr>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26</xdr:col>
      <xdr:colOff>156566</xdr:colOff>
      <xdr:row>235</xdr:row>
      <xdr:rowOff>58223</xdr:rowOff>
    </xdr:from>
    <xdr:to>
      <xdr:col>29</xdr:col>
      <xdr:colOff>65172</xdr:colOff>
      <xdr:row>241</xdr:row>
      <xdr:rowOff>76953</xdr:rowOff>
    </xdr:to>
    <xdr:grpSp>
      <xdr:nvGrpSpPr>
        <xdr:cNvPr id="35" name="Group 34">
          <a:extLst>
            <a:ext uri="{FF2B5EF4-FFF2-40B4-BE49-F238E27FC236}">
              <a16:creationId xmlns:a16="http://schemas.microsoft.com/office/drawing/2014/main" id="{00000000-0008-0000-1000-000023000000}"/>
            </a:ext>
          </a:extLst>
        </xdr:cNvPr>
        <xdr:cNvGrpSpPr/>
      </xdr:nvGrpSpPr>
      <xdr:grpSpPr>
        <a:xfrm>
          <a:off x="4112616" y="27909323"/>
          <a:ext cx="384856" cy="793430"/>
          <a:chOff x="4111948" y="24281802"/>
          <a:chExt cx="389869" cy="891019"/>
        </a:xfrm>
      </xdr:grpSpPr>
      <xdr:grpSp>
        <xdr:nvGrpSpPr>
          <xdr:cNvPr id="129" name="Group 128">
            <a:extLst>
              <a:ext uri="{FF2B5EF4-FFF2-40B4-BE49-F238E27FC236}">
                <a16:creationId xmlns:a16="http://schemas.microsoft.com/office/drawing/2014/main" id="{00000000-0008-0000-1000-000081000000}"/>
              </a:ext>
            </a:extLst>
          </xdr:cNvPr>
          <xdr:cNvGrpSpPr/>
        </xdr:nvGrpSpPr>
        <xdr:grpSpPr>
          <a:xfrm>
            <a:off x="4111948" y="24281802"/>
            <a:ext cx="389869" cy="891019"/>
            <a:chOff x="4156925" y="63661637"/>
            <a:chExt cx="393701" cy="880135"/>
          </a:xfrm>
        </xdr:grpSpPr>
        <xdr:cxnSp macro="">
          <xdr:nvCxnSpPr>
            <xdr:cNvPr id="130" name="Straight Connector 129">
              <a:extLst>
                <a:ext uri="{FF2B5EF4-FFF2-40B4-BE49-F238E27FC236}">
                  <a16:creationId xmlns:a16="http://schemas.microsoft.com/office/drawing/2014/main" id="{00000000-0008-0000-1000-000082000000}"/>
                </a:ext>
              </a:extLst>
            </xdr:cNvPr>
            <xdr:cNvCxnSpPr/>
          </xdr:nvCxnSpPr>
          <xdr:spPr>
            <a:xfrm>
              <a:off x="4491545" y="64395105"/>
              <a:ext cx="48638" cy="0"/>
            </a:xfrm>
            <a:prstGeom prst="line">
              <a:avLst/>
            </a:prstGeom>
            <a:ln w="12700" cap="sq"/>
          </xdr:spPr>
          <xdr:style>
            <a:lnRef idx="1">
              <a:schemeClr val="dk1"/>
            </a:lnRef>
            <a:fillRef idx="0">
              <a:schemeClr val="dk1"/>
            </a:fillRef>
            <a:effectRef idx="0">
              <a:schemeClr val="dk1"/>
            </a:effectRef>
            <a:fontRef idx="minor">
              <a:schemeClr val="tx1"/>
            </a:fontRef>
          </xdr:style>
        </xdr:cxnSp>
        <xdr:grpSp>
          <xdr:nvGrpSpPr>
            <xdr:cNvPr id="131" name="Group 130">
              <a:extLst>
                <a:ext uri="{FF2B5EF4-FFF2-40B4-BE49-F238E27FC236}">
                  <a16:creationId xmlns:a16="http://schemas.microsoft.com/office/drawing/2014/main" id="{00000000-0008-0000-1000-000083000000}"/>
                </a:ext>
              </a:extLst>
            </xdr:cNvPr>
            <xdr:cNvGrpSpPr/>
          </xdr:nvGrpSpPr>
          <xdr:grpSpPr>
            <a:xfrm>
              <a:off x="4156925" y="63661637"/>
              <a:ext cx="393701" cy="880135"/>
              <a:chOff x="4117957" y="64136155"/>
              <a:chExt cx="390188" cy="880135"/>
            </a:xfrm>
          </xdr:grpSpPr>
          <xdr:grpSp>
            <xdr:nvGrpSpPr>
              <xdr:cNvPr id="132" name="Group 131">
                <a:extLst>
                  <a:ext uri="{FF2B5EF4-FFF2-40B4-BE49-F238E27FC236}">
                    <a16:creationId xmlns:a16="http://schemas.microsoft.com/office/drawing/2014/main" id="{00000000-0008-0000-1000-000084000000}"/>
                  </a:ext>
                </a:extLst>
              </xdr:cNvPr>
              <xdr:cNvGrpSpPr/>
            </xdr:nvGrpSpPr>
            <xdr:grpSpPr>
              <a:xfrm>
                <a:off x="4117957" y="64136155"/>
                <a:ext cx="390188" cy="880135"/>
                <a:chOff x="3188619" y="3407432"/>
                <a:chExt cx="400508" cy="438467"/>
              </a:xfrm>
            </xdr:grpSpPr>
            <xdr:cxnSp macro="">
              <xdr:nvCxnSpPr>
                <xdr:cNvPr id="135" name="Straight Arrow Connector 134">
                  <a:extLst>
                    <a:ext uri="{FF2B5EF4-FFF2-40B4-BE49-F238E27FC236}">
                      <a16:creationId xmlns:a16="http://schemas.microsoft.com/office/drawing/2014/main" id="{00000000-0008-0000-1000-000087000000}"/>
                    </a:ext>
                  </a:extLst>
                </xdr:cNvPr>
                <xdr:cNvCxnSpPr/>
              </xdr:nvCxnSpPr>
              <xdr:spPr>
                <a:xfrm flipH="1">
                  <a:off x="3188619" y="3845899"/>
                  <a:ext cx="34253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36" name="Rectangle 37">
                  <a:extLst>
                    <a:ext uri="{FF2B5EF4-FFF2-40B4-BE49-F238E27FC236}">
                      <a16:creationId xmlns:a16="http://schemas.microsoft.com/office/drawing/2014/main" id="{00000000-0008-0000-1000-000088000000}"/>
                    </a:ext>
                  </a:extLst>
                </xdr:cNvPr>
                <xdr:cNvSpPr/>
              </xdr:nvSpPr>
              <xdr:spPr>
                <a:xfrm>
                  <a:off x="3536587" y="3407432"/>
                  <a:ext cx="52540" cy="43761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133" name="Straight Connector 132">
                <a:extLst>
                  <a:ext uri="{FF2B5EF4-FFF2-40B4-BE49-F238E27FC236}">
                    <a16:creationId xmlns:a16="http://schemas.microsoft.com/office/drawing/2014/main" id="{00000000-0008-0000-1000-000085000000}"/>
                  </a:ext>
                </a:extLst>
              </xdr:cNvPr>
              <xdr:cNvCxnSpPr/>
            </xdr:nvCxnSpPr>
            <xdr:spPr>
              <a:xfrm>
                <a:off x="4450774" y="64289258"/>
                <a:ext cx="48638" cy="0"/>
              </a:xfrm>
              <a:prstGeom prst="line">
                <a:avLst/>
              </a:prstGeom>
              <a:ln w="12700" cap="sq"/>
            </xdr:spPr>
            <xdr:style>
              <a:lnRef idx="1">
                <a:schemeClr val="dk1"/>
              </a:lnRef>
              <a:fillRef idx="0">
                <a:schemeClr val="dk1"/>
              </a:fillRef>
              <a:effectRef idx="0">
                <a:schemeClr val="dk1"/>
              </a:effectRef>
              <a:fontRef idx="minor">
                <a:schemeClr val="tx1"/>
              </a:fontRef>
            </xdr:style>
          </xdr:cxnSp>
          <xdr:cxnSp macro="">
            <xdr:nvCxnSpPr>
              <xdr:cNvPr id="134" name="Straight Connector 133">
                <a:extLst>
                  <a:ext uri="{FF2B5EF4-FFF2-40B4-BE49-F238E27FC236}">
                    <a16:creationId xmlns:a16="http://schemas.microsoft.com/office/drawing/2014/main" id="{00000000-0008-0000-1000-000086000000}"/>
                  </a:ext>
                </a:extLst>
              </xdr:cNvPr>
              <xdr:cNvCxnSpPr/>
            </xdr:nvCxnSpPr>
            <xdr:spPr>
              <a:xfrm>
                <a:off x="4450774" y="64440690"/>
                <a:ext cx="48638" cy="0"/>
              </a:xfrm>
              <a:prstGeom prst="line">
                <a:avLst/>
              </a:prstGeom>
              <a:ln w="12700" cap="sq"/>
            </xdr:spPr>
            <xdr:style>
              <a:lnRef idx="1">
                <a:schemeClr val="dk1"/>
              </a:lnRef>
              <a:fillRef idx="0">
                <a:schemeClr val="dk1"/>
              </a:fillRef>
              <a:effectRef idx="0">
                <a:schemeClr val="dk1"/>
              </a:effectRef>
              <a:fontRef idx="minor">
                <a:schemeClr val="tx1"/>
              </a:fontRef>
            </xdr:style>
          </xdr:cxnSp>
        </xdr:grpSp>
      </xdr:grpSp>
      <xdr:cxnSp macro="">
        <xdr:nvCxnSpPr>
          <xdr:cNvPr id="137" name="Straight Connector 136">
            <a:extLst>
              <a:ext uri="{FF2B5EF4-FFF2-40B4-BE49-F238E27FC236}">
                <a16:creationId xmlns:a16="http://schemas.microsoft.com/office/drawing/2014/main" id="{00000000-0008-0000-1000-000089000000}"/>
              </a:ext>
            </a:extLst>
          </xdr:cNvPr>
          <xdr:cNvCxnSpPr/>
        </xdr:nvCxnSpPr>
        <xdr:spPr>
          <a:xfrm>
            <a:off x="4442816" y="24727980"/>
            <a:ext cx="48165"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40</xdr:col>
      <xdr:colOff>5953</xdr:colOff>
      <xdr:row>214</xdr:row>
      <xdr:rowOff>71284</xdr:rowOff>
    </xdr:from>
    <xdr:to>
      <xdr:col>42</xdr:col>
      <xdr:colOff>71523</xdr:colOff>
      <xdr:row>216</xdr:row>
      <xdr:rowOff>73152</xdr:rowOff>
    </xdr:to>
    <xdr:grpSp>
      <xdr:nvGrpSpPr>
        <xdr:cNvPr id="138" name="Group 137">
          <a:extLst>
            <a:ext uri="{FF2B5EF4-FFF2-40B4-BE49-F238E27FC236}">
              <a16:creationId xmlns:a16="http://schemas.microsoft.com/office/drawing/2014/main" id="{00000000-0008-0000-1000-00008A000000}"/>
            </a:ext>
          </a:extLst>
        </xdr:cNvPr>
        <xdr:cNvGrpSpPr/>
      </xdr:nvGrpSpPr>
      <xdr:grpSpPr>
        <a:xfrm>
          <a:off x="6070203" y="25623684"/>
          <a:ext cx="383070" cy="255868"/>
          <a:chOff x="3495209" y="9745123"/>
          <a:chExt cx="379769" cy="299809"/>
        </a:xfrm>
      </xdr:grpSpPr>
      <xdr:cxnSp macro="">
        <xdr:nvCxnSpPr>
          <xdr:cNvPr id="139" name="Straight Arrow Connector 138">
            <a:extLst>
              <a:ext uri="{FF2B5EF4-FFF2-40B4-BE49-F238E27FC236}">
                <a16:creationId xmlns:a16="http://schemas.microsoft.com/office/drawing/2014/main" id="{00000000-0008-0000-1000-00008B000000}"/>
              </a:ext>
            </a:extLst>
          </xdr:cNvPr>
          <xdr:cNvCxnSpPr/>
        </xdr:nvCxnSpPr>
        <xdr:spPr>
          <a:xfrm flipH="1">
            <a:off x="3495209" y="9891317"/>
            <a:ext cx="378402"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40" name="Rectangle 37">
            <a:extLst>
              <a:ext uri="{FF2B5EF4-FFF2-40B4-BE49-F238E27FC236}">
                <a16:creationId xmlns:a16="http://schemas.microsoft.com/office/drawing/2014/main" id="{00000000-0008-0000-1000-00008C000000}"/>
              </a:ext>
            </a:extLst>
          </xdr:cNvPr>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40</xdr:col>
      <xdr:colOff>11904</xdr:colOff>
      <xdr:row>230</xdr:row>
      <xdr:rowOff>71284</xdr:rowOff>
    </xdr:from>
    <xdr:to>
      <xdr:col>42</xdr:col>
      <xdr:colOff>71521</xdr:colOff>
      <xdr:row>232</xdr:row>
      <xdr:rowOff>73152</xdr:rowOff>
    </xdr:to>
    <xdr:grpSp>
      <xdr:nvGrpSpPr>
        <xdr:cNvPr id="144" name="Group 143">
          <a:extLst>
            <a:ext uri="{FF2B5EF4-FFF2-40B4-BE49-F238E27FC236}">
              <a16:creationId xmlns:a16="http://schemas.microsoft.com/office/drawing/2014/main" id="{00000000-0008-0000-1000-000090000000}"/>
            </a:ext>
          </a:extLst>
        </xdr:cNvPr>
        <xdr:cNvGrpSpPr/>
      </xdr:nvGrpSpPr>
      <xdr:grpSpPr>
        <a:xfrm>
          <a:off x="6076154" y="27388984"/>
          <a:ext cx="377117" cy="255868"/>
          <a:chOff x="3501050" y="9745123"/>
          <a:chExt cx="373928" cy="299809"/>
        </a:xfrm>
      </xdr:grpSpPr>
      <xdr:cxnSp macro="">
        <xdr:nvCxnSpPr>
          <xdr:cNvPr id="145" name="Straight Arrow Connector 144">
            <a:extLst>
              <a:ext uri="{FF2B5EF4-FFF2-40B4-BE49-F238E27FC236}">
                <a16:creationId xmlns:a16="http://schemas.microsoft.com/office/drawing/2014/main" id="{00000000-0008-0000-1000-000091000000}"/>
              </a:ext>
            </a:extLst>
          </xdr:cNvPr>
          <xdr:cNvCxnSpPr/>
        </xdr:nvCxnSpPr>
        <xdr:spPr>
          <a:xfrm flipH="1">
            <a:off x="3501050" y="9891317"/>
            <a:ext cx="372561"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46" name="Rectangle 37">
            <a:extLst>
              <a:ext uri="{FF2B5EF4-FFF2-40B4-BE49-F238E27FC236}">
                <a16:creationId xmlns:a16="http://schemas.microsoft.com/office/drawing/2014/main" id="{00000000-0008-0000-1000-000092000000}"/>
              </a:ext>
            </a:extLst>
          </xdr:cNvPr>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156566</xdr:colOff>
      <xdr:row>235</xdr:row>
      <xdr:rowOff>58223</xdr:rowOff>
    </xdr:from>
    <xdr:to>
      <xdr:col>42</xdr:col>
      <xdr:colOff>65172</xdr:colOff>
      <xdr:row>241</xdr:row>
      <xdr:rowOff>76953</xdr:rowOff>
    </xdr:to>
    <xdr:grpSp>
      <xdr:nvGrpSpPr>
        <xdr:cNvPr id="147" name="Group 146">
          <a:extLst>
            <a:ext uri="{FF2B5EF4-FFF2-40B4-BE49-F238E27FC236}">
              <a16:creationId xmlns:a16="http://schemas.microsoft.com/office/drawing/2014/main" id="{00000000-0008-0000-1000-000093000000}"/>
            </a:ext>
          </a:extLst>
        </xdr:cNvPr>
        <xdr:cNvGrpSpPr/>
      </xdr:nvGrpSpPr>
      <xdr:grpSpPr>
        <a:xfrm>
          <a:off x="6062066" y="27909323"/>
          <a:ext cx="384856" cy="793430"/>
          <a:chOff x="4111948" y="24281802"/>
          <a:chExt cx="389869" cy="891019"/>
        </a:xfrm>
      </xdr:grpSpPr>
      <xdr:grpSp>
        <xdr:nvGrpSpPr>
          <xdr:cNvPr id="148" name="Group 147">
            <a:extLst>
              <a:ext uri="{FF2B5EF4-FFF2-40B4-BE49-F238E27FC236}">
                <a16:creationId xmlns:a16="http://schemas.microsoft.com/office/drawing/2014/main" id="{00000000-0008-0000-1000-000094000000}"/>
              </a:ext>
            </a:extLst>
          </xdr:cNvPr>
          <xdr:cNvGrpSpPr/>
        </xdr:nvGrpSpPr>
        <xdr:grpSpPr>
          <a:xfrm>
            <a:off x="4111948" y="24281802"/>
            <a:ext cx="389869" cy="891019"/>
            <a:chOff x="4156925" y="63661637"/>
            <a:chExt cx="393701" cy="880135"/>
          </a:xfrm>
        </xdr:grpSpPr>
        <xdr:cxnSp macro="">
          <xdr:nvCxnSpPr>
            <xdr:cNvPr id="150" name="Straight Connector 149">
              <a:extLst>
                <a:ext uri="{FF2B5EF4-FFF2-40B4-BE49-F238E27FC236}">
                  <a16:creationId xmlns:a16="http://schemas.microsoft.com/office/drawing/2014/main" id="{00000000-0008-0000-1000-000096000000}"/>
                </a:ext>
              </a:extLst>
            </xdr:cNvPr>
            <xdr:cNvCxnSpPr/>
          </xdr:nvCxnSpPr>
          <xdr:spPr>
            <a:xfrm>
              <a:off x="4491545" y="64395105"/>
              <a:ext cx="48638" cy="0"/>
            </a:xfrm>
            <a:prstGeom prst="line">
              <a:avLst/>
            </a:prstGeom>
            <a:ln w="12700" cap="sq"/>
          </xdr:spPr>
          <xdr:style>
            <a:lnRef idx="1">
              <a:schemeClr val="dk1"/>
            </a:lnRef>
            <a:fillRef idx="0">
              <a:schemeClr val="dk1"/>
            </a:fillRef>
            <a:effectRef idx="0">
              <a:schemeClr val="dk1"/>
            </a:effectRef>
            <a:fontRef idx="minor">
              <a:schemeClr val="tx1"/>
            </a:fontRef>
          </xdr:style>
        </xdr:cxnSp>
        <xdr:grpSp>
          <xdr:nvGrpSpPr>
            <xdr:cNvPr id="151" name="Group 150">
              <a:extLst>
                <a:ext uri="{FF2B5EF4-FFF2-40B4-BE49-F238E27FC236}">
                  <a16:creationId xmlns:a16="http://schemas.microsoft.com/office/drawing/2014/main" id="{00000000-0008-0000-1000-000097000000}"/>
                </a:ext>
              </a:extLst>
            </xdr:cNvPr>
            <xdr:cNvGrpSpPr/>
          </xdr:nvGrpSpPr>
          <xdr:grpSpPr>
            <a:xfrm>
              <a:off x="4156925" y="63661637"/>
              <a:ext cx="393701" cy="880135"/>
              <a:chOff x="4117957" y="64136155"/>
              <a:chExt cx="390188" cy="880135"/>
            </a:xfrm>
          </xdr:grpSpPr>
          <xdr:grpSp>
            <xdr:nvGrpSpPr>
              <xdr:cNvPr id="152" name="Group 151">
                <a:extLst>
                  <a:ext uri="{FF2B5EF4-FFF2-40B4-BE49-F238E27FC236}">
                    <a16:creationId xmlns:a16="http://schemas.microsoft.com/office/drawing/2014/main" id="{00000000-0008-0000-1000-000098000000}"/>
                  </a:ext>
                </a:extLst>
              </xdr:cNvPr>
              <xdr:cNvGrpSpPr/>
            </xdr:nvGrpSpPr>
            <xdr:grpSpPr>
              <a:xfrm>
                <a:off x="4117957" y="64136155"/>
                <a:ext cx="390188" cy="880135"/>
                <a:chOff x="3188619" y="3407432"/>
                <a:chExt cx="400508" cy="438467"/>
              </a:xfrm>
            </xdr:grpSpPr>
            <xdr:cxnSp macro="">
              <xdr:nvCxnSpPr>
                <xdr:cNvPr id="155" name="Straight Arrow Connector 154">
                  <a:extLst>
                    <a:ext uri="{FF2B5EF4-FFF2-40B4-BE49-F238E27FC236}">
                      <a16:creationId xmlns:a16="http://schemas.microsoft.com/office/drawing/2014/main" id="{00000000-0008-0000-1000-00009B000000}"/>
                    </a:ext>
                  </a:extLst>
                </xdr:cNvPr>
                <xdr:cNvCxnSpPr/>
              </xdr:nvCxnSpPr>
              <xdr:spPr>
                <a:xfrm flipH="1">
                  <a:off x="3188619" y="3845899"/>
                  <a:ext cx="34253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56" name="Rectangle 37">
                  <a:extLst>
                    <a:ext uri="{FF2B5EF4-FFF2-40B4-BE49-F238E27FC236}">
                      <a16:creationId xmlns:a16="http://schemas.microsoft.com/office/drawing/2014/main" id="{00000000-0008-0000-1000-00009C000000}"/>
                    </a:ext>
                  </a:extLst>
                </xdr:cNvPr>
                <xdr:cNvSpPr/>
              </xdr:nvSpPr>
              <xdr:spPr>
                <a:xfrm>
                  <a:off x="3536587" y="3407432"/>
                  <a:ext cx="52540" cy="43761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153" name="Straight Connector 152">
                <a:extLst>
                  <a:ext uri="{FF2B5EF4-FFF2-40B4-BE49-F238E27FC236}">
                    <a16:creationId xmlns:a16="http://schemas.microsoft.com/office/drawing/2014/main" id="{00000000-0008-0000-1000-000099000000}"/>
                  </a:ext>
                </a:extLst>
              </xdr:cNvPr>
              <xdr:cNvCxnSpPr/>
            </xdr:nvCxnSpPr>
            <xdr:spPr>
              <a:xfrm>
                <a:off x="4450774" y="64289258"/>
                <a:ext cx="48638" cy="0"/>
              </a:xfrm>
              <a:prstGeom prst="line">
                <a:avLst/>
              </a:prstGeom>
              <a:ln w="12700" cap="sq"/>
            </xdr:spPr>
            <xdr:style>
              <a:lnRef idx="1">
                <a:schemeClr val="dk1"/>
              </a:lnRef>
              <a:fillRef idx="0">
                <a:schemeClr val="dk1"/>
              </a:fillRef>
              <a:effectRef idx="0">
                <a:schemeClr val="dk1"/>
              </a:effectRef>
              <a:fontRef idx="minor">
                <a:schemeClr val="tx1"/>
              </a:fontRef>
            </xdr:style>
          </xdr:cxnSp>
          <xdr:cxnSp macro="">
            <xdr:nvCxnSpPr>
              <xdr:cNvPr id="154" name="Straight Connector 153">
                <a:extLst>
                  <a:ext uri="{FF2B5EF4-FFF2-40B4-BE49-F238E27FC236}">
                    <a16:creationId xmlns:a16="http://schemas.microsoft.com/office/drawing/2014/main" id="{00000000-0008-0000-1000-00009A000000}"/>
                  </a:ext>
                </a:extLst>
              </xdr:cNvPr>
              <xdr:cNvCxnSpPr/>
            </xdr:nvCxnSpPr>
            <xdr:spPr>
              <a:xfrm>
                <a:off x="4450774" y="64440690"/>
                <a:ext cx="48638" cy="0"/>
              </a:xfrm>
              <a:prstGeom prst="line">
                <a:avLst/>
              </a:prstGeom>
              <a:ln w="12700" cap="sq"/>
            </xdr:spPr>
            <xdr:style>
              <a:lnRef idx="1">
                <a:schemeClr val="dk1"/>
              </a:lnRef>
              <a:fillRef idx="0">
                <a:schemeClr val="dk1"/>
              </a:fillRef>
              <a:effectRef idx="0">
                <a:schemeClr val="dk1"/>
              </a:effectRef>
              <a:fontRef idx="minor">
                <a:schemeClr val="tx1"/>
              </a:fontRef>
            </xdr:style>
          </xdr:cxnSp>
        </xdr:grpSp>
      </xdr:grpSp>
      <xdr:cxnSp macro="">
        <xdr:nvCxnSpPr>
          <xdr:cNvPr id="149" name="Straight Connector 148">
            <a:extLst>
              <a:ext uri="{FF2B5EF4-FFF2-40B4-BE49-F238E27FC236}">
                <a16:creationId xmlns:a16="http://schemas.microsoft.com/office/drawing/2014/main" id="{00000000-0008-0000-1000-000095000000}"/>
              </a:ext>
            </a:extLst>
          </xdr:cNvPr>
          <xdr:cNvCxnSpPr/>
        </xdr:nvCxnSpPr>
        <xdr:spPr>
          <a:xfrm>
            <a:off x="4442816" y="24727980"/>
            <a:ext cx="48165"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19</xdr:col>
      <xdr:colOff>119815</xdr:colOff>
      <xdr:row>245</xdr:row>
      <xdr:rowOff>9681</xdr:rowOff>
    </xdr:from>
    <xdr:to>
      <xdr:col>20</xdr:col>
      <xdr:colOff>116351</xdr:colOff>
      <xdr:row>247</xdr:row>
      <xdr:rowOff>47781</xdr:rowOff>
    </xdr:to>
    <xdr:grpSp>
      <xdr:nvGrpSpPr>
        <xdr:cNvPr id="157" name="Group 156">
          <a:extLst>
            <a:ext uri="{FF2B5EF4-FFF2-40B4-BE49-F238E27FC236}">
              <a16:creationId xmlns:a16="http://schemas.microsoft.com/office/drawing/2014/main" id="{00000000-0008-0000-1000-00009D000000}"/>
            </a:ext>
          </a:extLst>
        </xdr:cNvPr>
        <xdr:cNvGrpSpPr/>
      </xdr:nvGrpSpPr>
      <xdr:grpSpPr>
        <a:xfrm>
          <a:off x="2964615" y="29041881"/>
          <a:ext cx="155286" cy="292100"/>
          <a:chOff x="2467841" y="10572750"/>
          <a:chExt cx="160193" cy="323850"/>
        </a:xfrm>
      </xdr:grpSpPr>
      <xdr:sp macro="" textlink="">
        <xdr:nvSpPr>
          <xdr:cNvPr id="158" name="Rectangle 157">
            <a:extLst>
              <a:ext uri="{FF2B5EF4-FFF2-40B4-BE49-F238E27FC236}">
                <a16:creationId xmlns:a16="http://schemas.microsoft.com/office/drawing/2014/main" id="{00000000-0008-0000-1000-00009E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59" name="Straight Arrow Connector 158">
            <a:extLst>
              <a:ext uri="{FF2B5EF4-FFF2-40B4-BE49-F238E27FC236}">
                <a16:creationId xmlns:a16="http://schemas.microsoft.com/office/drawing/2014/main" id="{00000000-0008-0000-1000-00009F00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4043</xdr:colOff>
      <xdr:row>244</xdr:row>
      <xdr:rowOff>18893</xdr:rowOff>
    </xdr:from>
    <xdr:to>
      <xdr:col>28</xdr:col>
      <xdr:colOff>42077</xdr:colOff>
      <xdr:row>246</xdr:row>
      <xdr:rowOff>83994</xdr:rowOff>
    </xdr:to>
    <xdr:grpSp>
      <xdr:nvGrpSpPr>
        <xdr:cNvPr id="160" name="Group 159">
          <a:extLst>
            <a:ext uri="{FF2B5EF4-FFF2-40B4-BE49-F238E27FC236}">
              <a16:creationId xmlns:a16="http://schemas.microsoft.com/office/drawing/2014/main" id="{00000000-0008-0000-1000-0000A0000000}"/>
            </a:ext>
          </a:extLst>
        </xdr:cNvPr>
        <xdr:cNvGrpSpPr/>
      </xdr:nvGrpSpPr>
      <xdr:grpSpPr>
        <a:xfrm>
          <a:off x="4118843" y="28924093"/>
          <a:ext cx="196784" cy="319101"/>
          <a:chOff x="4255698" y="27025840"/>
          <a:chExt cx="201283" cy="351387"/>
        </a:xfrm>
      </xdr:grpSpPr>
      <xdr:sp macro="" textlink="">
        <xdr:nvSpPr>
          <xdr:cNvPr id="161" name="Rectangle 160">
            <a:extLst>
              <a:ext uri="{FF2B5EF4-FFF2-40B4-BE49-F238E27FC236}">
                <a16:creationId xmlns:a16="http://schemas.microsoft.com/office/drawing/2014/main" id="{00000000-0008-0000-1000-0000A1000000}"/>
              </a:ext>
            </a:extLst>
          </xdr:cNvPr>
          <xdr:cNvSpPr/>
        </xdr:nvSpPr>
        <xdr:spPr>
          <a:xfrm flipH="1">
            <a:off x="4298830" y="27025840"/>
            <a:ext cx="156957" cy="145087"/>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62" name="Straight Arrow Connector 161">
            <a:extLst>
              <a:ext uri="{FF2B5EF4-FFF2-40B4-BE49-F238E27FC236}">
                <a16:creationId xmlns:a16="http://schemas.microsoft.com/office/drawing/2014/main" id="{00000000-0008-0000-1000-0000A2000000}"/>
              </a:ext>
            </a:extLst>
          </xdr:cNvPr>
          <xdr:cNvCxnSpPr/>
        </xdr:nvCxnSpPr>
        <xdr:spPr>
          <a:xfrm flipH="1">
            <a:off x="4255698" y="27377227"/>
            <a:ext cx="196366"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63" name="Straight Connector 162">
            <a:extLst>
              <a:ext uri="{FF2B5EF4-FFF2-40B4-BE49-F238E27FC236}">
                <a16:creationId xmlns:a16="http://schemas.microsoft.com/office/drawing/2014/main" id="{00000000-0008-0000-1000-0000A3000000}"/>
              </a:ext>
            </a:extLst>
          </xdr:cNvPr>
          <xdr:cNvCxnSpPr/>
        </xdr:nvCxnSpPr>
        <xdr:spPr>
          <a:xfrm>
            <a:off x="4456981" y="27170106"/>
            <a:ext cx="0" cy="203172"/>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32</xdr:col>
      <xdr:colOff>119815</xdr:colOff>
      <xdr:row>245</xdr:row>
      <xdr:rowOff>9681</xdr:rowOff>
    </xdr:from>
    <xdr:to>
      <xdr:col>33</xdr:col>
      <xdr:colOff>116351</xdr:colOff>
      <xdr:row>247</xdr:row>
      <xdr:rowOff>47781</xdr:rowOff>
    </xdr:to>
    <xdr:grpSp>
      <xdr:nvGrpSpPr>
        <xdr:cNvPr id="164" name="Group 163">
          <a:extLst>
            <a:ext uri="{FF2B5EF4-FFF2-40B4-BE49-F238E27FC236}">
              <a16:creationId xmlns:a16="http://schemas.microsoft.com/office/drawing/2014/main" id="{00000000-0008-0000-1000-0000A4000000}"/>
            </a:ext>
          </a:extLst>
        </xdr:cNvPr>
        <xdr:cNvGrpSpPr/>
      </xdr:nvGrpSpPr>
      <xdr:grpSpPr>
        <a:xfrm>
          <a:off x="4914065" y="29041881"/>
          <a:ext cx="155286" cy="292100"/>
          <a:chOff x="2467841" y="10572750"/>
          <a:chExt cx="160193" cy="323850"/>
        </a:xfrm>
      </xdr:grpSpPr>
      <xdr:sp macro="" textlink="">
        <xdr:nvSpPr>
          <xdr:cNvPr id="165" name="Rectangle 164">
            <a:extLst>
              <a:ext uri="{FF2B5EF4-FFF2-40B4-BE49-F238E27FC236}">
                <a16:creationId xmlns:a16="http://schemas.microsoft.com/office/drawing/2014/main" id="{00000000-0008-0000-1000-0000A5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66" name="Straight Arrow Connector 165">
            <a:extLst>
              <a:ext uri="{FF2B5EF4-FFF2-40B4-BE49-F238E27FC236}">
                <a16:creationId xmlns:a16="http://schemas.microsoft.com/office/drawing/2014/main" id="{00000000-0008-0000-1000-0000A600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40</xdr:col>
      <xdr:colOff>4043</xdr:colOff>
      <xdr:row>244</xdr:row>
      <xdr:rowOff>18893</xdr:rowOff>
    </xdr:from>
    <xdr:to>
      <xdr:col>41</xdr:col>
      <xdr:colOff>42077</xdr:colOff>
      <xdr:row>246</xdr:row>
      <xdr:rowOff>83994</xdr:rowOff>
    </xdr:to>
    <xdr:grpSp>
      <xdr:nvGrpSpPr>
        <xdr:cNvPr id="167" name="Group 166">
          <a:extLst>
            <a:ext uri="{FF2B5EF4-FFF2-40B4-BE49-F238E27FC236}">
              <a16:creationId xmlns:a16="http://schemas.microsoft.com/office/drawing/2014/main" id="{00000000-0008-0000-1000-0000A7000000}"/>
            </a:ext>
          </a:extLst>
        </xdr:cNvPr>
        <xdr:cNvGrpSpPr/>
      </xdr:nvGrpSpPr>
      <xdr:grpSpPr>
        <a:xfrm>
          <a:off x="6068293" y="28924093"/>
          <a:ext cx="196784" cy="319101"/>
          <a:chOff x="4255698" y="27025840"/>
          <a:chExt cx="201283" cy="351387"/>
        </a:xfrm>
      </xdr:grpSpPr>
      <xdr:sp macro="" textlink="">
        <xdr:nvSpPr>
          <xdr:cNvPr id="168" name="Rectangle 167">
            <a:extLst>
              <a:ext uri="{FF2B5EF4-FFF2-40B4-BE49-F238E27FC236}">
                <a16:creationId xmlns:a16="http://schemas.microsoft.com/office/drawing/2014/main" id="{00000000-0008-0000-1000-0000A8000000}"/>
              </a:ext>
            </a:extLst>
          </xdr:cNvPr>
          <xdr:cNvSpPr/>
        </xdr:nvSpPr>
        <xdr:spPr>
          <a:xfrm flipH="1">
            <a:off x="4298830" y="27025840"/>
            <a:ext cx="156957" cy="145087"/>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69" name="Straight Arrow Connector 168">
            <a:extLst>
              <a:ext uri="{FF2B5EF4-FFF2-40B4-BE49-F238E27FC236}">
                <a16:creationId xmlns:a16="http://schemas.microsoft.com/office/drawing/2014/main" id="{00000000-0008-0000-1000-0000A9000000}"/>
              </a:ext>
            </a:extLst>
          </xdr:cNvPr>
          <xdr:cNvCxnSpPr/>
        </xdr:nvCxnSpPr>
        <xdr:spPr>
          <a:xfrm flipH="1">
            <a:off x="4255698" y="27377227"/>
            <a:ext cx="196366"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70" name="Straight Connector 169">
            <a:extLst>
              <a:ext uri="{FF2B5EF4-FFF2-40B4-BE49-F238E27FC236}">
                <a16:creationId xmlns:a16="http://schemas.microsoft.com/office/drawing/2014/main" id="{00000000-0008-0000-1000-0000AA000000}"/>
              </a:ext>
            </a:extLst>
          </xdr:cNvPr>
          <xdr:cNvCxnSpPr/>
        </xdr:nvCxnSpPr>
        <xdr:spPr>
          <a:xfrm>
            <a:off x="4456981" y="27170106"/>
            <a:ext cx="0" cy="203172"/>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9525</xdr:colOff>
      <xdr:row>250</xdr:row>
      <xdr:rowOff>66675</xdr:rowOff>
    </xdr:from>
    <xdr:to>
      <xdr:col>29</xdr:col>
      <xdr:colOff>74618</xdr:colOff>
      <xdr:row>251</xdr:row>
      <xdr:rowOff>70728</xdr:rowOff>
    </xdr:to>
    <xdr:grpSp>
      <xdr:nvGrpSpPr>
        <xdr:cNvPr id="171" name="Group 170">
          <a:extLst>
            <a:ext uri="{FF2B5EF4-FFF2-40B4-BE49-F238E27FC236}">
              <a16:creationId xmlns:a16="http://schemas.microsoft.com/office/drawing/2014/main" id="{00000000-0008-0000-1000-0000AB000000}"/>
            </a:ext>
          </a:extLst>
        </xdr:cNvPr>
        <xdr:cNvGrpSpPr/>
      </xdr:nvGrpSpPr>
      <xdr:grpSpPr>
        <a:xfrm>
          <a:off x="4124325" y="29644975"/>
          <a:ext cx="382593" cy="131053"/>
          <a:chOff x="3223274" y="3407432"/>
          <a:chExt cx="360283" cy="572265"/>
        </a:xfrm>
      </xdr:grpSpPr>
      <xdr:cxnSp macro="">
        <xdr:nvCxnSpPr>
          <xdr:cNvPr id="172" name="Straight Arrow Connector 171">
            <a:extLst>
              <a:ext uri="{FF2B5EF4-FFF2-40B4-BE49-F238E27FC236}">
                <a16:creationId xmlns:a16="http://schemas.microsoft.com/office/drawing/2014/main" id="{00000000-0008-0000-1000-0000AC000000}"/>
              </a:ext>
            </a:extLst>
          </xdr:cNvPr>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73" name="Rectangle 37">
            <a:extLst>
              <a:ext uri="{FF2B5EF4-FFF2-40B4-BE49-F238E27FC236}">
                <a16:creationId xmlns:a16="http://schemas.microsoft.com/office/drawing/2014/main" id="{00000000-0008-0000-1000-0000AD000000}"/>
              </a:ext>
            </a:extLst>
          </xdr:cNvPr>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40</xdr:col>
      <xdr:colOff>9525</xdr:colOff>
      <xdr:row>250</xdr:row>
      <xdr:rowOff>66675</xdr:rowOff>
    </xdr:from>
    <xdr:to>
      <xdr:col>42</xdr:col>
      <xdr:colOff>74618</xdr:colOff>
      <xdr:row>251</xdr:row>
      <xdr:rowOff>70728</xdr:rowOff>
    </xdr:to>
    <xdr:grpSp>
      <xdr:nvGrpSpPr>
        <xdr:cNvPr id="174" name="Group 173">
          <a:extLst>
            <a:ext uri="{FF2B5EF4-FFF2-40B4-BE49-F238E27FC236}">
              <a16:creationId xmlns:a16="http://schemas.microsoft.com/office/drawing/2014/main" id="{00000000-0008-0000-1000-0000AE000000}"/>
            </a:ext>
          </a:extLst>
        </xdr:cNvPr>
        <xdr:cNvGrpSpPr/>
      </xdr:nvGrpSpPr>
      <xdr:grpSpPr>
        <a:xfrm>
          <a:off x="6073775" y="29644975"/>
          <a:ext cx="382593" cy="131053"/>
          <a:chOff x="3223274" y="3407432"/>
          <a:chExt cx="360283" cy="572265"/>
        </a:xfrm>
      </xdr:grpSpPr>
      <xdr:cxnSp macro="">
        <xdr:nvCxnSpPr>
          <xdr:cNvPr id="175" name="Straight Arrow Connector 174">
            <a:extLst>
              <a:ext uri="{FF2B5EF4-FFF2-40B4-BE49-F238E27FC236}">
                <a16:creationId xmlns:a16="http://schemas.microsoft.com/office/drawing/2014/main" id="{00000000-0008-0000-1000-0000AF000000}"/>
              </a:ext>
            </a:extLst>
          </xdr:cNvPr>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76" name="Rectangle 37">
            <a:extLst>
              <a:ext uri="{FF2B5EF4-FFF2-40B4-BE49-F238E27FC236}">
                <a16:creationId xmlns:a16="http://schemas.microsoft.com/office/drawing/2014/main" id="{00000000-0008-0000-1000-0000B0000000}"/>
              </a:ext>
            </a:extLst>
          </xdr:cNvPr>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20</xdr:col>
      <xdr:colOff>65809</xdr:colOff>
      <xdr:row>299</xdr:row>
      <xdr:rowOff>5262</xdr:rowOff>
    </xdr:from>
    <xdr:to>
      <xdr:col>21</xdr:col>
      <xdr:colOff>62345</xdr:colOff>
      <xdr:row>301</xdr:row>
      <xdr:rowOff>43362</xdr:rowOff>
    </xdr:to>
    <xdr:grpSp>
      <xdr:nvGrpSpPr>
        <xdr:cNvPr id="177" name="Group 176">
          <a:extLst>
            <a:ext uri="{FF2B5EF4-FFF2-40B4-BE49-F238E27FC236}">
              <a16:creationId xmlns:a16="http://schemas.microsoft.com/office/drawing/2014/main" id="{00000000-0008-0000-1000-0000B1000000}"/>
            </a:ext>
          </a:extLst>
        </xdr:cNvPr>
        <xdr:cNvGrpSpPr/>
      </xdr:nvGrpSpPr>
      <xdr:grpSpPr>
        <a:xfrm>
          <a:off x="3069359" y="35590662"/>
          <a:ext cx="155286" cy="292100"/>
          <a:chOff x="2467841" y="10572750"/>
          <a:chExt cx="160193" cy="323850"/>
        </a:xfrm>
      </xdr:grpSpPr>
      <xdr:sp macro="" textlink="">
        <xdr:nvSpPr>
          <xdr:cNvPr id="178" name="Rectangle 177">
            <a:extLst>
              <a:ext uri="{FF2B5EF4-FFF2-40B4-BE49-F238E27FC236}">
                <a16:creationId xmlns:a16="http://schemas.microsoft.com/office/drawing/2014/main" id="{00000000-0008-0000-1000-0000B2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79" name="Straight Arrow Connector 178">
            <a:extLst>
              <a:ext uri="{FF2B5EF4-FFF2-40B4-BE49-F238E27FC236}">
                <a16:creationId xmlns:a16="http://schemas.microsoft.com/office/drawing/2014/main" id="{00000000-0008-0000-1000-0000B300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9700</xdr:colOff>
      <xdr:row>296</xdr:row>
      <xdr:rowOff>38192</xdr:rowOff>
    </xdr:from>
    <xdr:to>
      <xdr:col>28</xdr:col>
      <xdr:colOff>48667</xdr:colOff>
      <xdr:row>300</xdr:row>
      <xdr:rowOff>62215</xdr:rowOff>
    </xdr:to>
    <xdr:grpSp>
      <xdr:nvGrpSpPr>
        <xdr:cNvPr id="180" name="Group 179">
          <a:extLst>
            <a:ext uri="{FF2B5EF4-FFF2-40B4-BE49-F238E27FC236}">
              <a16:creationId xmlns:a16="http://schemas.microsoft.com/office/drawing/2014/main" id="{00000000-0008-0000-1000-0000B4000000}"/>
            </a:ext>
          </a:extLst>
        </xdr:cNvPr>
        <xdr:cNvGrpSpPr/>
      </xdr:nvGrpSpPr>
      <xdr:grpSpPr>
        <a:xfrm>
          <a:off x="4124500" y="35242592"/>
          <a:ext cx="197717" cy="532023"/>
          <a:chOff x="4255698" y="27025840"/>
          <a:chExt cx="200701" cy="597831"/>
        </a:xfrm>
      </xdr:grpSpPr>
      <xdr:sp macro="" textlink="">
        <xdr:nvSpPr>
          <xdr:cNvPr id="181" name="Rectangle 180">
            <a:extLst>
              <a:ext uri="{FF2B5EF4-FFF2-40B4-BE49-F238E27FC236}">
                <a16:creationId xmlns:a16="http://schemas.microsoft.com/office/drawing/2014/main" id="{00000000-0008-0000-1000-0000B5000000}"/>
              </a:ext>
            </a:extLst>
          </xdr:cNvPr>
          <xdr:cNvSpPr/>
        </xdr:nvSpPr>
        <xdr:spPr>
          <a:xfrm flipH="1">
            <a:off x="4298830" y="27025840"/>
            <a:ext cx="156957" cy="145087"/>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82" name="Straight Arrow Connector 181">
            <a:extLst>
              <a:ext uri="{FF2B5EF4-FFF2-40B4-BE49-F238E27FC236}">
                <a16:creationId xmlns:a16="http://schemas.microsoft.com/office/drawing/2014/main" id="{00000000-0008-0000-1000-0000B6000000}"/>
              </a:ext>
            </a:extLst>
          </xdr:cNvPr>
          <xdr:cNvCxnSpPr/>
        </xdr:nvCxnSpPr>
        <xdr:spPr>
          <a:xfrm flipH="1">
            <a:off x="4255698" y="27623671"/>
            <a:ext cx="196366"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83" name="Straight Connector 182">
            <a:extLst>
              <a:ext uri="{FF2B5EF4-FFF2-40B4-BE49-F238E27FC236}">
                <a16:creationId xmlns:a16="http://schemas.microsoft.com/office/drawing/2014/main" id="{00000000-0008-0000-1000-0000B7000000}"/>
              </a:ext>
            </a:extLst>
          </xdr:cNvPr>
          <xdr:cNvCxnSpPr/>
        </xdr:nvCxnSpPr>
        <xdr:spPr>
          <a:xfrm>
            <a:off x="4456399" y="27170106"/>
            <a:ext cx="0" cy="451957"/>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33</xdr:col>
      <xdr:colOff>46759</xdr:colOff>
      <xdr:row>299</xdr:row>
      <xdr:rowOff>14787</xdr:rowOff>
    </xdr:from>
    <xdr:to>
      <xdr:col>34</xdr:col>
      <xdr:colOff>43295</xdr:colOff>
      <xdr:row>301</xdr:row>
      <xdr:rowOff>52887</xdr:rowOff>
    </xdr:to>
    <xdr:grpSp>
      <xdr:nvGrpSpPr>
        <xdr:cNvPr id="184" name="Group 183">
          <a:extLst>
            <a:ext uri="{FF2B5EF4-FFF2-40B4-BE49-F238E27FC236}">
              <a16:creationId xmlns:a16="http://schemas.microsoft.com/office/drawing/2014/main" id="{00000000-0008-0000-1000-0000B8000000}"/>
            </a:ext>
          </a:extLst>
        </xdr:cNvPr>
        <xdr:cNvGrpSpPr/>
      </xdr:nvGrpSpPr>
      <xdr:grpSpPr>
        <a:xfrm>
          <a:off x="4999759" y="35600187"/>
          <a:ext cx="155286" cy="292100"/>
          <a:chOff x="2467841" y="10572750"/>
          <a:chExt cx="160193" cy="323850"/>
        </a:xfrm>
      </xdr:grpSpPr>
      <xdr:sp macro="" textlink="">
        <xdr:nvSpPr>
          <xdr:cNvPr id="185" name="Rectangle 184">
            <a:extLst>
              <a:ext uri="{FF2B5EF4-FFF2-40B4-BE49-F238E27FC236}">
                <a16:creationId xmlns:a16="http://schemas.microsoft.com/office/drawing/2014/main" id="{00000000-0008-0000-1000-0000B9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86" name="Straight Arrow Connector 185">
            <a:extLst>
              <a:ext uri="{FF2B5EF4-FFF2-40B4-BE49-F238E27FC236}">
                <a16:creationId xmlns:a16="http://schemas.microsoft.com/office/drawing/2014/main" id="{00000000-0008-0000-1000-0000BA00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40</xdr:col>
      <xdr:colOff>9700</xdr:colOff>
      <xdr:row>296</xdr:row>
      <xdr:rowOff>38192</xdr:rowOff>
    </xdr:from>
    <xdr:to>
      <xdr:col>41</xdr:col>
      <xdr:colOff>48667</xdr:colOff>
      <xdr:row>300</xdr:row>
      <xdr:rowOff>62215</xdr:rowOff>
    </xdr:to>
    <xdr:grpSp>
      <xdr:nvGrpSpPr>
        <xdr:cNvPr id="187" name="Group 186">
          <a:extLst>
            <a:ext uri="{FF2B5EF4-FFF2-40B4-BE49-F238E27FC236}">
              <a16:creationId xmlns:a16="http://schemas.microsoft.com/office/drawing/2014/main" id="{00000000-0008-0000-1000-0000BB000000}"/>
            </a:ext>
          </a:extLst>
        </xdr:cNvPr>
        <xdr:cNvGrpSpPr/>
      </xdr:nvGrpSpPr>
      <xdr:grpSpPr>
        <a:xfrm>
          <a:off x="6073950" y="35242592"/>
          <a:ext cx="197717" cy="532023"/>
          <a:chOff x="4255698" y="27025840"/>
          <a:chExt cx="200701" cy="597831"/>
        </a:xfrm>
      </xdr:grpSpPr>
      <xdr:sp macro="" textlink="">
        <xdr:nvSpPr>
          <xdr:cNvPr id="188" name="Rectangle 187">
            <a:extLst>
              <a:ext uri="{FF2B5EF4-FFF2-40B4-BE49-F238E27FC236}">
                <a16:creationId xmlns:a16="http://schemas.microsoft.com/office/drawing/2014/main" id="{00000000-0008-0000-1000-0000BC000000}"/>
              </a:ext>
            </a:extLst>
          </xdr:cNvPr>
          <xdr:cNvSpPr/>
        </xdr:nvSpPr>
        <xdr:spPr>
          <a:xfrm flipH="1">
            <a:off x="4298830" y="27025840"/>
            <a:ext cx="156957" cy="145087"/>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89" name="Straight Arrow Connector 188">
            <a:extLst>
              <a:ext uri="{FF2B5EF4-FFF2-40B4-BE49-F238E27FC236}">
                <a16:creationId xmlns:a16="http://schemas.microsoft.com/office/drawing/2014/main" id="{00000000-0008-0000-1000-0000BD000000}"/>
              </a:ext>
            </a:extLst>
          </xdr:cNvPr>
          <xdr:cNvCxnSpPr/>
        </xdr:nvCxnSpPr>
        <xdr:spPr>
          <a:xfrm flipH="1">
            <a:off x="4255698" y="27623671"/>
            <a:ext cx="196366"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90" name="Straight Connector 189">
            <a:extLst>
              <a:ext uri="{FF2B5EF4-FFF2-40B4-BE49-F238E27FC236}">
                <a16:creationId xmlns:a16="http://schemas.microsoft.com/office/drawing/2014/main" id="{00000000-0008-0000-1000-0000BE000000}"/>
              </a:ext>
            </a:extLst>
          </xdr:cNvPr>
          <xdr:cNvCxnSpPr/>
        </xdr:nvCxnSpPr>
        <xdr:spPr>
          <a:xfrm>
            <a:off x="4456399" y="27170106"/>
            <a:ext cx="0" cy="451957"/>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5956</xdr:colOff>
      <xdr:row>316</xdr:row>
      <xdr:rowOff>66675</xdr:rowOff>
    </xdr:from>
    <xdr:to>
      <xdr:col>29</xdr:col>
      <xdr:colOff>72192</xdr:colOff>
      <xdr:row>318</xdr:row>
      <xdr:rowOff>68543</xdr:rowOff>
    </xdr:to>
    <xdr:grpSp>
      <xdr:nvGrpSpPr>
        <xdr:cNvPr id="191" name="Group 190">
          <a:extLst>
            <a:ext uri="{FF2B5EF4-FFF2-40B4-BE49-F238E27FC236}">
              <a16:creationId xmlns:a16="http://schemas.microsoft.com/office/drawing/2014/main" id="{00000000-0008-0000-1000-0000BF000000}"/>
            </a:ext>
          </a:extLst>
        </xdr:cNvPr>
        <xdr:cNvGrpSpPr/>
      </xdr:nvGrpSpPr>
      <xdr:grpSpPr>
        <a:xfrm>
          <a:off x="4120756" y="37557075"/>
          <a:ext cx="383736" cy="255868"/>
          <a:chOff x="3494556" y="9745123"/>
          <a:chExt cx="380422" cy="299809"/>
        </a:xfrm>
      </xdr:grpSpPr>
      <xdr:cxnSp macro="">
        <xdr:nvCxnSpPr>
          <xdr:cNvPr id="192" name="Straight Arrow Connector 191">
            <a:extLst>
              <a:ext uri="{FF2B5EF4-FFF2-40B4-BE49-F238E27FC236}">
                <a16:creationId xmlns:a16="http://schemas.microsoft.com/office/drawing/2014/main" id="{00000000-0008-0000-1000-0000C0000000}"/>
              </a:ext>
            </a:extLst>
          </xdr:cNvPr>
          <xdr:cNvCxnSpPr/>
        </xdr:nvCxnSpPr>
        <xdr:spPr>
          <a:xfrm flipH="1">
            <a:off x="3494556" y="9891317"/>
            <a:ext cx="379056"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93" name="Rectangle 37">
            <a:extLst>
              <a:ext uri="{FF2B5EF4-FFF2-40B4-BE49-F238E27FC236}">
                <a16:creationId xmlns:a16="http://schemas.microsoft.com/office/drawing/2014/main" id="{00000000-0008-0000-1000-0000C1000000}"/>
              </a:ext>
            </a:extLst>
          </xdr:cNvPr>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40</xdr:col>
      <xdr:colOff>5958</xdr:colOff>
      <xdr:row>316</xdr:row>
      <xdr:rowOff>66675</xdr:rowOff>
    </xdr:from>
    <xdr:to>
      <xdr:col>42</xdr:col>
      <xdr:colOff>72194</xdr:colOff>
      <xdr:row>318</xdr:row>
      <xdr:rowOff>68543</xdr:rowOff>
    </xdr:to>
    <xdr:grpSp>
      <xdr:nvGrpSpPr>
        <xdr:cNvPr id="194" name="Group 193">
          <a:extLst>
            <a:ext uri="{FF2B5EF4-FFF2-40B4-BE49-F238E27FC236}">
              <a16:creationId xmlns:a16="http://schemas.microsoft.com/office/drawing/2014/main" id="{00000000-0008-0000-1000-0000C2000000}"/>
            </a:ext>
          </a:extLst>
        </xdr:cNvPr>
        <xdr:cNvGrpSpPr/>
      </xdr:nvGrpSpPr>
      <xdr:grpSpPr>
        <a:xfrm>
          <a:off x="6070208" y="37557075"/>
          <a:ext cx="383736" cy="255868"/>
          <a:chOff x="3494556" y="9745123"/>
          <a:chExt cx="380422" cy="299809"/>
        </a:xfrm>
      </xdr:grpSpPr>
      <xdr:cxnSp macro="">
        <xdr:nvCxnSpPr>
          <xdr:cNvPr id="195" name="Straight Arrow Connector 194">
            <a:extLst>
              <a:ext uri="{FF2B5EF4-FFF2-40B4-BE49-F238E27FC236}">
                <a16:creationId xmlns:a16="http://schemas.microsoft.com/office/drawing/2014/main" id="{00000000-0008-0000-1000-0000C3000000}"/>
              </a:ext>
            </a:extLst>
          </xdr:cNvPr>
          <xdr:cNvCxnSpPr/>
        </xdr:nvCxnSpPr>
        <xdr:spPr>
          <a:xfrm flipH="1">
            <a:off x="3494556" y="9891317"/>
            <a:ext cx="379056"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96" name="Rectangle 37">
            <a:extLst>
              <a:ext uri="{FF2B5EF4-FFF2-40B4-BE49-F238E27FC236}">
                <a16:creationId xmlns:a16="http://schemas.microsoft.com/office/drawing/2014/main" id="{00000000-0008-0000-1000-0000C4000000}"/>
              </a:ext>
            </a:extLst>
          </xdr:cNvPr>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31</xdr:col>
      <xdr:colOff>47622</xdr:colOff>
      <xdr:row>5</xdr:row>
      <xdr:rowOff>76200</xdr:rowOff>
    </xdr:from>
    <xdr:to>
      <xdr:col>40</xdr:col>
      <xdr:colOff>85725</xdr:colOff>
      <xdr:row>6</xdr:row>
      <xdr:rowOff>76200</xdr:rowOff>
    </xdr:to>
    <xdr:grpSp>
      <xdr:nvGrpSpPr>
        <xdr:cNvPr id="197" name="Group 196">
          <a:extLst>
            <a:ext uri="{FF2B5EF4-FFF2-40B4-BE49-F238E27FC236}">
              <a16:creationId xmlns:a16="http://schemas.microsoft.com/office/drawing/2014/main" id="{00000000-0008-0000-1000-0000C5000000}"/>
            </a:ext>
          </a:extLst>
        </xdr:cNvPr>
        <xdr:cNvGrpSpPr/>
      </xdr:nvGrpSpPr>
      <xdr:grpSpPr>
        <a:xfrm>
          <a:off x="4683122" y="571500"/>
          <a:ext cx="1466853" cy="139700"/>
          <a:chOff x="3700220" y="8704881"/>
          <a:chExt cx="1488549" cy="142068"/>
        </a:xfrm>
      </xdr:grpSpPr>
      <xdr:sp macro="" textlink="">
        <xdr:nvSpPr>
          <xdr:cNvPr id="198" name="Rectangle 197">
            <a:extLst>
              <a:ext uri="{FF2B5EF4-FFF2-40B4-BE49-F238E27FC236}">
                <a16:creationId xmlns:a16="http://schemas.microsoft.com/office/drawing/2014/main" id="{00000000-0008-0000-1000-0000C6000000}"/>
              </a:ext>
            </a:extLst>
          </xdr:cNvPr>
          <xdr:cNvSpPr/>
        </xdr:nvSpPr>
        <xdr:spPr>
          <a:xfrm>
            <a:off x="3700220" y="8704881"/>
            <a:ext cx="154733"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99" name="Straight Arrow Connector 198">
            <a:extLst>
              <a:ext uri="{FF2B5EF4-FFF2-40B4-BE49-F238E27FC236}">
                <a16:creationId xmlns:a16="http://schemas.microsoft.com/office/drawing/2014/main" id="{00000000-0008-0000-1000-0000C7000000}"/>
              </a:ext>
            </a:extLst>
          </xdr:cNvPr>
          <xdr:cNvCxnSpPr/>
        </xdr:nvCxnSpPr>
        <xdr:spPr>
          <a:xfrm>
            <a:off x="3851975" y="8846949"/>
            <a:ext cx="133679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48491</xdr:colOff>
      <xdr:row>66</xdr:row>
      <xdr:rowOff>62345</xdr:rowOff>
    </xdr:from>
    <xdr:to>
      <xdr:col>9</xdr:col>
      <xdr:colOff>3464</xdr:colOff>
      <xdr:row>69</xdr:row>
      <xdr:rowOff>68406</xdr:rowOff>
    </xdr:to>
    <xdr:grpSp>
      <xdr:nvGrpSpPr>
        <xdr:cNvPr id="206" name="Group 205">
          <a:extLst>
            <a:ext uri="{FF2B5EF4-FFF2-40B4-BE49-F238E27FC236}">
              <a16:creationId xmlns:a16="http://schemas.microsoft.com/office/drawing/2014/main" id="{00000000-0008-0000-1000-0000CE000000}"/>
            </a:ext>
          </a:extLst>
        </xdr:cNvPr>
        <xdr:cNvGrpSpPr/>
      </xdr:nvGrpSpPr>
      <xdr:grpSpPr>
        <a:xfrm>
          <a:off x="1261341" y="7447395"/>
          <a:ext cx="113723" cy="361661"/>
          <a:chOff x="2467841" y="10572750"/>
          <a:chExt cx="160193" cy="324716"/>
        </a:xfrm>
      </xdr:grpSpPr>
      <xdr:sp macro="" textlink="">
        <xdr:nvSpPr>
          <xdr:cNvPr id="207" name="Rectangle 206">
            <a:extLst>
              <a:ext uri="{FF2B5EF4-FFF2-40B4-BE49-F238E27FC236}">
                <a16:creationId xmlns:a16="http://schemas.microsoft.com/office/drawing/2014/main" id="{00000000-0008-0000-1000-0000CF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08" name="Straight Arrow Connector 207">
            <a:extLst>
              <a:ext uri="{FF2B5EF4-FFF2-40B4-BE49-F238E27FC236}">
                <a16:creationId xmlns:a16="http://schemas.microsoft.com/office/drawing/2014/main" id="{00000000-0008-0000-1000-0000D0000000}"/>
              </a:ext>
            </a:extLst>
          </xdr:cNvPr>
          <xdr:cNvCxnSpPr/>
        </xdr:nvCxnSpPr>
        <xdr:spPr>
          <a:xfrm>
            <a:off x="2467841" y="10711295"/>
            <a:ext cx="0" cy="18617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14</xdr:col>
      <xdr:colOff>39832</xdr:colOff>
      <xdr:row>68</xdr:row>
      <xdr:rowOff>866</xdr:rowOff>
    </xdr:from>
    <xdr:to>
      <xdr:col>14</xdr:col>
      <xdr:colOff>156730</xdr:colOff>
      <xdr:row>70</xdr:row>
      <xdr:rowOff>6927</xdr:rowOff>
    </xdr:to>
    <xdr:grpSp>
      <xdr:nvGrpSpPr>
        <xdr:cNvPr id="209" name="Group 208">
          <a:extLst>
            <a:ext uri="{FF2B5EF4-FFF2-40B4-BE49-F238E27FC236}">
              <a16:creationId xmlns:a16="http://schemas.microsoft.com/office/drawing/2014/main" id="{00000000-0008-0000-1000-0000D1000000}"/>
            </a:ext>
          </a:extLst>
        </xdr:cNvPr>
        <xdr:cNvGrpSpPr/>
      </xdr:nvGrpSpPr>
      <xdr:grpSpPr>
        <a:xfrm>
          <a:off x="2205182" y="7601816"/>
          <a:ext cx="116898" cy="221961"/>
          <a:chOff x="2467841" y="10572750"/>
          <a:chExt cx="160193" cy="324716"/>
        </a:xfrm>
      </xdr:grpSpPr>
      <xdr:sp macro="" textlink="">
        <xdr:nvSpPr>
          <xdr:cNvPr id="210" name="Rectangle 209">
            <a:extLst>
              <a:ext uri="{FF2B5EF4-FFF2-40B4-BE49-F238E27FC236}">
                <a16:creationId xmlns:a16="http://schemas.microsoft.com/office/drawing/2014/main" id="{00000000-0008-0000-1000-0000D2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1" name="Straight Arrow Connector 210">
            <a:extLst>
              <a:ext uri="{FF2B5EF4-FFF2-40B4-BE49-F238E27FC236}">
                <a16:creationId xmlns:a16="http://schemas.microsoft.com/office/drawing/2014/main" id="{00000000-0008-0000-1000-0000D3000000}"/>
              </a:ext>
            </a:extLst>
          </xdr:cNvPr>
          <xdr:cNvCxnSpPr/>
        </xdr:nvCxnSpPr>
        <xdr:spPr>
          <a:xfrm>
            <a:off x="2467841" y="10711295"/>
            <a:ext cx="0" cy="18617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47625</xdr:colOff>
      <xdr:row>181</xdr:row>
      <xdr:rowOff>19050</xdr:rowOff>
    </xdr:from>
    <xdr:to>
      <xdr:col>9</xdr:col>
      <xdr:colOff>2598</xdr:colOff>
      <xdr:row>182</xdr:row>
      <xdr:rowOff>101311</xdr:rowOff>
    </xdr:to>
    <xdr:grpSp>
      <xdr:nvGrpSpPr>
        <xdr:cNvPr id="212" name="Group 211">
          <a:extLst>
            <a:ext uri="{FF2B5EF4-FFF2-40B4-BE49-F238E27FC236}">
              <a16:creationId xmlns:a16="http://schemas.microsoft.com/office/drawing/2014/main" id="{00000000-0008-0000-1000-0000D4000000}"/>
            </a:ext>
          </a:extLst>
        </xdr:cNvPr>
        <xdr:cNvGrpSpPr/>
      </xdr:nvGrpSpPr>
      <xdr:grpSpPr>
        <a:xfrm>
          <a:off x="1260475" y="21475700"/>
          <a:ext cx="113723" cy="209261"/>
          <a:chOff x="2467841" y="10572750"/>
          <a:chExt cx="160193" cy="324716"/>
        </a:xfrm>
      </xdr:grpSpPr>
      <xdr:sp macro="" textlink="">
        <xdr:nvSpPr>
          <xdr:cNvPr id="213" name="Rectangle 212">
            <a:extLst>
              <a:ext uri="{FF2B5EF4-FFF2-40B4-BE49-F238E27FC236}">
                <a16:creationId xmlns:a16="http://schemas.microsoft.com/office/drawing/2014/main" id="{00000000-0008-0000-1000-0000D5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4" name="Straight Arrow Connector 213">
            <a:extLst>
              <a:ext uri="{FF2B5EF4-FFF2-40B4-BE49-F238E27FC236}">
                <a16:creationId xmlns:a16="http://schemas.microsoft.com/office/drawing/2014/main" id="{00000000-0008-0000-1000-0000D6000000}"/>
              </a:ext>
            </a:extLst>
          </xdr:cNvPr>
          <xdr:cNvCxnSpPr/>
        </xdr:nvCxnSpPr>
        <xdr:spPr>
          <a:xfrm>
            <a:off x="2467841" y="10711295"/>
            <a:ext cx="0" cy="18617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29441</xdr:colOff>
      <xdr:row>181</xdr:row>
      <xdr:rowOff>14721</xdr:rowOff>
    </xdr:from>
    <xdr:to>
      <xdr:col>15</xdr:col>
      <xdr:colOff>146339</xdr:colOff>
      <xdr:row>182</xdr:row>
      <xdr:rowOff>96982</xdr:rowOff>
    </xdr:to>
    <xdr:grpSp>
      <xdr:nvGrpSpPr>
        <xdr:cNvPr id="215" name="Group 214">
          <a:extLst>
            <a:ext uri="{FF2B5EF4-FFF2-40B4-BE49-F238E27FC236}">
              <a16:creationId xmlns:a16="http://schemas.microsoft.com/office/drawing/2014/main" id="{00000000-0008-0000-1000-0000D7000000}"/>
            </a:ext>
          </a:extLst>
        </xdr:cNvPr>
        <xdr:cNvGrpSpPr/>
      </xdr:nvGrpSpPr>
      <xdr:grpSpPr>
        <a:xfrm>
          <a:off x="2353541" y="21471371"/>
          <a:ext cx="116898" cy="209261"/>
          <a:chOff x="2467841" y="10572750"/>
          <a:chExt cx="160193" cy="324716"/>
        </a:xfrm>
      </xdr:grpSpPr>
      <xdr:sp macro="" textlink="">
        <xdr:nvSpPr>
          <xdr:cNvPr id="216" name="Rectangle 215">
            <a:extLst>
              <a:ext uri="{FF2B5EF4-FFF2-40B4-BE49-F238E27FC236}">
                <a16:creationId xmlns:a16="http://schemas.microsoft.com/office/drawing/2014/main" id="{00000000-0008-0000-1000-0000D8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7" name="Straight Arrow Connector 216">
            <a:extLst>
              <a:ext uri="{FF2B5EF4-FFF2-40B4-BE49-F238E27FC236}">
                <a16:creationId xmlns:a16="http://schemas.microsoft.com/office/drawing/2014/main" id="{00000000-0008-0000-1000-0000D9000000}"/>
              </a:ext>
            </a:extLst>
          </xdr:cNvPr>
          <xdr:cNvCxnSpPr/>
        </xdr:nvCxnSpPr>
        <xdr:spPr>
          <a:xfrm>
            <a:off x="2467841" y="10711295"/>
            <a:ext cx="0" cy="18617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47625</xdr:colOff>
      <xdr:row>192</xdr:row>
      <xdr:rowOff>19050</xdr:rowOff>
    </xdr:from>
    <xdr:to>
      <xdr:col>9</xdr:col>
      <xdr:colOff>2598</xdr:colOff>
      <xdr:row>193</xdr:row>
      <xdr:rowOff>101311</xdr:rowOff>
    </xdr:to>
    <xdr:grpSp>
      <xdr:nvGrpSpPr>
        <xdr:cNvPr id="218" name="Group 217">
          <a:extLst>
            <a:ext uri="{FF2B5EF4-FFF2-40B4-BE49-F238E27FC236}">
              <a16:creationId xmlns:a16="http://schemas.microsoft.com/office/drawing/2014/main" id="{00000000-0008-0000-1000-0000DA000000}"/>
            </a:ext>
          </a:extLst>
        </xdr:cNvPr>
        <xdr:cNvGrpSpPr/>
      </xdr:nvGrpSpPr>
      <xdr:grpSpPr>
        <a:xfrm>
          <a:off x="1260475" y="22847300"/>
          <a:ext cx="113723" cy="209261"/>
          <a:chOff x="2467841" y="10572750"/>
          <a:chExt cx="160193" cy="324716"/>
        </a:xfrm>
      </xdr:grpSpPr>
      <xdr:sp macro="" textlink="">
        <xdr:nvSpPr>
          <xdr:cNvPr id="219" name="Rectangle 218">
            <a:extLst>
              <a:ext uri="{FF2B5EF4-FFF2-40B4-BE49-F238E27FC236}">
                <a16:creationId xmlns:a16="http://schemas.microsoft.com/office/drawing/2014/main" id="{00000000-0008-0000-1000-0000DB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20" name="Straight Arrow Connector 219">
            <a:extLst>
              <a:ext uri="{FF2B5EF4-FFF2-40B4-BE49-F238E27FC236}">
                <a16:creationId xmlns:a16="http://schemas.microsoft.com/office/drawing/2014/main" id="{00000000-0008-0000-1000-0000DC000000}"/>
              </a:ext>
            </a:extLst>
          </xdr:cNvPr>
          <xdr:cNvCxnSpPr/>
        </xdr:nvCxnSpPr>
        <xdr:spPr>
          <a:xfrm>
            <a:off x="2467841" y="10711295"/>
            <a:ext cx="0" cy="18617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14</xdr:col>
      <xdr:colOff>38966</xdr:colOff>
      <xdr:row>192</xdr:row>
      <xdr:rowOff>14721</xdr:rowOff>
    </xdr:from>
    <xdr:to>
      <xdr:col>14</xdr:col>
      <xdr:colOff>155864</xdr:colOff>
      <xdr:row>193</xdr:row>
      <xdr:rowOff>96982</xdr:rowOff>
    </xdr:to>
    <xdr:grpSp>
      <xdr:nvGrpSpPr>
        <xdr:cNvPr id="221" name="Group 220">
          <a:extLst>
            <a:ext uri="{FF2B5EF4-FFF2-40B4-BE49-F238E27FC236}">
              <a16:creationId xmlns:a16="http://schemas.microsoft.com/office/drawing/2014/main" id="{00000000-0008-0000-1000-0000DD000000}"/>
            </a:ext>
          </a:extLst>
        </xdr:cNvPr>
        <xdr:cNvGrpSpPr/>
      </xdr:nvGrpSpPr>
      <xdr:grpSpPr>
        <a:xfrm>
          <a:off x="2204316" y="22842971"/>
          <a:ext cx="116898" cy="209261"/>
          <a:chOff x="2467841" y="10572750"/>
          <a:chExt cx="160193" cy="324716"/>
        </a:xfrm>
      </xdr:grpSpPr>
      <xdr:sp macro="" textlink="">
        <xdr:nvSpPr>
          <xdr:cNvPr id="222" name="Rectangle 221">
            <a:extLst>
              <a:ext uri="{FF2B5EF4-FFF2-40B4-BE49-F238E27FC236}">
                <a16:creationId xmlns:a16="http://schemas.microsoft.com/office/drawing/2014/main" id="{00000000-0008-0000-1000-0000DE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23" name="Straight Arrow Connector 222">
            <a:extLst>
              <a:ext uri="{FF2B5EF4-FFF2-40B4-BE49-F238E27FC236}">
                <a16:creationId xmlns:a16="http://schemas.microsoft.com/office/drawing/2014/main" id="{00000000-0008-0000-1000-0000DF000000}"/>
              </a:ext>
            </a:extLst>
          </xdr:cNvPr>
          <xdr:cNvCxnSpPr/>
        </xdr:nvCxnSpPr>
        <xdr:spPr>
          <a:xfrm>
            <a:off x="2467841" y="10711295"/>
            <a:ext cx="0" cy="18617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19</xdr:col>
      <xdr:colOff>47625</xdr:colOff>
      <xdr:row>355</xdr:row>
      <xdr:rowOff>22104</xdr:rowOff>
    </xdr:from>
    <xdr:to>
      <xdr:col>20</xdr:col>
      <xdr:colOff>44161</xdr:colOff>
      <xdr:row>357</xdr:row>
      <xdr:rowOff>60204</xdr:rowOff>
    </xdr:to>
    <xdr:grpSp>
      <xdr:nvGrpSpPr>
        <xdr:cNvPr id="314" name="Group 313">
          <a:extLst>
            <a:ext uri="{FF2B5EF4-FFF2-40B4-BE49-F238E27FC236}">
              <a16:creationId xmlns:a16="http://schemas.microsoft.com/office/drawing/2014/main" id="{00000000-0008-0000-1000-00003A010000}"/>
            </a:ext>
          </a:extLst>
        </xdr:cNvPr>
        <xdr:cNvGrpSpPr/>
      </xdr:nvGrpSpPr>
      <xdr:grpSpPr>
        <a:xfrm>
          <a:off x="2892425" y="42338504"/>
          <a:ext cx="155286" cy="292100"/>
          <a:chOff x="2467841" y="10572750"/>
          <a:chExt cx="160193" cy="323850"/>
        </a:xfrm>
      </xdr:grpSpPr>
      <xdr:sp macro="" textlink="">
        <xdr:nvSpPr>
          <xdr:cNvPr id="315" name="Rectangle 314">
            <a:extLst>
              <a:ext uri="{FF2B5EF4-FFF2-40B4-BE49-F238E27FC236}">
                <a16:creationId xmlns:a16="http://schemas.microsoft.com/office/drawing/2014/main" id="{00000000-0008-0000-1000-00003B01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16" name="Straight Arrow Connector 315">
            <a:extLst>
              <a:ext uri="{FF2B5EF4-FFF2-40B4-BE49-F238E27FC236}">
                <a16:creationId xmlns:a16="http://schemas.microsoft.com/office/drawing/2014/main" id="{00000000-0008-0000-1000-00003C01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26</xdr:col>
      <xdr:colOff>156355</xdr:colOff>
      <xdr:row>354</xdr:row>
      <xdr:rowOff>4510</xdr:rowOff>
    </xdr:from>
    <xdr:to>
      <xdr:col>28</xdr:col>
      <xdr:colOff>30740</xdr:colOff>
      <xdr:row>357</xdr:row>
      <xdr:rowOff>85111</xdr:rowOff>
    </xdr:to>
    <xdr:grpSp>
      <xdr:nvGrpSpPr>
        <xdr:cNvPr id="10" name="Group 9">
          <a:extLst>
            <a:ext uri="{FF2B5EF4-FFF2-40B4-BE49-F238E27FC236}">
              <a16:creationId xmlns:a16="http://schemas.microsoft.com/office/drawing/2014/main" id="{00000000-0008-0000-1000-00000A000000}"/>
            </a:ext>
          </a:extLst>
        </xdr:cNvPr>
        <xdr:cNvGrpSpPr/>
      </xdr:nvGrpSpPr>
      <xdr:grpSpPr>
        <a:xfrm>
          <a:off x="4112405" y="42193910"/>
          <a:ext cx="191885" cy="461601"/>
          <a:chOff x="4194945" y="41762147"/>
          <a:chExt cx="198054" cy="509134"/>
        </a:xfrm>
      </xdr:grpSpPr>
      <xdr:sp macro="" textlink="">
        <xdr:nvSpPr>
          <xdr:cNvPr id="318" name="Rectangle 317">
            <a:extLst>
              <a:ext uri="{FF2B5EF4-FFF2-40B4-BE49-F238E27FC236}">
                <a16:creationId xmlns:a16="http://schemas.microsoft.com/office/drawing/2014/main" id="{00000000-0008-0000-1000-00003E010000}"/>
              </a:ext>
            </a:extLst>
          </xdr:cNvPr>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19" name="Straight Arrow Connector 318">
            <a:extLst>
              <a:ext uri="{FF2B5EF4-FFF2-40B4-BE49-F238E27FC236}">
                <a16:creationId xmlns:a16="http://schemas.microsoft.com/office/drawing/2014/main" id="{00000000-0008-0000-1000-00003F010000}"/>
              </a:ext>
            </a:extLst>
          </xdr:cNvPr>
          <xdr:cNvCxnSpPr/>
        </xdr:nvCxnSpPr>
        <xdr:spPr>
          <a:xfrm flipH="1">
            <a:off x="4194945" y="42271281"/>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20" name="Straight Connector 319">
            <a:extLst>
              <a:ext uri="{FF2B5EF4-FFF2-40B4-BE49-F238E27FC236}">
                <a16:creationId xmlns:a16="http://schemas.microsoft.com/office/drawing/2014/main" id="{00000000-0008-0000-1000-000040010000}"/>
              </a:ext>
            </a:extLst>
          </xdr:cNvPr>
          <xdr:cNvCxnSpPr/>
        </xdr:nvCxnSpPr>
        <xdr:spPr>
          <a:xfrm>
            <a:off x="4392999" y="41901613"/>
            <a:ext cx="0" cy="36848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32</xdr:col>
      <xdr:colOff>47625</xdr:colOff>
      <xdr:row>355</xdr:row>
      <xdr:rowOff>22104</xdr:rowOff>
    </xdr:from>
    <xdr:to>
      <xdr:col>33</xdr:col>
      <xdr:colOff>44161</xdr:colOff>
      <xdr:row>357</xdr:row>
      <xdr:rowOff>60204</xdr:rowOff>
    </xdr:to>
    <xdr:grpSp>
      <xdr:nvGrpSpPr>
        <xdr:cNvPr id="321" name="Group 320">
          <a:extLst>
            <a:ext uri="{FF2B5EF4-FFF2-40B4-BE49-F238E27FC236}">
              <a16:creationId xmlns:a16="http://schemas.microsoft.com/office/drawing/2014/main" id="{00000000-0008-0000-1000-000041010000}"/>
            </a:ext>
          </a:extLst>
        </xdr:cNvPr>
        <xdr:cNvGrpSpPr/>
      </xdr:nvGrpSpPr>
      <xdr:grpSpPr>
        <a:xfrm>
          <a:off x="4841875" y="42338504"/>
          <a:ext cx="155286" cy="292100"/>
          <a:chOff x="2467841" y="10572750"/>
          <a:chExt cx="160193" cy="323850"/>
        </a:xfrm>
      </xdr:grpSpPr>
      <xdr:sp macro="" textlink="">
        <xdr:nvSpPr>
          <xdr:cNvPr id="322" name="Rectangle 321">
            <a:extLst>
              <a:ext uri="{FF2B5EF4-FFF2-40B4-BE49-F238E27FC236}">
                <a16:creationId xmlns:a16="http://schemas.microsoft.com/office/drawing/2014/main" id="{00000000-0008-0000-1000-00004201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23" name="Straight Arrow Connector 322">
            <a:extLst>
              <a:ext uri="{FF2B5EF4-FFF2-40B4-BE49-F238E27FC236}">
                <a16:creationId xmlns:a16="http://schemas.microsoft.com/office/drawing/2014/main" id="{00000000-0008-0000-1000-00004301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40</xdr:col>
      <xdr:colOff>0</xdr:colOff>
      <xdr:row>354</xdr:row>
      <xdr:rowOff>0</xdr:rowOff>
    </xdr:from>
    <xdr:to>
      <xdr:col>41</xdr:col>
      <xdr:colOff>38609</xdr:colOff>
      <xdr:row>357</xdr:row>
      <xdr:rowOff>80601</xdr:rowOff>
    </xdr:to>
    <xdr:grpSp>
      <xdr:nvGrpSpPr>
        <xdr:cNvPr id="336" name="Group 335">
          <a:extLst>
            <a:ext uri="{FF2B5EF4-FFF2-40B4-BE49-F238E27FC236}">
              <a16:creationId xmlns:a16="http://schemas.microsoft.com/office/drawing/2014/main" id="{00000000-0008-0000-1000-000050010000}"/>
            </a:ext>
          </a:extLst>
        </xdr:cNvPr>
        <xdr:cNvGrpSpPr/>
      </xdr:nvGrpSpPr>
      <xdr:grpSpPr>
        <a:xfrm>
          <a:off x="6064250" y="42189400"/>
          <a:ext cx="197359" cy="461601"/>
          <a:chOff x="4194945" y="41762147"/>
          <a:chExt cx="198054" cy="509134"/>
        </a:xfrm>
      </xdr:grpSpPr>
      <xdr:sp macro="" textlink="">
        <xdr:nvSpPr>
          <xdr:cNvPr id="337" name="Rectangle 336">
            <a:extLst>
              <a:ext uri="{FF2B5EF4-FFF2-40B4-BE49-F238E27FC236}">
                <a16:creationId xmlns:a16="http://schemas.microsoft.com/office/drawing/2014/main" id="{00000000-0008-0000-1000-000051010000}"/>
              </a:ext>
            </a:extLst>
          </xdr:cNvPr>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38" name="Straight Arrow Connector 337">
            <a:extLst>
              <a:ext uri="{FF2B5EF4-FFF2-40B4-BE49-F238E27FC236}">
                <a16:creationId xmlns:a16="http://schemas.microsoft.com/office/drawing/2014/main" id="{00000000-0008-0000-1000-000052010000}"/>
              </a:ext>
            </a:extLst>
          </xdr:cNvPr>
          <xdr:cNvCxnSpPr/>
        </xdr:nvCxnSpPr>
        <xdr:spPr>
          <a:xfrm flipH="1">
            <a:off x="4194945" y="42271281"/>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39" name="Straight Connector 338">
            <a:extLst>
              <a:ext uri="{FF2B5EF4-FFF2-40B4-BE49-F238E27FC236}">
                <a16:creationId xmlns:a16="http://schemas.microsoft.com/office/drawing/2014/main" id="{00000000-0008-0000-1000-000053010000}"/>
              </a:ext>
            </a:extLst>
          </xdr:cNvPr>
          <xdr:cNvCxnSpPr/>
        </xdr:nvCxnSpPr>
        <xdr:spPr>
          <a:xfrm>
            <a:off x="4392999" y="41901613"/>
            <a:ext cx="0" cy="36848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19</xdr:col>
      <xdr:colOff>41384</xdr:colOff>
      <xdr:row>378</xdr:row>
      <xdr:rowOff>22662</xdr:rowOff>
    </xdr:from>
    <xdr:to>
      <xdr:col>20</xdr:col>
      <xdr:colOff>37921</xdr:colOff>
      <xdr:row>380</xdr:row>
      <xdr:rowOff>60762</xdr:rowOff>
    </xdr:to>
    <xdr:grpSp>
      <xdr:nvGrpSpPr>
        <xdr:cNvPr id="340" name="Group 339">
          <a:extLst>
            <a:ext uri="{FF2B5EF4-FFF2-40B4-BE49-F238E27FC236}">
              <a16:creationId xmlns:a16="http://schemas.microsoft.com/office/drawing/2014/main" id="{00000000-0008-0000-1000-000054010000}"/>
            </a:ext>
          </a:extLst>
        </xdr:cNvPr>
        <xdr:cNvGrpSpPr/>
      </xdr:nvGrpSpPr>
      <xdr:grpSpPr>
        <a:xfrm>
          <a:off x="2886184" y="44955262"/>
          <a:ext cx="155287" cy="292100"/>
          <a:chOff x="2467841" y="10572750"/>
          <a:chExt cx="160193" cy="323850"/>
        </a:xfrm>
      </xdr:grpSpPr>
      <xdr:sp macro="" textlink="">
        <xdr:nvSpPr>
          <xdr:cNvPr id="341" name="Rectangle 340">
            <a:extLst>
              <a:ext uri="{FF2B5EF4-FFF2-40B4-BE49-F238E27FC236}">
                <a16:creationId xmlns:a16="http://schemas.microsoft.com/office/drawing/2014/main" id="{00000000-0008-0000-1000-00005501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42" name="Straight Arrow Connector 341">
            <a:extLst>
              <a:ext uri="{FF2B5EF4-FFF2-40B4-BE49-F238E27FC236}">
                <a16:creationId xmlns:a16="http://schemas.microsoft.com/office/drawing/2014/main" id="{00000000-0008-0000-1000-00005601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1314</xdr:colOff>
      <xdr:row>376</xdr:row>
      <xdr:rowOff>136963</xdr:rowOff>
    </xdr:from>
    <xdr:to>
      <xdr:col>28</xdr:col>
      <xdr:colOff>39923</xdr:colOff>
      <xdr:row>380</xdr:row>
      <xdr:rowOff>74689</xdr:rowOff>
    </xdr:to>
    <xdr:grpSp>
      <xdr:nvGrpSpPr>
        <xdr:cNvPr id="343" name="Group 342">
          <a:extLst>
            <a:ext uri="{FF2B5EF4-FFF2-40B4-BE49-F238E27FC236}">
              <a16:creationId xmlns:a16="http://schemas.microsoft.com/office/drawing/2014/main" id="{00000000-0008-0000-1000-000057010000}"/>
            </a:ext>
          </a:extLst>
        </xdr:cNvPr>
        <xdr:cNvGrpSpPr/>
      </xdr:nvGrpSpPr>
      <xdr:grpSpPr>
        <a:xfrm>
          <a:off x="4116114" y="44802863"/>
          <a:ext cx="197359" cy="458426"/>
          <a:chOff x="4194945" y="41762147"/>
          <a:chExt cx="198054" cy="509134"/>
        </a:xfrm>
      </xdr:grpSpPr>
      <xdr:sp macro="" textlink="">
        <xdr:nvSpPr>
          <xdr:cNvPr id="344" name="Rectangle 343">
            <a:extLst>
              <a:ext uri="{FF2B5EF4-FFF2-40B4-BE49-F238E27FC236}">
                <a16:creationId xmlns:a16="http://schemas.microsoft.com/office/drawing/2014/main" id="{00000000-0008-0000-1000-000058010000}"/>
              </a:ext>
            </a:extLst>
          </xdr:cNvPr>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45" name="Straight Arrow Connector 344">
            <a:extLst>
              <a:ext uri="{FF2B5EF4-FFF2-40B4-BE49-F238E27FC236}">
                <a16:creationId xmlns:a16="http://schemas.microsoft.com/office/drawing/2014/main" id="{00000000-0008-0000-1000-000059010000}"/>
              </a:ext>
            </a:extLst>
          </xdr:cNvPr>
          <xdr:cNvCxnSpPr/>
        </xdr:nvCxnSpPr>
        <xdr:spPr>
          <a:xfrm flipH="1">
            <a:off x="4194945" y="42271281"/>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46" name="Straight Connector 345">
            <a:extLst>
              <a:ext uri="{FF2B5EF4-FFF2-40B4-BE49-F238E27FC236}">
                <a16:creationId xmlns:a16="http://schemas.microsoft.com/office/drawing/2014/main" id="{00000000-0008-0000-1000-00005A010000}"/>
              </a:ext>
            </a:extLst>
          </xdr:cNvPr>
          <xdr:cNvCxnSpPr/>
        </xdr:nvCxnSpPr>
        <xdr:spPr>
          <a:xfrm>
            <a:off x="4392999" y="41901613"/>
            <a:ext cx="0" cy="36848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32</xdr:col>
      <xdr:colOff>41384</xdr:colOff>
      <xdr:row>378</xdr:row>
      <xdr:rowOff>22662</xdr:rowOff>
    </xdr:from>
    <xdr:to>
      <xdr:col>33</xdr:col>
      <xdr:colOff>37921</xdr:colOff>
      <xdr:row>380</xdr:row>
      <xdr:rowOff>60762</xdr:rowOff>
    </xdr:to>
    <xdr:grpSp>
      <xdr:nvGrpSpPr>
        <xdr:cNvPr id="347" name="Group 346">
          <a:extLst>
            <a:ext uri="{FF2B5EF4-FFF2-40B4-BE49-F238E27FC236}">
              <a16:creationId xmlns:a16="http://schemas.microsoft.com/office/drawing/2014/main" id="{00000000-0008-0000-1000-00005B010000}"/>
            </a:ext>
          </a:extLst>
        </xdr:cNvPr>
        <xdr:cNvGrpSpPr/>
      </xdr:nvGrpSpPr>
      <xdr:grpSpPr>
        <a:xfrm>
          <a:off x="4835634" y="44955262"/>
          <a:ext cx="155287" cy="292100"/>
          <a:chOff x="2467841" y="10572750"/>
          <a:chExt cx="160193" cy="323850"/>
        </a:xfrm>
      </xdr:grpSpPr>
      <xdr:sp macro="" textlink="">
        <xdr:nvSpPr>
          <xdr:cNvPr id="348" name="Rectangle 347">
            <a:extLst>
              <a:ext uri="{FF2B5EF4-FFF2-40B4-BE49-F238E27FC236}">
                <a16:creationId xmlns:a16="http://schemas.microsoft.com/office/drawing/2014/main" id="{00000000-0008-0000-1000-00005C01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49" name="Straight Arrow Connector 348">
            <a:extLst>
              <a:ext uri="{FF2B5EF4-FFF2-40B4-BE49-F238E27FC236}">
                <a16:creationId xmlns:a16="http://schemas.microsoft.com/office/drawing/2014/main" id="{00000000-0008-0000-1000-00005D01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40</xdr:col>
      <xdr:colOff>1314</xdr:colOff>
      <xdr:row>376</xdr:row>
      <xdr:rowOff>136963</xdr:rowOff>
    </xdr:from>
    <xdr:to>
      <xdr:col>41</xdr:col>
      <xdr:colOff>39923</xdr:colOff>
      <xdr:row>380</xdr:row>
      <xdr:rowOff>74689</xdr:rowOff>
    </xdr:to>
    <xdr:grpSp>
      <xdr:nvGrpSpPr>
        <xdr:cNvPr id="350" name="Group 349">
          <a:extLst>
            <a:ext uri="{FF2B5EF4-FFF2-40B4-BE49-F238E27FC236}">
              <a16:creationId xmlns:a16="http://schemas.microsoft.com/office/drawing/2014/main" id="{00000000-0008-0000-1000-00005E010000}"/>
            </a:ext>
          </a:extLst>
        </xdr:cNvPr>
        <xdr:cNvGrpSpPr/>
      </xdr:nvGrpSpPr>
      <xdr:grpSpPr>
        <a:xfrm>
          <a:off x="6065564" y="44802863"/>
          <a:ext cx="197359" cy="458426"/>
          <a:chOff x="4194945" y="41762147"/>
          <a:chExt cx="198054" cy="509134"/>
        </a:xfrm>
      </xdr:grpSpPr>
      <xdr:sp macro="" textlink="">
        <xdr:nvSpPr>
          <xdr:cNvPr id="351" name="Rectangle 350">
            <a:extLst>
              <a:ext uri="{FF2B5EF4-FFF2-40B4-BE49-F238E27FC236}">
                <a16:creationId xmlns:a16="http://schemas.microsoft.com/office/drawing/2014/main" id="{00000000-0008-0000-1000-00005F010000}"/>
              </a:ext>
            </a:extLst>
          </xdr:cNvPr>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52" name="Straight Arrow Connector 351">
            <a:extLst>
              <a:ext uri="{FF2B5EF4-FFF2-40B4-BE49-F238E27FC236}">
                <a16:creationId xmlns:a16="http://schemas.microsoft.com/office/drawing/2014/main" id="{00000000-0008-0000-1000-000060010000}"/>
              </a:ext>
            </a:extLst>
          </xdr:cNvPr>
          <xdr:cNvCxnSpPr/>
        </xdr:nvCxnSpPr>
        <xdr:spPr>
          <a:xfrm flipH="1">
            <a:off x="4194945" y="42271281"/>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53" name="Straight Connector 352">
            <a:extLst>
              <a:ext uri="{FF2B5EF4-FFF2-40B4-BE49-F238E27FC236}">
                <a16:creationId xmlns:a16="http://schemas.microsoft.com/office/drawing/2014/main" id="{00000000-0008-0000-1000-000061010000}"/>
              </a:ext>
            </a:extLst>
          </xdr:cNvPr>
          <xdr:cNvCxnSpPr/>
        </xdr:nvCxnSpPr>
        <xdr:spPr>
          <a:xfrm>
            <a:off x="4392999" y="41901613"/>
            <a:ext cx="0" cy="36848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19</xdr:col>
      <xdr:colOff>41384</xdr:colOff>
      <xdr:row>362</xdr:row>
      <xdr:rowOff>22662</xdr:rowOff>
    </xdr:from>
    <xdr:to>
      <xdr:col>20</xdr:col>
      <xdr:colOff>37921</xdr:colOff>
      <xdr:row>364</xdr:row>
      <xdr:rowOff>60762</xdr:rowOff>
    </xdr:to>
    <xdr:grpSp>
      <xdr:nvGrpSpPr>
        <xdr:cNvPr id="354" name="Group 353">
          <a:extLst>
            <a:ext uri="{FF2B5EF4-FFF2-40B4-BE49-F238E27FC236}">
              <a16:creationId xmlns:a16="http://schemas.microsoft.com/office/drawing/2014/main" id="{00000000-0008-0000-1000-000062010000}"/>
            </a:ext>
          </a:extLst>
        </xdr:cNvPr>
        <xdr:cNvGrpSpPr/>
      </xdr:nvGrpSpPr>
      <xdr:grpSpPr>
        <a:xfrm>
          <a:off x="2886184" y="43126462"/>
          <a:ext cx="155287" cy="292100"/>
          <a:chOff x="2467841" y="10572750"/>
          <a:chExt cx="160193" cy="323850"/>
        </a:xfrm>
      </xdr:grpSpPr>
      <xdr:sp macro="" textlink="">
        <xdr:nvSpPr>
          <xdr:cNvPr id="355" name="Rectangle 354">
            <a:extLst>
              <a:ext uri="{FF2B5EF4-FFF2-40B4-BE49-F238E27FC236}">
                <a16:creationId xmlns:a16="http://schemas.microsoft.com/office/drawing/2014/main" id="{00000000-0008-0000-1000-00006301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56" name="Straight Arrow Connector 355">
            <a:extLst>
              <a:ext uri="{FF2B5EF4-FFF2-40B4-BE49-F238E27FC236}">
                <a16:creationId xmlns:a16="http://schemas.microsoft.com/office/drawing/2014/main" id="{00000000-0008-0000-1000-00006401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32</xdr:col>
      <xdr:colOff>41384</xdr:colOff>
      <xdr:row>362</xdr:row>
      <xdr:rowOff>22662</xdr:rowOff>
    </xdr:from>
    <xdr:to>
      <xdr:col>33</xdr:col>
      <xdr:colOff>37921</xdr:colOff>
      <xdr:row>364</xdr:row>
      <xdr:rowOff>60762</xdr:rowOff>
    </xdr:to>
    <xdr:grpSp>
      <xdr:nvGrpSpPr>
        <xdr:cNvPr id="361" name="Group 360">
          <a:extLst>
            <a:ext uri="{FF2B5EF4-FFF2-40B4-BE49-F238E27FC236}">
              <a16:creationId xmlns:a16="http://schemas.microsoft.com/office/drawing/2014/main" id="{00000000-0008-0000-1000-000069010000}"/>
            </a:ext>
          </a:extLst>
        </xdr:cNvPr>
        <xdr:cNvGrpSpPr/>
      </xdr:nvGrpSpPr>
      <xdr:grpSpPr>
        <a:xfrm>
          <a:off x="4835634" y="43126462"/>
          <a:ext cx="155287" cy="292100"/>
          <a:chOff x="2467841" y="10572750"/>
          <a:chExt cx="160193" cy="323850"/>
        </a:xfrm>
      </xdr:grpSpPr>
      <xdr:sp macro="" textlink="">
        <xdr:nvSpPr>
          <xdr:cNvPr id="362" name="Rectangle 361">
            <a:extLst>
              <a:ext uri="{FF2B5EF4-FFF2-40B4-BE49-F238E27FC236}">
                <a16:creationId xmlns:a16="http://schemas.microsoft.com/office/drawing/2014/main" id="{00000000-0008-0000-1000-00006A01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63" name="Straight Arrow Connector 362">
            <a:extLst>
              <a:ext uri="{FF2B5EF4-FFF2-40B4-BE49-F238E27FC236}">
                <a16:creationId xmlns:a16="http://schemas.microsoft.com/office/drawing/2014/main" id="{00000000-0008-0000-1000-00006B01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8282</xdr:colOff>
      <xdr:row>360</xdr:row>
      <xdr:rowOff>132522</xdr:rowOff>
    </xdr:from>
    <xdr:to>
      <xdr:col>28</xdr:col>
      <xdr:colOff>46891</xdr:colOff>
      <xdr:row>364</xdr:row>
      <xdr:rowOff>70248</xdr:rowOff>
    </xdr:to>
    <xdr:grpSp>
      <xdr:nvGrpSpPr>
        <xdr:cNvPr id="368" name="Group 367">
          <a:extLst>
            <a:ext uri="{FF2B5EF4-FFF2-40B4-BE49-F238E27FC236}">
              <a16:creationId xmlns:a16="http://schemas.microsoft.com/office/drawing/2014/main" id="{00000000-0008-0000-1000-000070010000}"/>
            </a:ext>
          </a:extLst>
        </xdr:cNvPr>
        <xdr:cNvGrpSpPr/>
      </xdr:nvGrpSpPr>
      <xdr:grpSpPr>
        <a:xfrm>
          <a:off x="4123082" y="42975972"/>
          <a:ext cx="197359" cy="452076"/>
          <a:chOff x="4194945" y="41762147"/>
          <a:chExt cx="198054" cy="509134"/>
        </a:xfrm>
      </xdr:grpSpPr>
      <xdr:sp macro="" textlink="">
        <xdr:nvSpPr>
          <xdr:cNvPr id="369" name="Rectangle 368">
            <a:extLst>
              <a:ext uri="{FF2B5EF4-FFF2-40B4-BE49-F238E27FC236}">
                <a16:creationId xmlns:a16="http://schemas.microsoft.com/office/drawing/2014/main" id="{00000000-0008-0000-1000-000071010000}"/>
              </a:ext>
            </a:extLst>
          </xdr:cNvPr>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70" name="Straight Arrow Connector 369">
            <a:extLst>
              <a:ext uri="{FF2B5EF4-FFF2-40B4-BE49-F238E27FC236}">
                <a16:creationId xmlns:a16="http://schemas.microsoft.com/office/drawing/2014/main" id="{00000000-0008-0000-1000-000072010000}"/>
              </a:ext>
            </a:extLst>
          </xdr:cNvPr>
          <xdr:cNvCxnSpPr/>
        </xdr:nvCxnSpPr>
        <xdr:spPr>
          <a:xfrm flipH="1">
            <a:off x="4194945" y="42271281"/>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71" name="Straight Connector 370">
            <a:extLst>
              <a:ext uri="{FF2B5EF4-FFF2-40B4-BE49-F238E27FC236}">
                <a16:creationId xmlns:a16="http://schemas.microsoft.com/office/drawing/2014/main" id="{00000000-0008-0000-1000-000073010000}"/>
              </a:ext>
            </a:extLst>
          </xdr:cNvPr>
          <xdr:cNvCxnSpPr/>
        </xdr:nvCxnSpPr>
        <xdr:spPr>
          <a:xfrm>
            <a:off x="4392999" y="41901613"/>
            <a:ext cx="0" cy="36848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40</xdr:col>
      <xdr:colOff>16566</xdr:colOff>
      <xdr:row>361</xdr:row>
      <xdr:rowOff>0</xdr:rowOff>
    </xdr:from>
    <xdr:to>
      <xdr:col>41</xdr:col>
      <xdr:colOff>55175</xdr:colOff>
      <xdr:row>364</xdr:row>
      <xdr:rowOff>78530</xdr:rowOff>
    </xdr:to>
    <xdr:grpSp>
      <xdr:nvGrpSpPr>
        <xdr:cNvPr id="372" name="Group 371">
          <a:extLst>
            <a:ext uri="{FF2B5EF4-FFF2-40B4-BE49-F238E27FC236}">
              <a16:creationId xmlns:a16="http://schemas.microsoft.com/office/drawing/2014/main" id="{00000000-0008-0000-1000-000074010000}"/>
            </a:ext>
          </a:extLst>
        </xdr:cNvPr>
        <xdr:cNvGrpSpPr/>
      </xdr:nvGrpSpPr>
      <xdr:grpSpPr>
        <a:xfrm>
          <a:off x="6080816" y="42976800"/>
          <a:ext cx="197359" cy="459530"/>
          <a:chOff x="4194945" y="41762147"/>
          <a:chExt cx="198054" cy="509134"/>
        </a:xfrm>
      </xdr:grpSpPr>
      <xdr:sp macro="" textlink="">
        <xdr:nvSpPr>
          <xdr:cNvPr id="373" name="Rectangle 372">
            <a:extLst>
              <a:ext uri="{FF2B5EF4-FFF2-40B4-BE49-F238E27FC236}">
                <a16:creationId xmlns:a16="http://schemas.microsoft.com/office/drawing/2014/main" id="{00000000-0008-0000-1000-000075010000}"/>
              </a:ext>
            </a:extLst>
          </xdr:cNvPr>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74" name="Straight Arrow Connector 373">
            <a:extLst>
              <a:ext uri="{FF2B5EF4-FFF2-40B4-BE49-F238E27FC236}">
                <a16:creationId xmlns:a16="http://schemas.microsoft.com/office/drawing/2014/main" id="{00000000-0008-0000-1000-000076010000}"/>
              </a:ext>
            </a:extLst>
          </xdr:cNvPr>
          <xdr:cNvCxnSpPr/>
        </xdr:nvCxnSpPr>
        <xdr:spPr>
          <a:xfrm flipH="1">
            <a:off x="4194945" y="42271281"/>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75" name="Straight Connector 374">
            <a:extLst>
              <a:ext uri="{FF2B5EF4-FFF2-40B4-BE49-F238E27FC236}">
                <a16:creationId xmlns:a16="http://schemas.microsoft.com/office/drawing/2014/main" id="{00000000-0008-0000-1000-000077010000}"/>
              </a:ext>
            </a:extLst>
          </xdr:cNvPr>
          <xdr:cNvCxnSpPr/>
        </xdr:nvCxnSpPr>
        <xdr:spPr>
          <a:xfrm>
            <a:off x="4392999" y="41901613"/>
            <a:ext cx="0" cy="36848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19</xdr:col>
      <xdr:colOff>41413</xdr:colOff>
      <xdr:row>394</xdr:row>
      <xdr:rowOff>18221</xdr:rowOff>
    </xdr:from>
    <xdr:to>
      <xdr:col>20</xdr:col>
      <xdr:colOff>37950</xdr:colOff>
      <xdr:row>396</xdr:row>
      <xdr:rowOff>56321</xdr:rowOff>
    </xdr:to>
    <xdr:grpSp>
      <xdr:nvGrpSpPr>
        <xdr:cNvPr id="376" name="Group 375">
          <a:extLst>
            <a:ext uri="{FF2B5EF4-FFF2-40B4-BE49-F238E27FC236}">
              <a16:creationId xmlns:a16="http://schemas.microsoft.com/office/drawing/2014/main" id="{00000000-0008-0000-1000-000078010000}"/>
            </a:ext>
          </a:extLst>
        </xdr:cNvPr>
        <xdr:cNvGrpSpPr/>
      </xdr:nvGrpSpPr>
      <xdr:grpSpPr>
        <a:xfrm>
          <a:off x="2886213" y="46779621"/>
          <a:ext cx="155287" cy="292100"/>
          <a:chOff x="2467841" y="10572750"/>
          <a:chExt cx="160193" cy="323850"/>
        </a:xfrm>
      </xdr:grpSpPr>
      <xdr:sp macro="" textlink="">
        <xdr:nvSpPr>
          <xdr:cNvPr id="377" name="Rectangle 376">
            <a:extLst>
              <a:ext uri="{FF2B5EF4-FFF2-40B4-BE49-F238E27FC236}">
                <a16:creationId xmlns:a16="http://schemas.microsoft.com/office/drawing/2014/main" id="{00000000-0008-0000-1000-00007901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78" name="Straight Arrow Connector 377">
            <a:extLst>
              <a:ext uri="{FF2B5EF4-FFF2-40B4-BE49-F238E27FC236}">
                <a16:creationId xmlns:a16="http://schemas.microsoft.com/office/drawing/2014/main" id="{00000000-0008-0000-1000-00007A01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1343</xdr:colOff>
      <xdr:row>392</xdr:row>
      <xdr:rowOff>132522</xdr:rowOff>
    </xdr:from>
    <xdr:to>
      <xdr:col>28</xdr:col>
      <xdr:colOff>39952</xdr:colOff>
      <xdr:row>396</xdr:row>
      <xdr:rowOff>70248</xdr:rowOff>
    </xdr:to>
    <xdr:grpSp>
      <xdr:nvGrpSpPr>
        <xdr:cNvPr id="379" name="Group 378">
          <a:extLst>
            <a:ext uri="{FF2B5EF4-FFF2-40B4-BE49-F238E27FC236}">
              <a16:creationId xmlns:a16="http://schemas.microsoft.com/office/drawing/2014/main" id="{00000000-0008-0000-1000-00007B010000}"/>
            </a:ext>
          </a:extLst>
        </xdr:cNvPr>
        <xdr:cNvGrpSpPr/>
      </xdr:nvGrpSpPr>
      <xdr:grpSpPr>
        <a:xfrm>
          <a:off x="4116143" y="46633572"/>
          <a:ext cx="197359" cy="452076"/>
          <a:chOff x="4194945" y="41762147"/>
          <a:chExt cx="198054" cy="509134"/>
        </a:xfrm>
      </xdr:grpSpPr>
      <xdr:sp macro="" textlink="">
        <xdr:nvSpPr>
          <xdr:cNvPr id="380" name="Rectangle 379">
            <a:extLst>
              <a:ext uri="{FF2B5EF4-FFF2-40B4-BE49-F238E27FC236}">
                <a16:creationId xmlns:a16="http://schemas.microsoft.com/office/drawing/2014/main" id="{00000000-0008-0000-1000-00007C010000}"/>
              </a:ext>
            </a:extLst>
          </xdr:cNvPr>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81" name="Straight Arrow Connector 380">
            <a:extLst>
              <a:ext uri="{FF2B5EF4-FFF2-40B4-BE49-F238E27FC236}">
                <a16:creationId xmlns:a16="http://schemas.microsoft.com/office/drawing/2014/main" id="{00000000-0008-0000-1000-00007D010000}"/>
              </a:ext>
            </a:extLst>
          </xdr:cNvPr>
          <xdr:cNvCxnSpPr/>
        </xdr:nvCxnSpPr>
        <xdr:spPr>
          <a:xfrm flipH="1">
            <a:off x="4194945" y="42271281"/>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82" name="Straight Connector 381">
            <a:extLst>
              <a:ext uri="{FF2B5EF4-FFF2-40B4-BE49-F238E27FC236}">
                <a16:creationId xmlns:a16="http://schemas.microsoft.com/office/drawing/2014/main" id="{00000000-0008-0000-1000-00007E010000}"/>
              </a:ext>
            </a:extLst>
          </xdr:cNvPr>
          <xdr:cNvCxnSpPr/>
        </xdr:nvCxnSpPr>
        <xdr:spPr>
          <a:xfrm>
            <a:off x="4392999" y="41901613"/>
            <a:ext cx="0" cy="36848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32</xdr:col>
      <xdr:colOff>41413</xdr:colOff>
      <xdr:row>394</xdr:row>
      <xdr:rowOff>18221</xdr:rowOff>
    </xdr:from>
    <xdr:to>
      <xdr:col>33</xdr:col>
      <xdr:colOff>37950</xdr:colOff>
      <xdr:row>396</xdr:row>
      <xdr:rowOff>56321</xdr:rowOff>
    </xdr:to>
    <xdr:grpSp>
      <xdr:nvGrpSpPr>
        <xdr:cNvPr id="383" name="Group 382">
          <a:extLst>
            <a:ext uri="{FF2B5EF4-FFF2-40B4-BE49-F238E27FC236}">
              <a16:creationId xmlns:a16="http://schemas.microsoft.com/office/drawing/2014/main" id="{00000000-0008-0000-1000-00007F010000}"/>
            </a:ext>
          </a:extLst>
        </xdr:cNvPr>
        <xdr:cNvGrpSpPr/>
      </xdr:nvGrpSpPr>
      <xdr:grpSpPr>
        <a:xfrm>
          <a:off x="4835663" y="46779621"/>
          <a:ext cx="155287" cy="292100"/>
          <a:chOff x="2467841" y="10572750"/>
          <a:chExt cx="160193" cy="323850"/>
        </a:xfrm>
      </xdr:grpSpPr>
      <xdr:sp macro="" textlink="">
        <xdr:nvSpPr>
          <xdr:cNvPr id="384" name="Rectangle 383">
            <a:extLst>
              <a:ext uri="{FF2B5EF4-FFF2-40B4-BE49-F238E27FC236}">
                <a16:creationId xmlns:a16="http://schemas.microsoft.com/office/drawing/2014/main" id="{00000000-0008-0000-1000-00008001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85" name="Straight Arrow Connector 384">
            <a:extLst>
              <a:ext uri="{FF2B5EF4-FFF2-40B4-BE49-F238E27FC236}">
                <a16:creationId xmlns:a16="http://schemas.microsoft.com/office/drawing/2014/main" id="{00000000-0008-0000-1000-00008101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40</xdr:col>
      <xdr:colOff>1343</xdr:colOff>
      <xdr:row>392</xdr:row>
      <xdr:rowOff>132522</xdr:rowOff>
    </xdr:from>
    <xdr:to>
      <xdr:col>41</xdr:col>
      <xdr:colOff>39952</xdr:colOff>
      <xdr:row>396</xdr:row>
      <xdr:rowOff>70248</xdr:rowOff>
    </xdr:to>
    <xdr:grpSp>
      <xdr:nvGrpSpPr>
        <xdr:cNvPr id="386" name="Group 385">
          <a:extLst>
            <a:ext uri="{FF2B5EF4-FFF2-40B4-BE49-F238E27FC236}">
              <a16:creationId xmlns:a16="http://schemas.microsoft.com/office/drawing/2014/main" id="{00000000-0008-0000-1000-000082010000}"/>
            </a:ext>
          </a:extLst>
        </xdr:cNvPr>
        <xdr:cNvGrpSpPr/>
      </xdr:nvGrpSpPr>
      <xdr:grpSpPr>
        <a:xfrm>
          <a:off x="6065593" y="46633572"/>
          <a:ext cx="197359" cy="452076"/>
          <a:chOff x="4194945" y="41762147"/>
          <a:chExt cx="198054" cy="509134"/>
        </a:xfrm>
      </xdr:grpSpPr>
      <xdr:sp macro="" textlink="">
        <xdr:nvSpPr>
          <xdr:cNvPr id="387" name="Rectangle 386">
            <a:extLst>
              <a:ext uri="{FF2B5EF4-FFF2-40B4-BE49-F238E27FC236}">
                <a16:creationId xmlns:a16="http://schemas.microsoft.com/office/drawing/2014/main" id="{00000000-0008-0000-1000-000083010000}"/>
              </a:ext>
            </a:extLst>
          </xdr:cNvPr>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88" name="Straight Arrow Connector 387">
            <a:extLst>
              <a:ext uri="{FF2B5EF4-FFF2-40B4-BE49-F238E27FC236}">
                <a16:creationId xmlns:a16="http://schemas.microsoft.com/office/drawing/2014/main" id="{00000000-0008-0000-1000-000084010000}"/>
              </a:ext>
            </a:extLst>
          </xdr:cNvPr>
          <xdr:cNvCxnSpPr/>
        </xdr:nvCxnSpPr>
        <xdr:spPr>
          <a:xfrm flipH="1">
            <a:off x="4194945" y="42271281"/>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89" name="Straight Connector 388">
            <a:extLst>
              <a:ext uri="{FF2B5EF4-FFF2-40B4-BE49-F238E27FC236}">
                <a16:creationId xmlns:a16="http://schemas.microsoft.com/office/drawing/2014/main" id="{00000000-0008-0000-1000-000085010000}"/>
              </a:ext>
            </a:extLst>
          </xdr:cNvPr>
          <xdr:cNvCxnSpPr/>
        </xdr:nvCxnSpPr>
        <xdr:spPr>
          <a:xfrm>
            <a:off x="4392999" y="41901613"/>
            <a:ext cx="0" cy="36848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19</xdr:col>
      <xdr:colOff>49696</xdr:colOff>
      <xdr:row>410</xdr:row>
      <xdr:rowOff>26504</xdr:rowOff>
    </xdr:from>
    <xdr:to>
      <xdr:col>20</xdr:col>
      <xdr:colOff>46233</xdr:colOff>
      <xdr:row>412</xdr:row>
      <xdr:rowOff>64603</xdr:rowOff>
    </xdr:to>
    <xdr:grpSp>
      <xdr:nvGrpSpPr>
        <xdr:cNvPr id="390" name="Group 389">
          <a:extLst>
            <a:ext uri="{FF2B5EF4-FFF2-40B4-BE49-F238E27FC236}">
              <a16:creationId xmlns:a16="http://schemas.microsoft.com/office/drawing/2014/main" id="{00000000-0008-0000-1000-000086010000}"/>
            </a:ext>
          </a:extLst>
        </xdr:cNvPr>
        <xdr:cNvGrpSpPr/>
      </xdr:nvGrpSpPr>
      <xdr:grpSpPr>
        <a:xfrm>
          <a:off x="2894496" y="48616704"/>
          <a:ext cx="155287" cy="292099"/>
          <a:chOff x="2467841" y="10572750"/>
          <a:chExt cx="160193" cy="323850"/>
        </a:xfrm>
      </xdr:grpSpPr>
      <xdr:sp macro="" textlink="">
        <xdr:nvSpPr>
          <xdr:cNvPr id="391" name="Rectangle 390">
            <a:extLst>
              <a:ext uri="{FF2B5EF4-FFF2-40B4-BE49-F238E27FC236}">
                <a16:creationId xmlns:a16="http://schemas.microsoft.com/office/drawing/2014/main" id="{00000000-0008-0000-1000-00008701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92" name="Straight Arrow Connector 391">
            <a:extLst>
              <a:ext uri="{FF2B5EF4-FFF2-40B4-BE49-F238E27FC236}">
                <a16:creationId xmlns:a16="http://schemas.microsoft.com/office/drawing/2014/main" id="{00000000-0008-0000-1000-00008801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9626</xdr:colOff>
      <xdr:row>409</xdr:row>
      <xdr:rowOff>0</xdr:rowOff>
    </xdr:from>
    <xdr:to>
      <xdr:col>28</xdr:col>
      <xdr:colOff>48235</xdr:colOff>
      <xdr:row>412</xdr:row>
      <xdr:rowOff>78530</xdr:rowOff>
    </xdr:to>
    <xdr:grpSp>
      <xdr:nvGrpSpPr>
        <xdr:cNvPr id="393" name="Group 392">
          <a:extLst>
            <a:ext uri="{FF2B5EF4-FFF2-40B4-BE49-F238E27FC236}">
              <a16:creationId xmlns:a16="http://schemas.microsoft.com/office/drawing/2014/main" id="{00000000-0008-0000-1000-000089010000}"/>
            </a:ext>
          </a:extLst>
        </xdr:cNvPr>
        <xdr:cNvGrpSpPr/>
      </xdr:nvGrpSpPr>
      <xdr:grpSpPr>
        <a:xfrm>
          <a:off x="4124426" y="48463200"/>
          <a:ext cx="197359" cy="459530"/>
          <a:chOff x="4194945" y="41762147"/>
          <a:chExt cx="198054" cy="509134"/>
        </a:xfrm>
      </xdr:grpSpPr>
      <xdr:sp macro="" textlink="">
        <xdr:nvSpPr>
          <xdr:cNvPr id="394" name="Rectangle 393">
            <a:extLst>
              <a:ext uri="{FF2B5EF4-FFF2-40B4-BE49-F238E27FC236}">
                <a16:creationId xmlns:a16="http://schemas.microsoft.com/office/drawing/2014/main" id="{00000000-0008-0000-1000-00008A010000}"/>
              </a:ext>
            </a:extLst>
          </xdr:cNvPr>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95" name="Straight Arrow Connector 394">
            <a:extLst>
              <a:ext uri="{FF2B5EF4-FFF2-40B4-BE49-F238E27FC236}">
                <a16:creationId xmlns:a16="http://schemas.microsoft.com/office/drawing/2014/main" id="{00000000-0008-0000-1000-00008B010000}"/>
              </a:ext>
            </a:extLst>
          </xdr:cNvPr>
          <xdr:cNvCxnSpPr/>
        </xdr:nvCxnSpPr>
        <xdr:spPr>
          <a:xfrm flipH="1">
            <a:off x="4194945" y="42271281"/>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96" name="Straight Connector 395">
            <a:extLst>
              <a:ext uri="{FF2B5EF4-FFF2-40B4-BE49-F238E27FC236}">
                <a16:creationId xmlns:a16="http://schemas.microsoft.com/office/drawing/2014/main" id="{00000000-0008-0000-1000-00008C010000}"/>
              </a:ext>
            </a:extLst>
          </xdr:cNvPr>
          <xdr:cNvCxnSpPr/>
        </xdr:nvCxnSpPr>
        <xdr:spPr>
          <a:xfrm>
            <a:off x="4392999" y="41901613"/>
            <a:ext cx="0" cy="36848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32</xdr:col>
      <xdr:colOff>49696</xdr:colOff>
      <xdr:row>410</xdr:row>
      <xdr:rowOff>26504</xdr:rowOff>
    </xdr:from>
    <xdr:to>
      <xdr:col>33</xdr:col>
      <xdr:colOff>46233</xdr:colOff>
      <xdr:row>412</xdr:row>
      <xdr:rowOff>64603</xdr:rowOff>
    </xdr:to>
    <xdr:grpSp>
      <xdr:nvGrpSpPr>
        <xdr:cNvPr id="397" name="Group 396">
          <a:extLst>
            <a:ext uri="{FF2B5EF4-FFF2-40B4-BE49-F238E27FC236}">
              <a16:creationId xmlns:a16="http://schemas.microsoft.com/office/drawing/2014/main" id="{00000000-0008-0000-1000-00008D010000}"/>
            </a:ext>
          </a:extLst>
        </xdr:cNvPr>
        <xdr:cNvGrpSpPr/>
      </xdr:nvGrpSpPr>
      <xdr:grpSpPr>
        <a:xfrm>
          <a:off x="4843946" y="48616704"/>
          <a:ext cx="155287" cy="292099"/>
          <a:chOff x="2467841" y="10572750"/>
          <a:chExt cx="160193" cy="323850"/>
        </a:xfrm>
      </xdr:grpSpPr>
      <xdr:sp macro="" textlink="">
        <xdr:nvSpPr>
          <xdr:cNvPr id="398" name="Rectangle 397">
            <a:extLst>
              <a:ext uri="{FF2B5EF4-FFF2-40B4-BE49-F238E27FC236}">
                <a16:creationId xmlns:a16="http://schemas.microsoft.com/office/drawing/2014/main" id="{00000000-0008-0000-1000-00008E01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99" name="Straight Arrow Connector 398">
            <a:extLst>
              <a:ext uri="{FF2B5EF4-FFF2-40B4-BE49-F238E27FC236}">
                <a16:creationId xmlns:a16="http://schemas.microsoft.com/office/drawing/2014/main" id="{00000000-0008-0000-1000-00008F01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40</xdr:col>
      <xdr:colOff>9626</xdr:colOff>
      <xdr:row>409</xdr:row>
      <xdr:rowOff>0</xdr:rowOff>
    </xdr:from>
    <xdr:to>
      <xdr:col>41</xdr:col>
      <xdr:colOff>48235</xdr:colOff>
      <xdr:row>412</xdr:row>
      <xdr:rowOff>78530</xdr:rowOff>
    </xdr:to>
    <xdr:grpSp>
      <xdr:nvGrpSpPr>
        <xdr:cNvPr id="400" name="Group 399">
          <a:extLst>
            <a:ext uri="{FF2B5EF4-FFF2-40B4-BE49-F238E27FC236}">
              <a16:creationId xmlns:a16="http://schemas.microsoft.com/office/drawing/2014/main" id="{00000000-0008-0000-1000-000090010000}"/>
            </a:ext>
          </a:extLst>
        </xdr:cNvPr>
        <xdr:cNvGrpSpPr/>
      </xdr:nvGrpSpPr>
      <xdr:grpSpPr>
        <a:xfrm>
          <a:off x="6073876" y="48463200"/>
          <a:ext cx="197359" cy="459530"/>
          <a:chOff x="4194945" y="41762147"/>
          <a:chExt cx="198054" cy="509134"/>
        </a:xfrm>
      </xdr:grpSpPr>
      <xdr:sp macro="" textlink="">
        <xdr:nvSpPr>
          <xdr:cNvPr id="401" name="Rectangle 400">
            <a:extLst>
              <a:ext uri="{FF2B5EF4-FFF2-40B4-BE49-F238E27FC236}">
                <a16:creationId xmlns:a16="http://schemas.microsoft.com/office/drawing/2014/main" id="{00000000-0008-0000-1000-000091010000}"/>
              </a:ext>
            </a:extLst>
          </xdr:cNvPr>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02" name="Straight Arrow Connector 401">
            <a:extLst>
              <a:ext uri="{FF2B5EF4-FFF2-40B4-BE49-F238E27FC236}">
                <a16:creationId xmlns:a16="http://schemas.microsoft.com/office/drawing/2014/main" id="{00000000-0008-0000-1000-000092010000}"/>
              </a:ext>
            </a:extLst>
          </xdr:cNvPr>
          <xdr:cNvCxnSpPr/>
        </xdr:nvCxnSpPr>
        <xdr:spPr>
          <a:xfrm flipH="1">
            <a:off x="4194945" y="42271281"/>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403" name="Straight Connector 402">
            <a:extLst>
              <a:ext uri="{FF2B5EF4-FFF2-40B4-BE49-F238E27FC236}">
                <a16:creationId xmlns:a16="http://schemas.microsoft.com/office/drawing/2014/main" id="{00000000-0008-0000-1000-000093010000}"/>
              </a:ext>
            </a:extLst>
          </xdr:cNvPr>
          <xdr:cNvCxnSpPr/>
        </xdr:nvCxnSpPr>
        <xdr:spPr>
          <a:xfrm>
            <a:off x="4392999" y="41901613"/>
            <a:ext cx="0" cy="36848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19</xdr:col>
      <xdr:colOff>57978</xdr:colOff>
      <xdr:row>427</xdr:row>
      <xdr:rowOff>26504</xdr:rowOff>
    </xdr:from>
    <xdr:to>
      <xdr:col>20</xdr:col>
      <xdr:colOff>54515</xdr:colOff>
      <xdr:row>429</xdr:row>
      <xdr:rowOff>64603</xdr:rowOff>
    </xdr:to>
    <xdr:grpSp>
      <xdr:nvGrpSpPr>
        <xdr:cNvPr id="404" name="Group 403">
          <a:extLst>
            <a:ext uri="{FF2B5EF4-FFF2-40B4-BE49-F238E27FC236}">
              <a16:creationId xmlns:a16="http://schemas.microsoft.com/office/drawing/2014/main" id="{00000000-0008-0000-1000-000094010000}"/>
            </a:ext>
          </a:extLst>
        </xdr:cNvPr>
        <xdr:cNvGrpSpPr/>
      </xdr:nvGrpSpPr>
      <xdr:grpSpPr>
        <a:xfrm>
          <a:off x="2902778" y="50572504"/>
          <a:ext cx="155287" cy="292099"/>
          <a:chOff x="2467841" y="10572750"/>
          <a:chExt cx="160193" cy="323850"/>
        </a:xfrm>
      </xdr:grpSpPr>
      <xdr:sp macro="" textlink="">
        <xdr:nvSpPr>
          <xdr:cNvPr id="405" name="Rectangle 404">
            <a:extLst>
              <a:ext uri="{FF2B5EF4-FFF2-40B4-BE49-F238E27FC236}">
                <a16:creationId xmlns:a16="http://schemas.microsoft.com/office/drawing/2014/main" id="{00000000-0008-0000-1000-00009501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06" name="Straight Arrow Connector 405">
            <a:extLst>
              <a:ext uri="{FF2B5EF4-FFF2-40B4-BE49-F238E27FC236}">
                <a16:creationId xmlns:a16="http://schemas.microsoft.com/office/drawing/2014/main" id="{00000000-0008-0000-1000-00009601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17908</xdr:colOff>
      <xdr:row>425</xdr:row>
      <xdr:rowOff>58305</xdr:rowOff>
    </xdr:from>
    <xdr:to>
      <xdr:col>28</xdr:col>
      <xdr:colOff>56517</xdr:colOff>
      <xdr:row>429</xdr:row>
      <xdr:rowOff>72420</xdr:rowOff>
    </xdr:to>
    <xdr:grpSp>
      <xdr:nvGrpSpPr>
        <xdr:cNvPr id="407" name="Group 406">
          <a:extLst>
            <a:ext uri="{FF2B5EF4-FFF2-40B4-BE49-F238E27FC236}">
              <a16:creationId xmlns:a16="http://schemas.microsoft.com/office/drawing/2014/main" id="{00000000-0008-0000-1000-000097010000}"/>
            </a:ext>
          </a:extLst>
        </xdr:cNvPr>
        <xdr:cNvGrpSpPr/>
      </xdr:nvGrpSpPr>
      <xdr:grpSpPr>
        <a:xfrm>
          <a:off x="4132708" y="50350305"/>
          <a:ext cx="197359" cy="522115"/>
          <a:chOff x="4194945" y="41762147"/>
          <a:chExt cx="198054" cy="588909"/>
        </a:xfrm>
      </xdr:grpSpPr>
      <xdr:sp macro="" textlink="">
        <xdr:nvSpPr>
          <xdr:cNvPr id="408" name="Rectangle 407">
            <a:extLst>
              <a:ext uri="{FF2B5EF4-FFF2-40B4-BE49-F238E27FC236}">
                <a16:creationId xmlns:a16="http://schemas.microsoft.com/office/drawing/2014/main" id="{00000000-0008-0000-1000-000098010000}"/>
              </a:ext>
            </a:extLst>
          </xdr:cNvPr>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09" name="Straight Arrow Connector 408">
            <a:extLst>
              <a:ext uri="{FF2B5EF4-FFF2-40B4-BE49-F238E27FC236}">
                <a16:creationId xmlns:a16="http://schemas.microsoft.com/office/drawing/2014/main" id="{00000000-0008-0000-1000-000099010000}"/>
              </a:ext>
            </a:extLst>
          </xdr:cNvPr>
          <xdr:cNvCxnSpPr/>
        </xdr:nvCxnSpPr>
        <xdr:spPr>
          <a:xfrm flipH="1">
            <a:off x="4194945" y="42350704"/>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410" name="Straight Connector 409">
            <a:extLst>
              <a:ext uri="{FF2B5EF4-FFF2-40B4-BE49-F238E27FC236}">
                <a16:creationId xmlns:a16="http://schemas.microsoft.com/office/drawing/2014/main" id="{00000000-0008-0000-1000-00009A010000}"/>
              </a:ext>
            </a:extLst>
          </xdr:cNvPr>
          <xdr:cNvCxnSpPr/>
        </xdr:nvCxnSpPr>
        <xdr:spPr>
          <a:xfrm>
            <a:off x="4392999" y="41901613"/>
            <a:ext cx="0" cy="44944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32</xdr:col>
      <xdr:colOff>57978</xdr:colOff>
      <xdr:row>427</xdr:row>
      <xdr:rowOff>26504</xdr:rowOff>
    </xdr:from>
    <xdr:to>
      <xdr:col>33</xdr:col>
      <xdr:colOff>54515</xdr:colOff>
      <xdr:row>429</xdr:row>
      <xdr:rowOff>64603</xdr:rowOff>
    </xdr:to>
    <xdr:grpSp>
      <xdr:nvGrpSpPr>
        <xdr:cNvPr id="411" name="Group 410">
          <a:extLst>
            <a:ext uri="{FF2B5EF4-FFF2-40B4-BE49-F238E27FC236}">
              <a16:creationId xmlns:a16="http://schemas.microsoft.com/office/drawing/2014/main" id="{00000000-0008-0000-1000-00009B010000}"/>
            </a:ext>
          </a:extLst>
        </xdr:cNvPr>
        <xdr:cNvGrpSpPr/>
      </xdr:nvGrpSpPr>
      <xdr:grpSpPr>
        <a:xfrm>
          <a:off x="4852228" y="50572504"/>
          <a:ext cx="155287" cy="292099"/>
          <a:chOff x="2467841" y="10572750"/>
          <a:chExt cx="160193" cy="323850"/>
        </a:xfrm>
      </xdr:grpSpPr>
      <xdr:sp macro="" textlink="">
        <xdr:nvSpPr>
          <xdr:cNvPr id="412" name="Rectangle 411">
            <a:extLst>
              <a:ext uri="{FF2B5EF4-FFF2-40B4-BE49-F238E27FC236}">
                <a16:creationId xmlns:a16="http://schemas.microsoft.com/office/drawing/2014/main" id="{00000000-0008-0000-1000-00009C01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13" name="Straight Arrow Connector 412">
            <a:extLst>
              <a:ext uri="{FF2B5EF4-FFF2-40B4-BE49-F238E27FC236}">
                <a16:creationId xmlns:a16="http://schemas.microsoft.com/office/drawing/2014/main" id="{00000000-0008-0000-1000-00009D01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40</xdr:col>
      <xdr:colOff>17908</xdr:colOff>
      <xdr:row>425</xdr:row>
      <xdr:rowOff>58305</xdr:rowOff>
    </xdr:from>
    <xdr:to>
      <xdr:col>41</xdr:col>
      <xdr:colOff>56517</xdr:colOff>
      <xdr:row>429</xdr:row>
      <xdr:rowOff>72420</xdr:rowOff>
    </xdr:to>
    <xdr:grpSp>
      <xdr:nvGrpSpPr>
        <xdr:cNvPr id="414" name="Group 413">
          <a:extLst>
            <a:ext uri="{FF2B5EF4-FFF2-40B4-BE49-F238E27FC236}">
              <a16:creationId xmlns:a16="http://schemas.microsoft.com/office/drawing/2014/main" id="{00000000-0008-0000-1000-00009E010000}"/>
            </a:ext>
          </a:extLst>
        </xdr:cNvPr>
        <xdr:cNvGrpSpPr/>
      </xdr:nvGrpSpPr>
      <xdr:grpSpPr>
        <a:xfrm>
          <a:off x="6082158" y="50350305"/>
          <a:ext cx="197359" cy="522115"/>
          <a:chOff x="4194945" y="41762147"/>
          <a:chExt cx="198054" cy="588909"/>
        </a:xfrm>
      </xdr:grpSpPr>
      <xdr:sp macro="" textlink="">
        <xdr:nvSpPr>
          <xdr:cNvPr id="415" name="Rectangle 414">
            <a:extLst>
              <a:ext uri="{FF2B5EF4-FFF2-40B4-BE49-F238E27FC236}">
                <a16:creationId xmlns:a16="http://schemas.microsoft.com/office/drawing/2014/main" id="{00000000-0008-0000-1000-00009F010000}"/>
              </a:ext>
            </a:extLst>
          </xdr:cNvPr>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16" name="Straight Arrow Connector 415">
            <a:extLst>
              <a:ext uri="{FF2B5EF4-FFF2-40B4-BE49-F238E27FC236}">
                <a16:creationId xmlns:a16="http://schemas.microsoft.com/office/drawing/2014/main" id="{00000000-0008-0000-1000-0000A0010000}"/>
              </a:ext>
            </a:extLst>
          </xdr:cNvPr>
          <xdr:cNvCxnSpPr/>
        </xdr:nvCxnSpPr>
        <xdr:spPr>
          <a:xfrm flipH="1">
            <a:off x="4194945" y="42350704"/>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417" name="Straight Connector 416">
            <a:extLst>
              <a:ext uri="{FF2B5EF4-FFF2-40B4-BE49-F238E27FC236}">
                <a16:creationId xmlns:a16="http://schemas.microsoft.com/office/drawing/2014/main" id="{00000000-0008-0000-1000-0000A1010000}"/>
              </a:ext>
            </a:extLst>
          </xdr:cNvPr>
          <xdr:cNvCxnSpPr/>
        </xdr:nvCxnSpPr>
        <xdr:spPr>
          <a:xfrm>
            <a:off x="4392999" y="41901613"/>
            <a:ext cx="0" cy="44944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19</xdr:col>
      <xdr:colOff>57978</xdr:colOff>
      <xdr:row>444</xdr:row>
      <xdr:rowOff>26504</xdr:rowOff>
    </xdr:from>
    <xdr:to>
      <xdr:col>20</xdr:col>
      <xdr:colOff>54515</xdr:colOff>
      <xdr:row>446</xdr:row>
      <xdr:rowOff>64603</xdr:rowOff>
    </xdr:to>
    <xdr:grpSp>
      <xdr:nvGrpSpPr>
        <xdr:cNvPr id="418" name="Group 417">
          <a:extLst>
            <a:ext uri="{FF2B5EF4-FFF2-40B4-BE49-F238E27FC236}">
              <a16:creationId xmlns:a16="http://schemas.microsoft.com/office/drawing/2014/main" id="{00000000-0008-0000-1000-0000A2010000}"/>
            </a:ext>
          </a:extLst>
        </xdr:cNvPr>
        <xdr:cNvGrpSpPr/>
      </xdr:nvGrpSpPr>
      <xdr:grpSpPr>
        <a:xfrm>
          <a:off x="2902778" y="52528304"/>
          <a:ext cx="155287" cy="292099"/>
          <a:chOff x="2467841" y="10572750"/>
          <a:chExt cx="160193" cy="323850"/>
        </a:xfrm>
      </xdr:grpSpPr>
      <xdr:sp macro="" textlink="">
        <xdr:nvSpPr>
          <xdr:cNvPr id="419" name="Rectangle 418">
            <a:extLst>
              <a:ext uri="{FF2B5EF4-FFF2-40B4-BE49-F238E27FC236}">
                <a16:creationId xmlns:a16="http://schemas.microsoft.com/office/drawing/2014/main" id="{00000000-0008-0000-1000-0000A301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20" name="Straight Arrow Connector 419">
            <a:extLst>
              <a:ext uri="{FF2B5EF4-FFF2-40B4-BE49-F238E27FC236}">
                <a16:creationId xmlns:a16="http://schemas.microsoft.com/office/drawing/2014/main" id="{00000000-0008-0000-1000-0000A401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17908</xdr:colOff>
      <xdr:row>442</xdr:row>
      <xdr:rowOff>58305</xdr:rowOff>
    </xdr:from>
    <xdr:to>
      <xdr:col>28</xdr:col>
      <xdr:colOff>56517</xdr:colOff>
      <xdr:row>446</xdr:row>
      <xdr:rowOff>72420</xdr:rowOff>
    </xdr:to>
    <xdr:grpSp>
      <xdr:nvGrpSpPr>
        <xdr:cNvPr id="421" name="Group 420">
          <a:extLst>
            <a:ext uri="{FF2B5EF4-FFF2-40B4-BE49-F238E27FC236}">
              <a16:creationId xmlns:a16="http://schemas.microsoft.com/office/drawing/2014/main" id="{00000000-0008-0000-1000-0000A5010000}"/>
            </a:ext>
          </a:extLst>
        </xdr:cNvPr>
        <xdr:cNvGrpSpPr/>
      </xdr:nvGrpSpPr>
      <xdr:grpSpPr>
        <a:xfrm>
          <a:off x="4132708" y="52306105"/>
          <a:ext cx="197359" cy="522115"/>
          <a:chOff x="4194945" y="41762147"/>
          <a:chExt cx="198054" cy="588909"/>
        </a:xfrm>
      </xdr:grpSpPr>
      <xdr:sp macro="" textlink="">
        <xdr:nvSpPr>
          <xdr:cNvPr id="422" name="Rectangle 421">
            <a:extLst>
              <a:ext uri="{FF2B5EF4-FFF2-40B4-BE49-F238E27FC236}">
                <a16:creationId xmlns:a16="http://schemas.microsoft.com/office/drawing/2014/main" id="{00000000-0008-0000-1000-0000A6010000}"/>
              </a:ext>
            </a:extLst>
          </xdr:cNvPr>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23" name="Straight Arrow Connector 422">
            <a:extLst>
              <a:ext uri="{FF2B5EF4-FFF2-40B4-BE49-F238E27FC236}">
                <a16:creationId xmlns:a16="http://schemas.microsoft.com/office/drawing/2014/main" id="{00000000-0008-0000-1000-0000A7010000}"/>
              </a:ext>
            </a:extLst>
          </xdr:cNvPr>
          <xdr:cNvCxnSpPr/>
        </xdr:nvCxnSpPr>
        <xdr:spPr>
          <a:xfrm flipH="1">
            <a:off x="4194945" y="42350704"/>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424" name="Straight Connector 423">
            <a:extLst>
              <a:ext uri="{FF2B5EF4-FFF2-40B4-BE49-F238E27FC236}">
                <a16:creationId xmlns:a16="http://schemas.microsoft.com/office/drawing/2014/main" id="{00000000-0008-0000-1000-0000A8010000}"/>
              </a:ext>
            </a:extLst>
          </xdr:cNvPr>
          <xdr:cNvCxnSpPr/>
        </xdr:nvCxnSpPr>
        <xdr:spPr>
          <a:xfrm>
            <a:off x="4392999" y="41901613"/>
            <a:ext cx="0" cy="44944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32</xdr:col>
      <xdr:colOff>57978</xdr:colOff>
      <xdr:row>444</xdr:row>
      <xdr:rowOff>26504</xdr:rowOff>
    </xdr:from>
    <xdr:to>
      <xdr:col>33</xdr:col>
      <xdr:colOff>54515</xdr:colOff>
      <xdr:row>446</xdr:row>
      <xdr:rowOff>64603</xdr:rowOff>
    </xdr:to>
    <xdr:grpSp>
      <xdr:nvGrpSpPr>
        <xdr:cNvPr id="432" name="Group 431">
          <a:extLst>
            <a:ext uri="{FF2B5EF4-FFF2-40B4-BE49-F238E27FC236}">
              <a16:creationId xmlns:a16="http://schemas.microsoft.com/office/drawing/2014/main" id="{00000000-0008-0000-1000-0000B0010000}"/>
            </a:ext>
          </a:extLst>
        </xdr:cNvPr>
        <xdr:cNvGrpSpPr/>
      </xdr:nvGrpSpPr>
      <xdr:grpSpPr>
        <a:xfrm>
          <a:off x="4852228" y="52528304"/>
          <a:ext cx="155287" cy="292099"/>
          <a:chOff x="2467841" y="10572750"/>
          <a:chExt cx="160193" cy="323850"/>
        </a:xfrm>
      </xdr:grpSpPr>
      <xdr:sp macro="" textlink="">
        <xdr:nvSpPr>
          <xdr:cNvPr id="433" name="Rectangle 432">
            <a:extLst>
              <a:ext uri="{FF2B5EF4-FFF2-40B4-BE49-F238E27FC236}">
                <a16:creationId xmlns:a16="http://schemas.microsoft.com/office/drawing/2014/main" id="{00000000-0008-0000-1000-0000B101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34" name="Straight Arrow Connector 433">
            <a:extLst>
              <a:ext uri="{FF2B5EF4-FFF2-40B4-BE49-F238E27FC236}">
                <a16:creationId xmlns:a16="http://schemas.microsoft.com/office/drawing/2014/main" id="{00000000-0008-0000-1000-0000B201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40</xdr:col>
      <xdr:colOff>17908</xdr:colOff>
      <xdr:row>442</xdr:row>
      <xdr:rowOff>58305</xdr:rowOff>
    </xdr:from>
    <xdr:to>
      <xdr:col>41</xdr:col>
      <xdr:colOff>56517</xdr:colOff>
      <xdr:row>446</xdr:row>
      <xdr:rowOff>72420</xdr:rowOff>
    </xdr:to>
    <xdr:grpSp>
      <xdr:nvGrpSpPr>
        <xdr:cNvPr id="435" name="Group 434">
          <a:extLst>
            <a:ext uri="{FF2B5EF4-FFF2-40B4-BE49-F238E27FC236}">
              <a16:creationId xmlns:a16="http://schemas.microsoft.com/office/drawing/2014/main" id="{00000000-0008-0000-1000-0000B3010000}"/>
            </a:ext>
          </a:extLst>
        </xdr:cNvPr>
        <xdr:cNvGrpSpPr/>
      </xdr:nvGrpSpPr>
      <xdr:grpSpPr>
        <a:xfrm>
          <a:off x="6082158" y="52306105"/>
          <a:ext cx="197359" cy="522115"/>
          <a:chOff x="4194945" y="41762147"/>
          <a:chExt cx="198054" cy="588909"/>
        </a:xfrm>
      </xdr:grpSpPr>
      <xdr:sp macro="" textlink="">
        <xdr:nvSpPr>
          <xdr:cNvPr id="436" name="Rectangle 435">
            <a:extLst>
              <a:ext uri="{FF2B5EF4-FFF2-40B4-BE49-F238E27FC236}">
                <a16:creationId xmlns:a16="http://schemas.microsoft.com/office/drawing/2014/main" id="{00000000-0008-0000-1000-0000B4010000}"/>
              </a:ext>
            </a:extLst>
          </xdr:cNvPr>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37" name="Straight Arrow Connector 436">
            <a:extLst>
              <a:ext uri="{FF2B5EF4-FFF2-40B4-BE49-F238E27FC236}">
                <a16:creationId xmlns:a16="http://schemas.microsoft.com/office/drawing/2014/main" id="{00000000-0008-0000-1000-0000B5010000}"/>
              </a:ext>
            </a:extLst>
          </xdr:cNvPr>
          <xdr:cNvCxnSpPr/>
        </xdr:nvCxnSpPr>
        <xdr:spPr>
          <a:xfrm flipH="1">
            <a:off x="4194945" y="42350704"/>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438" name="Straight Connector 437">
            <a:extLst>
              <a:ext uri="{FF2B5EF4-FFF2-40B4-BE49-F238E27FC236}">
                <a16:creationId xmlns:a16="http://schemas.microsoft.com/office/drawing/2014/main" id="{00000000-0008-0000-1000-0000B6010000}"/>
              </a:ext>
            </a:extLst>
          </xdr:cNvPr>
          <xdr:cNvCxnSpPr/>
        </xdr:nvCxnSpPr>
        <xdr:spPr>
          <a:xfrm>
            <a:off x="4392999" y="41901613"/>
            <a:ext cx="0" cy="44944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19</xdr:col>
      <xdr:colOff>38100</xdr:colOff>
      <xdr:row>460</xdr:row>
      <xdr:rowOff>16979</xdr:rowOff>
    </xdr:from>
    <xdr:to>
      <xdr:col>20</xdr:col>
      <xdr:colOff>34637</xdr:colOff>
      <xdr:row>462</xdr:row>
      <xdr:rowOff>55078</xdr:rowOff>
    </xdr:to>
    <xdr:grpSp>
      <xdr:nvGrpSpPr>
        <xdr:cNvPr id="446" name="Group 445">
          <a:extLst>
            <a:ext uri="{FF2B5EF4-FFF2-40B4-BE49-F238E27FC236}">
              <a16:creationId xmlns:a16="http://schemas.microsoft.com/office/drawing/2014/main" id="{00000000-0008-0000-1000-0000BE010000}"/>
            </a:ext>
          </a:extLst>
        </xdr:cNvPr>
        <xdr:cNvGrpSpPr/>
      </xdr:nvGrpSpPr>
      <xdr:grpSpPr>
        <a:xfrm>
          <a:off x="2882900" y="54347579"/>
          <a:ext cx="155287" cy="292099"/>
          <a:chOff x="2467841" y="10572750"/>
          <a:chExt cx="160193" cy="323850"/>
        </a:xfrm>
      </xdr:grpSpPr>
      <xdr:sp macro="" textlink="">
        <xdr:nvSpPr>
          <xdr:cNvPr id="447" name="Rectangle 446">
            <a:extLst>
              <a:ext uri="{FF2B5EF4-FFF2-40B4-BE49-F238E27FC236}">
                <a16:creationId xmlns:a16="http://schemas.microsoft.com/office/drawing/2014/main" id="{00000000-0008-0000-1000-0000BF01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48" name="Straight Arrow Connector 447">
            <a:extLst>
              <a:ext uri="{FF2B5EF4-FFF2-40B4-BE49-F238E27FC236}">
                <a16:creationId xmlns:a16="http://schemas.microsoft.com/office/drawing/2014/main" id="{00000000-0008-0000-1000-0000C001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26</xdr:col>
      <xdr:colOff>159955</xdr:colOff>
      <xdr:row>458</xdr:row>
      <xdr:rowOff>133350</xdr:rowOff>
    </xdr:from>
    <xdr:to>
      <xdr:col>28</xdr:col>
      <xdr:colOff>36639</xdr:colOff>
      <xdr:row>462</xdr:row>
      <xdr:rowOff>69005</xdr:rowOff>
    </xdr:to>
    <xdr:grpSp>
      <xdr:nvGrpSpPr>
        <xdr:cNvPr id="449" name="Group 448">
          <a:extLst>
            <a:ext uri="{FF2B5EF4-FFF2-40B4-BE49-F238E27FC236}">
              <a16:creationId xmlns:a16="http://schemas.microsoft.com/office/drawing/2014/main" id="{00000000-0008-0000-1000-0000C1010000}"/>
            </a:ext>
          </a:extLst>
        </xdr:cNvPr>
        <xdr:cNvGrpSpPr/>
      </xdr:nvGrpSpPr>
      <xdr:grpSpPr>
        <a:xfrm>
          <a:off x="4116005" y="54203600"/>
          <a:ext cx="194184" cy="450005"/>
          <a:chOff x="4194945" y="41762147"/>
          <a:chExt cx="198054" cy="509134"/>
        </a:xfrm>
      </xdr:grpSpPr>
      <xdr:sp macro="" textlink="">
        <xdr:nvSpPr>
          <xdr:cNvPr id="450" name="Rectangle 449">
            <a:extLst>
              <a:ext uri="{FF2B5EF4-FFF2-40B4-BE49-F238E27FC236}">
                <a16:creationId xmlns:a16="http://schemas.microsoft.com/office/drawing/2014/main" id="{00000000-0008-0000-1000-0000C2010000}"/>
              </a:ext>
            </a:extLst>
          </xdr:cNvPr>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51" name="Straight Arrow Connector 450">
            <a:extLst>
              <a:ext uri="{FF2B5EF4-FFF2-40B4-BE49-F238E27FC236}">
                <a16:creationId xmlns:a16="http://schemas.microsoft.com/office/drawing/2014/main" id="{00000000-0008-0000-1000-0000C3010000}"/>
              </a:ext>
            </a:extLst>
          </xdr:cNvPr>
          <xdr:cNvCxnSpPr/>
        </xdr:nvCxnSpPr>
        <xdr:spPr>
          <a:xfrm flipH="1">
            <a:off x="4194945" y="42271281"/>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452" name="Straight Connector 451">
            <a:extLst>
              <a:ext uri="{FF2B5EF4-FFF2-40B4-BE49-F238E27FC236}">
                <a16:creationId xmlns:a16="http://schemas.microsoft.com/office/drawing/2014/main" id="{00000000-0008-0000-1000-0000C4010000}"/>
              </a:ext>
            </a:extLst>
          </xdr:cNvPr>
          <xdr:cNvCxnSpPr/>
        </xdr:nvCxnSpPr>
        <xdr:spPr>
          <a:xfrm>
            <a:off x="4392999" y="41901613"/>
            <a:ext cx="0" cy="36848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32</xdr:col>
      <xdr:colOff>38100</xdr:colOff>
      <xdr:row>460</xdr:row>
      <xdr:rowOff>16979</xdr:rowOff>
    </xdr:from>
    <xdr:to>
      <xdr:col>33</xdr:col>
      <xdr:colOff>34637</xdr:colOff>
      <xdr:row>462</xdr:row>
      <xdr:rowOff>55078</xdr:rowOff>
    </xdr:to>
    <xdr:grpSp>
      <xdr:nvGrpSpPr>
        <xdr:cNvPr id="453" name="Group 452">
          <a:extLst>
            <a:ext uri="{FF2B5EF4-FFF2-40B4-BE49-F238E27FC236}">
              <a16:creationId xmlns:a16="http://schemas.microsoft.com/office/drawing/2014/main" id="{00000000-0008-0000-1000-0000C5010000}"/>
            </a:ext>
          </a:extLst>
        </xdr:cNvPr>
        <xdr:cNvGrpSpPr/>
      </xdr:nvGrpSpPr>
      <xdr:grpSpPr>
        <a:xfrm>
          <a:off x="4832350" y="54347579"/>
          <a:ext cx="155287" cy="292099"/>
          <a:chOff x="2467841" y="10572750"/>
          <a:chExt cx="160193" cy="323850"/>
        </a:xfrm>
      </xdr:grpSpPr>
      <xdr:sp macro="" textlink="">
        <xdr:nvSpPr>
          <xdr:cNvPr id="454" name="Rectangle 453">
            <a:extLst>
              <a:ext uri="{FF2B5EF4-FFF2-40B4-BE49-F238E27FC236}">
                <a16:creationId xmlns:a16="http://schemas.microsoft.com/office/drawing/2014/main" id="{00000000-0008-0000-1000-0000C601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55" name="Straight Arrow Connector 454">
            <a:extLst>
              <a:ext uri="{FF2B5EF4-FFF2-40B4-BE49-F238E27FC236}">
                <a16:creationId xmlns:a16="http://schemas.microsoft.com/office/drawing/2014/main" id="{00000000-0008-0000-1000-0000C701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39</xdr:col>
      <xdr:colOff>159955</xdr:colOff>
      <xdr:row>458</xdr:row>
      <xdr:rowOff>133350</xdr:rowOff>
    </xdr:from>
    <xdr:to>
      <xdr:col>41</xdr:col>
      <xdr:colOff>36639</xdr:colOff>
      <xdr:row>462</xdr:row>
      <xdr:rowOff>69005</xdr:rowOff>
    </xdr:to>
    <xdr:grpSp>
      <xdr:nvGrpSpPr>
        <xdr:cNvPr id="456" name="Group 455">
          <a:extLst>
            <a:ext uri="{FF2B5EF4-FFF2-40B4-BE49-F238E27FC236}">
              <a16:creationId xmlns:a16="http://schemas.microsoft.com/office/drawing/2014/main" id="{00000000-0008-0000-1000-0000C8010000}"/>
            </a:ext>
          </a:extLst>
        </xdr:cNvPr>
        <xdr:cNvGrpSpPr/>
      </xdr:nvGrpSpPr>
      <xdr:grpSpPr>
        <a:xfrm>
          <a:off x="6065455" y="54203600"/>
          <a:ext cx="194184" cy="450005"/>
          <a:chOff x="4194945" y="41762147"/>
          <a:chExt cx="198054" cy="509134"/>
        </a:xfrm>
      </xdr:grpSpPr>
      <xdr:sp macro="" textlink="">
        <xdr:nvSpPr>
          <xdr:cNvPr id="457" name="Rectangle 456">
            <a:extLst>
              <a:ext uri="{FF2B5EF4-FFF2-40B4-BE49-F238E27FC236}">
                <a16:creationId xmlns:a16="http://schemas.microsoft.com/office/drawing/2014/main" id="{00000000-0008-0000-1000-0000C9010000}"/>
              </a:ext>
            </a:extLst>
          </xdr:cNvPr>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58" name="Straight Arrow Connector 457">
            <a:extLst>
              <a:ext uri="{FF2B5EF4-FFF2-40B4-BE49-F238E27FC236}">
                <a16:creationId xmlns:a16="http://schemas.microsoft.com/office/drawing/2014/main" id="{00000000-0008-0000-1000-0000CA010000}"/>
              </a:ext>
            </a:extLst>
          </xdr:cNvPr>
          <xdr:cNvCxnSpPr/>
        </xdr:nvCxnSpPr>
        <xdr:spPr>
          <a:xfrm flipH="1">
            <a:off x="4194945" y="42271281"/>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459" name="Straight Connector 458">
            <a:extLst>
              <a:ext uri="{FF2B5EF4-FFF2-40B4-BE49-F238E27FC236}">
                <a16:creationId xmlns:a16="http://schemas.microsoft.com/office/drawing/2014/main" id="{00000000-0008-0000-1000-0000CB010000}"/>
              </a:ext>
            </a:extLst>
          </xdr:cNvPr>
          <xdr:cNvCxnSpPr/>
        </xdr:nvCxnSpPr>
        <xdr:spPr>
          <a:xfrm>
            <a:off x="4392999" y="41901613"/>
            <a:ext cx="0" cy="36848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13.xml><?xml version="1.0" encoding="utf-8"?>
<xdr:wsDr xmlns:xdr="http://schemas.openxmlformats.org/drawingml/2006/spreadsheetDrawing" xmlns:a="http://schemas.openxmlformats.org/drawingml/2006/main">
  <xdr:twoCellAnchor>
    <xdr:from>
      <xdr:col>16</xdr:col>
      <xdr:colOff>42862</xdr:colOff>
      <xdr:row>21</xdr:row>
      <xdr:rowOff>15478</xdr:rowOff>
    </xdr:from>
    <xdr:to>
      <xdr:col>17</xdr:col>
      <xdr:colOff>31064</xdr:colOff>
      <xdr:row>23</xdr:row>
      <xdr:rowOff>82585</xdr:rowOff>
    </xdr:to>
    <xdr:grpSp>
      <xdr:nvGrpSpPr>
        <xdr:cNvPr id="12" name="Group 11">
          <a:extLst>
            <a:ext uri="{FF2B5EF4-FFF2-40B4-BE49-F238E27FC236}">
              <a16:creationId xmlns:a16="http://schemas.microsoft.com/office/drawing/2014/main" id="{00000000-0008-0000-1100-00000C000000}"/>
            </a:ext>
          </a:extLst>
        </xdr:cNvPr>
        <xdr:cNvGrpSpPr/>
      </xdr:nvGrpSpPr>
      <xdr:grpSpPr>
        <a:xfrm>
          <a:off x="2576512" y="2482453"/>
          <a:ext cx="150127" cy="352857"/>
          <a:chOff x="2467841" y="10572750"/>
          <a:chExt cx="160193" cy="352857"/>
        </a:xfrm>
      </xdr:grpSpPr>
      <xdr:sp macro="" textlink="">
        <xdr:nvSpPr>
          <xdr:cNvPr id="13" name="Rectangle 12">
            <a:extLst>
              <a:ext uri="{FF2B5EF4-FFF2-40B4-BE49-F238E27FC236}">
                <a16:creationId xmlns:a16="http://schemas.microsoft.com/office/drawing/2014/main" id="{00000000-0008-0000-1100-00000D000000}"/>
              </a:ext>
            </a:extLst>
          </xdr:cNvPr>
          <xdr:cNvSpPr/>
        </xdr:nvSpPr>
        <xdr:spPr>
          <a:xfrm>
            <a:off x="2467841" y="10572750"/>
            <a:ext cx="160193" cy="142875"/>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4" name="Straight Arrow Connector 13">
            <a:extLst>
              <a:ext uri="{FF2B5EF4-FFF2-40B4-BE49-F238E27FC236}">
                <a16:creationId xmlns:a16="http://schemas.microsoft.com/office/drawing/2014/main" id="{00000000-0008-0000-1100-00000E000000}"/>
              </a:ext>
            </a:extLst>
          </xdr:cNvPr>
          <xdr:cNvCxnSpPr/>
        </xdr:nvCxnSpPr>
        <xdr:spPr>
          <a:xfrm rot="5400000">
            <a:off x="2360685" y="10818451"/>
            <a:ext cx="214312"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12</xdr:col>
      <xdr:colOff>5954</xdr:colOff>
      <xdr:row>26</xdr:row>
      <xdr:rowOff>23811</xdr:rowOff>
    </xdr:from>
    <xdr:to>
      <xdr:col>12</xdr:col>
      <xdr:colOff>5954</xdr:colOff>
      <xdr:row>28</xdr:row>
      <xdr:rowOff>4761</xdr:rowOff>
    </xdr:to>
    <xdr:cxnSp macro="">
      <xdr:nvCxnSpPr>
        <xdr:cNvPr id="18" name="Straight Arrow Connector 17">
          <a:extLst>
            <a:ext uri="{FF2B5EF4-FFF2-40B4-BE49-F238E27FC236}">
              <a16:creationId xmlns:a16="http://schemas.microsoft.com/office/drawing/2014/main" id="{00000000-0008-0000-1100-000012000000}"/>
            </a:ext>
          </a:extLst>
        </xdr:cNvPr>
        <xdr:cNvCxnSpPr/>
      </xdr:nvCxnSpPr>
      <xdr:spPr>
        <a:xfrm>
          <a:off x="1833563" y="2994420"/>
          <a:ext cx="0" cy="2667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73478</xdr:colOff>
      <xdr:row>6</xdr:row>
      <xdr:rowOff>76200</xdr:rowOff>
    </xdr:from>
    <xdr:to>
      <xdr:col>17</xdr:col>
      <xdr:colOff>61679</xdr:colOff>
      <xdr:row>9</xdr:row>
      <xdr:rowOff>432</xdr:rowOff>
    </xdr:to>
    <xdr:grpSp>
      <xdr:nvGrpSpPr>
        <xdr:cNvPr id="25" name="Group 24">
          <a:extLst>
            <a:ext uri="{FF2B5EF4-FFF2-40B4-BE49-F238E27FC236}">
              <a16:creationId xmlns:a16="http://schemas.microsoft.com/office/drawing/2014/main" id="{00000000-0008-0000-1100-000019000000}"/>
            </a:ext>
          </a:extLst>
        </xdr:cNvPr>
        <xdr:cNvGrpSpPr/>
      </xdr:nvGrpSpPr>
      <xdr:grpSpPr>
        <a:xfrm>
          <a:off x="2607128" y="733425"/>
          <a:ext cx="150126" cy="352857"/>
          <a:chOff x="2467841" y="10572750"/>
          <a:chExt cx="160193" cy="352857"/>
        </a:xfrm>
      </xdr:grpSpPr>
      <xdr:sp macro="" textlink="">
        <xdr:nvSpPr>
          <xdr:cNvPr id="26" name="Rectangle 25">
            <a:extLst>
              <a:ext uri="{FF2B5EF4-FFF2-40B4-BE49-F238E27FC236}">
                <a16:creationId xmlns:a16="http://schemas.microsoft.com/office/drawing/2014/main" id="{00000000-0008-0000-1100-00001A000000}"/>
              </a:ext>
            </a:extLst>
          </xdr:cNvPr>
          <xdr:cNvSpPr/>
        </xdr:nvSpPr>
        <xdr:spPr>
          <a:xfrm>
            <a:off x="2467841" y="10572750"/>
            <a:ext cx="160193" cy="142875"/>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7" name="Straight Arrow Connector 26">
            <a:extLst>
              <a:ext uri="{FF2B5EF4-FFF2-40B4-BE49-F238E27FC236}">
                <a16:creationId xmlns:a16="http://schemas.microsoft.com/office/drawing/2014/main" id="{00000000-0008-0000-1100-00001B000000}"/>
              </a:ext>
            </a:extLst>
          </xdr:cNvPr>
          <xdr:cNvCxnSpPr/>
        </xdr:nvCxnSpPr>
        <xdr:spPr>
          <a:xfrm rot="5400000">
            <a:off x="2360685" y="10818451"/>
            <a:ext cx="214312"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38101</xdr:colOff>
      <xdr:row>6</xdr:row>
      <xdr:rowOff>76200</xdr:rowOff>
    </xdr:from>
    <xdr:to>
      <xdr:col>40</xdr:col>
      <xdr:colOff>95252</xdr:colOff>
      <xdr:row>7</xdr:row>
      <xdr:rowOff>76200</xdr:rowOff>
    </xdr:to>
    <xdr:grpSp>
      <xdr:nvGrpSpPr>
        <xdr:cNvPr id="31" name="Group 30">
          <a:extLst>
            <a:ext uri="{FF2B5EF4-FFF2-40B4-BE49-F238E27FC236}">
              <a16:creationId xmlns:a16="http://schemas.microsoft.com/office/drawing/2014/main" id="{00000000-0008-0000-1100-00001F000000}"/>
            </a:ext>
          </a:extLst>
        </xdr:cNvPr>
        <xdr:cNvGrpSpPr/>
      </xdr:nvGrpSpPr>
      <xdr:grpSpPr>
        <a:xfrm>
          <a:off x="4724401" y="733425"/>
          <a:ext cx="1562101" cy="142875"/>
          <a:chOff x="3700220" y="8704881"/>
          <a:chExt cx="1554915" cy="142068"/>
        </a:xfrm>
      </xdr:grpSpPr>
      <xdr:sp macro="" textlink="">
        <xdr:nvSpPr>
          <xdr:cNvPr id="36" name="Rectangle 35">
            <a:extLst>
              <a:ext uri="{FF2B5EF4-FFF2-40B4-BE49-F238E27FC236}">
                <a16:creationId xmlns:a16="http://schemas.microsoft.com/office/drawing/2014/main" id="{00000000-0008-0000-1100-000024000000}"/>
              </a:ext>
            </a:extLst>
          </xdr:cNvPr>
          <xdr:cNvSpPr/>
        </xdr:nvSpPr>
        <xdr:spPr>
          <a:xfrm>
            <a:off x="3700220" y="8704881"/>
            <a:ext cx="14563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7" name="Straight Arrow Connector 36">
            <a:extLst>
              <a:ext uri="{FF2B5EF4-FFF2-40B4-BE49-F238E27FC236}">
                <a16:creationId xmlns:a16="http://schemas.microsoft.com/office/drawing/2014/main" id="{00000000-0008-0000-1100-000025000000}"/>
              </a:ext>
            </a:extLst>
          </xdr:cNvPr>
          <xdr:cNvCxnSpPr/>
        </xdr:nvCxnSpPr>
        <xdr:spPr>
          <a:xfrm>
            <a:off x="3851975" y="8846949"/>
            <a:ext cx="1403160"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19050</xdr:colOff>
      <xdr:row>21</xdr:row>
      <xdr:rowOff>5953</xdr:rowOff>
    </xdr:from>
    <xdr:to>
      <xdr:col>40</xdr:col>
      <xdr:colOff>95250</xdr:colOff>
      <xdr:row>22</xdr:row>
      <xdr:rowOff>5953</xdr:rowOff>
    </xdr:to>
    <xdr:grpSp>
      <xdr:nvGrpSpPr>
        <xdr:cNvPr id="38" name="Group 37">
          <a:extLst>
            <a:ext uri="{FF2B5EF4-FFF2-40B4-BE49-F238E27FC236}">
              <a16:creationId xmlns:a16="http://schemas.microsoft.com/office/drawing/2014/main" id="{00000000-0008-0000-1100-000026000000}"/>
            </a:ext>
          </a:extLst>
        </xdr:cNvPr>
        <xdr:cNvGrpSpPr/>
      </xdr:nvGrpSpPr>
      <xdr:grpSpPr>
        <a:xfrm>
          <a:off x="4057650" y="2472928"/>
          <a:ext cx="2228850" cy="142875"/>
          <a:chOff x="3700220" y="8704881"/>
          <a:chExt cx="2218597" cy="142068"/>
        </a:xfrm>
      </xdr:grpSpPr>
      <xdr:sp macro="" textlink="">
        <xdr:nvSpPr>
          <xdr:cNvPr id="39" name="Rectangle 38">
            <a:extLst>
              <a:ext uri="{FF2B5EF4-FFF2-40B4-BE49-F238E27FC236}">
                <a16:creationId xmlns:a16="http://schemas.microsoft.com/office/drawing/2014/main" id="{00000000-0008-0000-1100-000027000000}"/>
              </a:ext>
            </a:extLst>
          </xdr:cNvPr>
          <xdr:cNvSpPr/>
        </xdr:nvSpPr>
        <xdr:spPr>
          <a:xfrm>
            <a:off x="3700220" y="8704881"/>
            <a:ext cx="14563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0" name="Straight Arrow Connector 39">
            <a:extLst>
              <a:ext uri="{FF2B5EF4-FFF2-40B4-BE49-F238E27FC236}">
                <a16:creationId xmlns:a16="http://schemas.microsoft.com/office/drawing/2014/main" id="{00000000-0008-0000-1100-000028000000}"/>
              </a:ext>
            </a:extLst>
          </xdr:cNvPr>
          <xdr:cNvCxnSpPr/>
        </xdr:nvCxnSpPr>
        <xdr:spPr>
          <a:xfrm>
            <a:off x="3851975" y="8846949"/>
            <a:ext cx="206684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41687</xdr:colOff>
      <xdr:row>125</xdr:row>
      <xdr:rowOff>53585</xdr:rowOff>
    </xdr:from>
    <xdr:to>
      <xdr:col>16</xdr:col>
      <xdr:colOff>133127</xdr:colOff>
      <xdr:row>127</xdr:row>
      <xdr:rowOff>39053</xdr:rowOff>
    </xdr:to>
    <xdr:grpSp>
      <xdr:nvGrpSpPr>
        <xdr:cNvPr id="29" name="Group 28">
          <a:extLst>
            <a:ext uri="{FF2B5EF4-FFF2-40B4-BE49-F238E27FC236}">
              <a16:creationId xmlns:a16="http://schemas.microsoft.com/office/drawing/2014/main" id="{00000000-0008-0000-1100-00001D000000}"/>
            </a:ext>
          </a:extLst>
        </xdr:cNvPr>
        <xdr:cNvGrpSpPr/>
      </xdr:nvGrpSpPr>
      <xdr:grpSpPr>
        <a:xfrm>
          <a:off x="2575337" y="14236310"/>
          <a:ext cx="91440" cy="204543"/>
          <a:chOff x="2467841" y="10572749"/>
          <a:chExt cx="94225" cy="257853"/>
        </a:xfrm>
      </xdr:grpSpPr>
      <xdr:sp macro="" textlink="">
        <xdr:nvSpPr>
          <xdr:cNvPr id="30" name="Rectangle 29">
            <a:extLst>
              <a:ext uri="{FF2B5EF4-FFF2-40B4-BE49-F238E27FC236}">
                <a16:creationId xmlns:a16="http://schemas.microsoft.com/office/drawing/2014/main" id="{00000000-0008-0000-1100-00001E000000}"/>
              </a:ext>
            </a:extLst>
          </xdr:cNvPr>
          <xdr:cNvSpPr/>
        </xdr:nvSpPr>
        <xdr:spPr>
          <a:xfrm>
            <a:off x="2467841" y="10572749"/>
            <a:ext cx="94225" cy="114605"/>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4" name="Straight Arrow Connector 43">
            <a:extLst>
              <a:ext uri="{FF2B5EF4-FFF2-40B4-BE49-F238E27FC236}">
                <a16:creationId xmlns:a16="http://schemas.microsoft.com/office/drawing/2014/main" id="{00000000-0008-0000-1100-00002C000000}"/>
              </a:ext>
            </a:extLst>
          </xdr:cNvPr>
          <xdr:cNvCxnSpPr/>
        </xdr:nvCxnSpPr>
        <xdr:spPr>
          <a:xfrm>
            <a:off x="2467841" y="10691474"/>
            <a:ext cx="0" cy="139128"/>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26</xdr:col>
      <xdr:colOff>17358</xdr:colOff>
      <xdr:row>125</xdr:row>
      <xdr:rowOff>53578</xdr:rowOff>
    </xdr:from>
    <xdr:to>
      <xdr:col>40</xdr:col>
      <xdr:colOff>101204</xdr:colOff>
      <xdr:row>126</xdr:row>
      <xdr:rowOff>69825</xdr:rowOff>
    </xdr:to>
    <xdr:grpSp>
      <xdr:nvGrpSpPr>
        <xdr:cNvPr id="45" name="Group 44">
          <a:extLst>
            <a:ext uri="{FF2B5EF4-FFF2-40B4-BE49-F238E27FC236}">
              <a16:creationId xmlns:a16="http://schemas.microsoft.com/office/drawing/2014/main" id="{00000000-0008-0000-1100-00002D000000}"/>
            </a:ext>
          </a:extLst>
        </xdr:cNvPr>
        <xdr:cNvGrpSpPr/>
      </xdr:nvGrpSpPr>
      <xdr:grpSpPr>
        <a:xfrm>
          <a:off x="4055958" y="14236303"/>
          <a:ext cx="2236496" cy="92447"/>
          <a:chOff x="3703463" y="8825279"/>
          <a:chExt cx="2215058" cy="92691"/>
        </a:xfrm>
      </xdr:grpSpPr>
      <xdr:sp macro="" textlink="">
        <xdr:nvSpPr>
          <xdr:cNvPr id="46" name="Rectangle 45">
            <a:extLst>
              <a:ext uri="{FF2B5EF4-FFF2-40B4-BE49-F238E27FC236}">
                <a16:creationId xmlns:a16="http://schemas.microsoft.com/office/drawing/2014/main" id="{00000000-0008-0000-1100-00002E000000}"/>
              </a:ext>
            </a:extLst>
          </xdr:cNvPr>
          <xdr:cNvSpPr/>
        </xdr:nvSpPr>
        <xdr:spPr>
          <a:xfrm>
            <a:off x="3703463" y="8825279"/>
            <a:ext cx="90951" cy="92691"/>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7" name="Straight Arrow Connector 46">
            <a:extLst>
              <a:ext uri="{FF2B5EF4-FFF2-40B4-BE49-F238E27FC236}">
                <a16:creationId xmlns:a16="http://schemas.microsoft.com/office/drawing/2014/main" id="{00000000-0008-0000-1100-00002F000000}"/>
              </a:ext>
            </a:extLst>
          </xdr:cNvPr>
          <xdr:cNvCxnSpPr/>
        </xdr:nvCxnSpPr>
        <xdr:spPr>
          <a:xfrm>
            <a:off x="3801297" y="8917943"/>
            <a:ext cx="211722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5013</xdr:colOff>
      <xdr:row>135</xdr:row>
      <xdr:rowOff>80208</xdr:rowOff>
    </xdr:from>
    <xdr:to>
      <xdr:col>41</xdr:col>
      <xdr:colOff>5013</xdr:colOff>
      <xdr:row>135</xdr:row>
      <xdr:rowOff>80208</xdr:rowOff>
    </xdr:to>
    <xdr:cxnSp macro="">
      <xdr:nvCxnSpPr>
        <xdr:cNvPr id="41" name="Straight Arrow Connector 40">
          <a:extLst>
            <a:ext uri="{FF2B5EF4-FFF2-40B4-BE49-F238E27FC236}">
              <a16:creationId xmlns:a16="http://schemas.microsoft.com/office/drawing/2014/main" id="{00000000-0008-0000-1100-000029000000}"/>
            </a:ext>
          </a:extLst>
        </xdr:cNvPr>
        <xdr:cNvCxnSpPr/>
      </xdr:nvCxnSpPr>
      <xdr:spPr>
        <a:xfrm>
          <a:off x="6091488" y="13700958"/>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9529</xdr:colOff>
      <xdr:row>129</xdr:row>
      <xdr:rowOff>66675</xdr:rowOff>
    </xdr:from>
    <xdr:to>
      <xdr:col>38</xdr:col>
      <xdr:colOff>75203</xdr:colOff>
      <xdr:row>130</xdr:row>
      <xdr:rowOff>74235</xdr:rowOff>
    </xdr:to>
    <xdr:grpSp>
      <xdr:nvGrpSpPr>
        <xdr:cNvPr id="42" name="Group 41">
          <a:extLst>
            <a:ext uri="{FF2B5EF4-FFF2-40B4-BE49-F238E27FC236}">
              <a16:creationId xmlns:a16="http://schemas.microsoft.com/office/drawing/2014/main" id="{00000000-0008-0000-1100-00002A000000}"/>
            </a:ext>
          </a:extLst>
        </xdr:cNvPr>
        <xdr:cNvGrpSpPr/>
      </xdr:nvGrpSpPr>
      <xdr:grpSpPr>
        <a:xfrm>
          <a:off x="5667379" y="14620875"/>
          <a:ext cx="389524" cy="150435"/>
          <a:chOff x="3223274" y="3407432"/>
          <a:chExt cx="360825" cy="841031"/>
        </a:xfrm>
      </xdr:grpSpPr>
      <xdr:cxnSp macro="">
        <xdr:nvCxnSpPr>
          <xdr:cNvPr id="43" name="Straight Arrow Connector 42">
            <a:extLst>
              <a:ext uri="{FF2B5EF4-FFF2-40B4-BE49-F238E27FC236}">
                <a16:creationId xmlns:a16="http://schemas.microsoft.com/office/drawing/2014/main" id="{00000000-0008-0000-1100-00002B000000}"/>
              </a:ext>
            </a:extLst>
          </xdr:cNvPr>
          <xdr:cNvCxnSpPr/>
        </xdr:nvCxnSpPr>
        <xdr:spPr>
          <a:xfrm flipH="1">
            <a:off x="3223274" y="4248463"/>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8" name="Rectangle 37">
            <a:extLst>
              <a:ext uri="{FF2B5EF4-FFF2-40B4-BE49-F238E27FC236}">
                <a16:creationId xmlns:a16="http://schemas.microsoft.com/office/drawing/2014/main" id="{00000000-0008-0000-1100-000030000000}"/>
              </a:ext>
            </a:extLst>
          </xdr:cNvPr>
          <xdr:cNvSpPr/>
        </xdr:nvSpPr>
        <xdr:spPr>
          <a:xfrm>
            <a:off x="3526047" y="3407432"/>
            <a:ext cx="58052" cy="83895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34</xdr:col>
      <xdr:colOff>17546</xdr:colOff>
      <xdr:row>131</xdr:row>
      <xdr:rowOff>67678</xdr:rowOff>
    </xdr:from>
    <xdr:to>
      <xdr:col>36</xdr:col>
      <xdr:colOff>83220</xdr:colOff>
      <xdr:row>133</xdr:row>
      <xdr:rowOff>75238</xdr:rowOff>
    </xdr:to>
    <xdr:grpSp>
      <xdr:nvGrpSpPr>
        <xdr:cNvPr id="50" name="Group 49">
          <a:extLst>
            <a:ext uri="{FF2B5EF4-FFF2-40B4-BE49-F238E27FC236}">
              <a16:creationId xmlns:a16="http://schemas.microsoft.com/office/drawing/2014/main" id="{00000000-0008-0000-1100-000032000000}"/>
            </a:ext>
          </a:extLst>
        </xdr:cNvPr>
        <xdr:cNvGrpSpPr/>
      </xdr:nvGrpSpPr>
      <xdr:grpSpPr>
        <a:xfrm>
          <a:off x="5351546" y="14917153"/>
          <a:ext cx="389524" cy="293310"/>
          <a:chOff x="3223274" y="3407432"/>
          <a:chExt cx="360825" cy="841031"/>
        </a:xfrm>
      </xdr:grpSpPr>
      <xdr:cxnSp macro="">
        <xdr:nvCxnSpPr>
          <xdr:cNvPr id="51" name="Straight Arrow Connector 50">
            <a:extLst>
              <a:ext uri="{FF2B5EF4-FFF2-40B4-BE49-F238E27FC236}">
                <a16:creationId xmlns:a16="http://schemas.microsoft.com/office/drawing/2014/main" id="{00000000-0008-0000-1100-000033000000}"/>
              </a:ext>
            </a:extLst>
          </xdr:cNvPr>
          <xdr:cNvCxnSpPr/>
        </xdr:nvCxnSpPr>
        <xdr:spPr>
          <a:xfrm flipH="1">
            <a:off x="3223274" y="4248463"/>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2" name="Rectangle 37">
            <a:extLst>
              <a:ext uri="{FF2B5EF4-FFF2-40B4-BE49-F238E27FC236}">
                <a16:creationId xmlns:a16="http://schemas.microsoft.com/office/drawing/2014/main" id="{00000000-0008-0000-1100-000034000000}"/>
              </a:ext>
            </a:extLst>
          </xdr:cNvPr>
          <xdr:cNvSpPr/>
        </xdr:nvSpPr>
        <xdr:spPr>
          <a:xfrm>
            <a:off x="3526047" y="3407432"/>
            <a:ext cx="58052" cy="83895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39</xdr:col>
      <xdr:colOff>9525</xdr:colOff>
      <xdr:row>4</xdr:row>
      <xdr:rowOff>76200</xdr:rowOff>
    </xdr:from>
    <xdr:to>
      <xdr:col>41</xdr:col>
      <xdr:colOff>5472</xdr:colOff>
      <xdr:row>5</xdr:row>
      <xdr:rowOff>73818</xdr:rowOff>
    </xdr:to>
    <xdr:grpSp>
      <xdr:nvGrpSpPr>
        <xdr:cNvPr id="19" name="Group 18">
          <a:extLst>
            <a:ext uri="{FF2B5EF4-FFF2-40B4-BE49-F238E27FC236}">
              <a16:creationId xmlns:a16="http://schemas.microsoft.com/office/drawing/2014/main" id="{00000000-0008-0000-1300-000013000000}"/>
            </a:ext>
          </a:extLst>
        </xdr:cNvPr>
        <xdr:cNvGrpSpPr/>
      </xdr:nvGrpSpPr>
      <xdr:grpSpPr>
        <a:xfrm>
          <a:off x="5986669" y="458856"/>
          <a:ext cx="201356" cy="125170"/>
          <a:chOff x="6029326" y="2438400"/>
          <a:chExt cx="197784" cy="140494"/>
        </a:xfrm>
      </xdr:grpSpPr>
      <xdr:cxnSp macro="">
        <xdr:nvCxnSpPr>
          <xdr:cNvPr id="20" name="Straight Arrow Connector 19">
            <a:extLst>
              <a:ext uri="{FF2B5EF4-FFF2-40B4-BE49-F238E27FC236}">
                <a16:creationId xmlns:a16="http://schemas.microsoft.com/office/drawing/2014/main" id="{00000000-0008-0000-1300-000014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1" name="Rectangle 37">
            <a:extLst>
              <a:ext uri="{FF2B5EF4-FFF2-40B4-BE49-F238E27FC236}">
                <a16:creationId xmlns:a16="http://schemas.microsoft.com/office/drawing/2014/main" id="{00000000-0008-0000-1300-000015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30</xdr:row>
      <xdr:rowOff>85725</xdr:rowOff>
    </xdr:from>
    <xdr:to>
      <xdr:col>41</xdr:col>
      <xdr:colOff>5472</xdr:colOff>
      <xdr:row>31</xdr:row>
      <xdr:rowOff>83343</xdr:rowOff>
    </xdr:to>
    <xdr:grpSp>
      <xdr:nvGrpSpPr>
        <xdr:cNvPr id="22" name="Group 21">
          <a:extLst>
            <a:ext uri="{FF2B5EF4-FFF2-40B4-BE49-F238E27FC236}">
              <a16:creationId xmlns:a16="http://schemas.microsoft.com/office/drawing/2014/main" id="{00000000-0008-0000-1300-000016000000}"/>
            </a:ext>
          </a:extLst>
        </xdr:cNvPr>
        <xdr:cNvGrpSpPr/>
      </xdr:nvGrpSpPr>
      <xdr:grpSpPr>
        <a:xfrm>
          <a:off x="5986669" y="3187148"/>
          <a:ext cx="201356" cy="125170"/>
          <a:chOff x="6029326" y="2438400"/>
          <a:chExt cx="197784" cy="140494"/>
        </a:xfrm>
      </xdr:grpSpPr>
      <xdr:cxnSp macro="">
        <xdr:nvCxnSpPr>
          <xdr:cNvPr id="23" name="Straight Arrow Connector 22">
            <a:extLst>
              <a:ext uri="{FF2B5EF4-FFF2-40B4-BE49-F238E27FC236}">
                <a16:creationId xmlns:a16="http://schemas.microsoft.com/office/drawing/2014/main" id="{00000000-0008-0000-1300-000017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4" name="Rectangle 37">
            <a:extLst>
              <a:ext uri="{FF2B5EF4-FFF2-40B4-BE49-F238E27FC236}">
                <a16:creationId xmlns:a16="http://schemas.microsoft.com/office/drawing/2014/main" id="{00000000-0008-0000-1300-000018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78</xdr:row>
      <xdr:rowOff>66675</xdr:rowOff>
    </xdr:from>
    <xdr:to>
      <xdr:col>41</xdr:col>
      <xdr:colOff>9525</xdr:colOff>
      <xdr:row>78</xdr:row>
      <xdr:rowOff>66675</xdr:rowOff>
    </xdr:to>
    <xdr:cxnSp macro="">
      <xdr:nvCxnSpPr>
        <xdr:cNvPr id="25" name="Straight Arrow Connector 24">
          <a:extLst>
            <a:ext uri="{FF2B5EF4-FFF2-40B4-BE49-F238E27FC236}">
              <a16:creationId xmlns:a16="http://schemas.microsoft.com/office/drawing/2014/main" id="{00000000-0008-0000-1300-000019000000}"/>
            </a:ext>
          </a:extLst>
        </xdr:cNvPr>
        <xdr:cNvCxnSpPr/>
      </xdr:nvCxnSpPr>
      <xdr:spPr>
        <a:xfrm>
          <a:off x="6096000" y="934402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5459</xdr:colOff>
      <xdr:row>14</xdr:row>
      <xdr:rowOff>76200</xdr:rowOff>
    </xdr:from>
    <xdr:to>
      <xdr:col>40</xdr:col>
      <xdr:colOff>104697</xdr:colOff>
      <xdr:row>16</xdr:row>
      <xdr:rowOff>68434</xdr:rowOff>
    </xdr:to>
    <xdr:grpSp>
      <xdr:nvGrpSpPr>
        <xdr:cNvPr id="28" name="Group 27">
          <a:extLst>
            <a:ext uri="{FF2B5EF4-FFF2-40B4-BE49-F238E27FC236}">
              <a16:creationId xmlns:a16="http://schemas.microsoft.com/office/drawing/2014/main" id="{00000000-0008-0000-1300-00001C000000}"/>
            </a:ext>
          </a:extLst>
        </xdr:cNvPr>
        <xdr:cNvGrpSpPr/>
      </xdr:nvGrpSpPr>
      <xdr:grpSpPr>
        <a:xfrm>
          <a:off x="5982603" y="1495839"/>
          <a:ext cx="199458" cy="248581"/>
          <a:chOff x="6134099" y="1894114"/>
          <a:chExt cx="205497" cy="277586"/>
        </a:xfrm>
      </xdr:grpSpPr>
      <xdr:grpSp>
        <xdr:nvGrpSpPr>
          <xdr:cNvPr id="29" name="Group 28">
            <a:extLst>
              <a:ext uri="{FF2B5EF4-FFF2-40B4-BE49-F238E27FC236}">
                <a16:creationId xmlns:a16="http://schemas.microsoft.com/office/drawing/2014/main" id="{00000000-0008-0000-1300-00001D000000}"/>
              </a:ext>
            </a:extLst>
          </xdr:cNvPr>
          <xdr:cNvGrpSpPr/>
        </xdr:nvGrpSpPr>
        <xdr:grpSpPr>
          <a:xfrm>
            <a:off x="6134099" y="1894114"/>
            <a:ext cx="205497" cy="277586"/>
            <a:chOff x="6029326" y="2438400"/>
            <a:chExt cx="197784" cy="140494"/>
          </a:xfrm>
        </xdr:grpSpPr>
        <xdr:cxnSp macro="">
          <xdr:nvCxnSpPr>
            <xdr:cNvPr id="31" name="Straight Arrow Connector 30">
              <a:extLst>
                <a:ext uri="{FF2B5EF4-FFF2-40B4-BE49-F238E27FC236}">
                  <a16:creationId xmlns:a16="http://schemas.microsoft.com/office/drawing/2014/main" id="{00000000-0008-0000-1300-00001F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2" name="Rectangle 37">
              <a:extLst>
                <a:ext uri="{FF2B5EF4-FFF2-40B4-BE49-F238E27FC236}">
                  <a16:creationId xmlns:a16="http://schemas.microsoft.com/office/drawing/2014/main" id="{00000000-0008-0000-1300-000020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30" name="Straight Connector 29">
            <a:extLst>
              <a:ext uri="{FF2B5EF4-FFF2-40B4-BE49-F238E27FC236}">
                <a16:creationId xmlns:a16="http://schemas.microsoft.com/office/drawing/2014/main" id="{00000000-0008-0000-1300-00001E000000}"/>
              </a:ext>
            </a:extLst>
          </xdr:cNvPr>
          <xdr:cNvCxnSpPr/>
        </xdr:nvCxnSpPr>
        <xdr:spPr>
          <a:xfrm flipH="1">
            <a:off x="6134584"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11</xdr:row>
      <xdr:rowOff>66675</xdr:rowOff>
    </xdr:from>
    <xdr:to>
      <xdr:col>41</xdr:col>
      <xdr:colOff>9525</xdr:colOff>
      <xdr:row>11</xdr:row>
      <xdr:rowOff>66675</xdr:rowOff>
    </xdr:to>
    <xdr:cxnSp macro="">
      <xdr:nvCxnSpPr>
        <xdr:cNvPr id="33" name="Straight Arrow Connector 32">
          <a:extLst>
            <a:ext uri="{FF2B5EF4-FFF2-40B4-BE49-F238E27FC236}">
              <a16:creationId xmlns:a16="http://schemas.microsoft.com/office/drawing/2014/main" id="{00000000-0008-0000-1300-000021000000}"/>
            </a:ext>
          </a:extLst>
        </xdr:cNvPr>
        <xdr:cNvCxnSpPr/>
      </xdr:nvCxnSpPr>
      <xdr:spPr>
        <a:xfrm>
          <a:off x="6096000" y="13716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47625</xdr:colOff>
      <xdr:row>52</xdr:row>
      <xdr:rowOff>57150</xdr:rowOff>
    </xdr:from>
    <xdr:to>
      <xdr:col>11</xdr:col>
      <xdr:colOff>43402</xdr:colOff>
      <xdr:row>54</xdr:row>
      <xdr:rowOff>117837</xdr:rowOff>
    </xdr:to>
    <xdr:grpSp>
      <xdr:nvGrpSpPr>
        <xdr:cNvPr id="34" name="Group 33">
          <a:extLst>
            <a:ext uri="{FF2B5EF4-FFF2-40B4-BE49-F238E27FC236}">
              <a16:creationId xmlns:a16="http://schemas.microsoft.com/office/drawing/2014/main" id="{00000000-0008-0000-1300-000022000000}"/>
            </a:ext>
          </a:extLst>
        </xdr:cNvPr>
        <xdr:cNvGrpSpPr/>
      </xdr:nvGrpSpPr>
      <xdr:grpSpPr>
        <a:xfrm>
          <a:off x="1580322" y="5431735"/>
          <a:ext cx="154803" cy="309993"/>
          <a:chOff x="3377338" y="8846950"/>
          <a:chExt cx="161441" cy="351940"/>
        </a:xfrm>
      </xdr:grpSpPr>
      <xdr:sp macro="" textlink="">
        <xdr:nvSpPr>
          <xdr:cNvPr id="35" name="Rectangle 34">
            <a:extLst>
              <a:ext uri="{FF2B5EF4-FFF2-40B4-BE49-F238E27FC236}">
                <a16:creationId xmlns:a16="http://schemas.microsoft.com/office/drawing/2014/main" id="{00000000-0008-0000-1300-000023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6" name="Straight Arrow Connector 35">
            <a:extLst>
              <a:ext uri="{FF2B5EF4-FFF2-40B4-BE49-F238E27FC236}">
                <a16:creationId xmlns:a16="http://schemas.microsoft.com/office/drawing/2014/main" id="{00000000-0008-0000-1300-000024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47625</xdr:colOff>
      <xdr:row>52</xdr:row>
      <xdr:rowOff>47625</xdr:rowOff>
    </xdr:from>
    <xdr:to>
      <xdr:col>19</xdr:col>
      <xdr:colOff>43402</xdr:colOff>
      <xdr:row>54</xdr:row>
      <xdr:rowOff>108312</xdr:rowOff>
    </xdr:to>
    <xdr:grpSp>
      <xdr:nvGrpSpPr>
        <xdr:cNvPr id="37" name="Group 36">
          <a:extLst>
            <a:ext uri="{FF2B5EF4-FFF2-40B4-BE49-F238E27FC236}">
              <a16:creationId xmlns:a16="http://schemas.microsoft.com/office/drawing/2014/main" id="{00000000-0008-0000-1300-000025000000}"/>
            </a:ext>
          </a:extLst>
        </xdr:cNvPr>
        <xdr:cNvGrpSpPr/>
      </xdr:nvGrpSpPr>
      <xdr:grpSpPr>
        <a:xfrm>
          <a:off x="2852531" y="5423453"/>
          <a:ext cx="154803" cy="308336"/>
          <a:chOff x="3377338" y="8846950"/>
          <a:chExt cx="161441" cy="351940"/>
        </a:xfrm>
      </xdr:grpSpPr>
      <xdr:sp macro="" textlink="">
        <xdr:nvSpPr>
          <xdr:cNvPr id="38" name="Rectangle 37">
            <a:extLst>
              <a:ext uri="{FF2B5EF4-FFF2-40B4-BE49-F238E27FC236}">
                <a16:creationId xmlns:a16="http://schemas.microsoft.com/office/drawing/2014/main" id="{00000000-0008-0000-1300-000026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9" name="Straight Arrow Connector 38">
            <a:extLst>
              <a:ext uri="{FF2B5EF4-FFF2-40B4-BE49-F238E27FC236}">
                <a16:creationId xmlns:a16="http://schemas.microsoft.com/office/drawing/2014/main" id="{00000000-0008-0000-1300-000027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58</xdr:row>
      <xdr:rowOff>76200</xdr:rowOff>
    </xdr:from>
    <xdr:to>
      <xdr:col>41</xdr:col>
      <xdr:colOff>5472</xdr:colOff>
      <xdr:row>59</xdr:row>
      <xdr:rowOff>73818</xdr:rowOff>
    </xdr:to>
    <xdr:grpSp>
      <xdr:nvGrpSpPr>
        <xdr:cNvPr id="40" name="Group 39">
          <a:extLst>
            <a:ext uri="{FF2B5EF4-FFF2-40B4-BE49-F238E27FC236}">
              <a16:creationId xmlns:a16="http://schemas.microsoft.com/office/drawing/2014/main" id="{00000000-0008-0000-1300-000028000000}"/>
            </a:ext>
          </a:extLst>
        </xdr:cNvPr>
        <xdr:cNvGrpSpPr/>
      </xdr:nvGrpSpPr>
      <xdr:grpSpPr>
        <a:xfrm>
          <a:off x="5986669" y="6153978"/>
          <a:ext cx="201356" cy="125170"/>
          <a:chOff x="6029326" y="2438400"/>
          <a:chExt cx="197784" cy="140494"/>
        </a:xfrm>
      </xdr:grpSpPr>
      <xdr:cxnSp macro="">
        <xdr:nvCxnSpPr>
          <xdr:cNvPr id="41" name="Straight Arrow Connector 40">
            <a:extLst>
              <a:ext uri="{FF2B5EF4-FFF2-40B4-BE49-F238E27FC236}">
                <a16:creationId xmlns:a16="http://schemas.microsoft.com/office/drawing/2014/main" id="{00000000-0008-0000-1300-000029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2" name="Rectangle 37">
            <a:extLst>
              <a:ext uri="{FF2B5EF4-FFF2-40B4-BE49-F238E27FC236}">
                <a16:creationId xmlns:a16="http://schemas.microsoft.com/office/drawing/2014/main" id="{00000000-0008-0000-1300-00002A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92</xdr:row>
      <xdr:rowOff>76200</xdr:rowOff>
    </xdr:from>
    <xdr:to>
      <xdr:col>41</xdr:col>
      <xdr:colOff>5472</xdr:colOff>
      <xdr:row>93</xdr:row>
      <xdr:rowOff>73818</xdr:rowOff>
    </xdr:to>
    <xdr:grpSp>
      <xdr:nvGrpSpPr>
        <xdr:cNvPr id="43" name="Group 42">
          <a:extLst>
            <a:ext uri="{FF2B5EF4-FFF2-40B4-BE49-F238E27FC236}">
              <a16:creationId xmlns:a16="http://schemas.microsoft.com/office/drawing/2014/main" id="{00000000-0008-0000-1300-00002B000000}"/>
            </a:ext>
          </a:extLst>
        </xdr:cNvPr>
        <xdr:cNvGrpSpPr/>
      </xdr:nvGrpSpPr>
      <xdr:grpSpPr>
        <a:xfrm>
          <a:off x="5986669" y="10013674"/>
          <a:ext cx="201356" cy="125170"/>
          <a:chOff x="6029326" y="2438400"/>
          <a:chExt cx="197784" cy="140494"/>
        </a:xfrm>
      </xdr:grpSpPr>
      <xdr:cxnSp macro="">
        <xdr:nvCxnSpPr>
          <xdr:cNvPr id="44" name="Straight Arrow Connector 43">
            <a:extLst>
              <a:ext uri="{FF2B5EF4-FFF2-40B4-BE49-F238E27FC236}">
                <a16:creationId xmlns:a16="http://schemas.microsoft.com/office/drawing/2014/main" id="{00000000-0008-0000-1300-00002C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5" name="Rectangle 37">
            <a:extLst>
              <a:ext uri="{FF2B5EF4-FFF2-40B4-BE49-F238E27FC236}">
                <a16:creationId xmlns:a16="http://schemas.microsoft.com/office/drawing/2014/main" id="{00000000-0008-0000-1300-00002D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87</xdr:row>
      <xdr:rowOff>7329</xdr:rowOff>
    </xdr:from>
    <xdr:to>
      <xdr:col>41</xdr:col>
      <xdr:colOff>5472</xdr:colOff>
      <xdr:row>91</xdr:row>
      <xdr:rowOff>0</xdr:rowOff>
    </xdr:to>
    <xdr:grpSp>
      <xdr:nvGrpSpPr>
        <xdr:cNvPr id="27" name="Group 26">
          <a:extLst>
            <a:ext uri="{FF2B5EF4-FFF2-40B4-BE49-F238E27FC236}">
              <a16:creationId xmlns:a16="http://schemas.microsoft.com/office/drawing/2014/main" id="{00000000-0008-0000-1300-00001B000000}"/>
            </a:ext>
          </a:extLst>
        </xdr:cNvPr>
        <xdr:cNvGrpSpPr/>
      </xdr:nvGrpSpPr>
      <xdr:grpSpPr>
        <a:xfrm>
          <a:off x="5986669" y="9314083"/>
          <a:ext cx="201356" cy="504121"/>
          <a:chOff x="6029326" y="2438400"/>
          <a:chExt cx="197784" cy="140494"/>
        </a:xfrm>
      </xdr:grpSpPr>
      <xdr:cxnSp macro="">
        <xdr:nvCxnSpPr>
          <xdr:cNvPr id="46" name="Straight Arrow Connector 45">
            <a:extLst>
              <a:ext uri="{FF2B5EF4-FFF2-40B4-BE49-F238E27FC236}">
                <a16:creationId xmlns:a16="http://schemas.microsoft.com/office/drawing/2014/main" id="{00000000-0008-0000-1300-00002E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7" name="Rectangle 37">
            <a:extLst>
              <a:ext uri="{FF2B5EF4-FFF2-40B4-BE49-F238E27FC236}">
                <a16:creationId xmlns:a16="http://schemas.microsoft.com/office/drawing/2014/main" id="{00000000-0008-0000-1300-00002F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22</xdr:col>
      <xdr:colOff>0</xdr:colOff>
      <xdr:row>16</xdr:row>
      <xdr:rowOff>76200</xdr:rowOff>
    </xdr:from>
    <xdr:to>
      <xdr:col>24</xdr:col>
      <xdr:colOff>65093</xdr:colOff>
      <xdr:row>17</xdr:row>
      <xdr:rowOff>80253</xdr:rowOff>
    </xdr:to>
    <xdr:grpSp>
      <xdr:nvGrpSpPr>
        <xdr:cNvPr id="39" name="Group 38">
          <a:extLst>
            <a:ext uri="{FF2B5EF4-FFF2-40B4-BE49-F238E27FC236}">
              <a16:creationId xmlns:a16="http://schemas.microsoft.com/office/drawing/2014/main" id="{00000000-0008-0000-1400-000027000000}"/>
            </a:ext>
          </a:extLst>
        </xdr:cNvPr>
        <xdr:cNvGrpSpPr/>
      </xdr:nvGrpSpPr>
      <xdr:grpSpPr>
        <a:xfrm>
          <a:off x="3351276" y="1775460"/>
          <a:ext cx="383990" cy="133593"/>
          <a:chOff x="3223274" y="3407432"/>
          <a:chExt cx="360283" cy="572265"/>
        </a:xfrm>
      </xdr:grpSpPr>
      <xdr:cxnSp macro="">
        <xdr:nvCxnSpPr>
          <xdr:cNvPr id="40" name="Straight Arrow Connector 39">
            <a:extLst>
              <a:ext uri="{FF2B5EF4-FFF2-40B4-BE49-F238E27FC236}">
                <a16:creationId xmlns:a16="http://schemas.microsoft.com/office/drawing/2014/main" id="{00000000-0008-0000-1400-000028000000}"/>
              </a:ext>
            </a:extLst>
          </xdr:cNvPr>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1" name="Rectangle 37">
            <a:extLst>
              <a:ext uri="{FF2B5EF4-FFF2-40B4-BE49-F238E27FC236}">
                <a16:creationId xmlns:a16="http://schemas.microsoft.com/office/drawing/2014/main" id="{00000000-0008-0000-1400-000029000000}"/>
              </a:ext>
            </a:extLst>
          </xdr:cNvPr>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33</xdr:col>
      <xdr:colOff>0</xdr:colOff>
      <xdr:row>16</xdr:row>
      <xdr:rowOff>76200</xdr:rowOff>
    </xdr:from>
    <xdr:to>
      <xdr:col>35</xdr:col>
      <xdr:colOff>65093</xdr:colOff>
      <xdr:row>17</xdr:row>
      <xdr:rowOff>80253</xdr:rowOff>
    </xdr:to>
    <xdr:grpSp>
      <xdr:nvGrpSpPr>
        <xdr:cNvPr id="42" name="Group 41">
          <a:extLst>
            <a:ext uri="{FF2B5EF4-FFF2-40B4-BE49-F238E27FC236}">
              <a16:creationId xmlns:a16="http://schemas.microsoft.com/office/drawing/2014/main" id="{00000000-0008-0000-1400-00002A000000}"/>
            </a:ext>
          </a:extLst>
        </xdr:cNvPr>
        <xdr:cNvGrpSpPr/>
      </xdr:nvGrpSpPr>
      <xdr:grpSpPr>
        <a:xfrm>
          <a:off x="4998720" y="1775460"/>
          <a:ext cx="383990" cy="133593"/>
          <a:chOff x="3223274" y="3407432"/>
          <a:chExt cx="360283" cy="572265"/>
        </a:xfrm>
      </xdr:grpSpPr>
      <xdr:cxnSp macro="">
        <xdr:nvCxnSpPr>
          <xdr:cNvPr id="43" name="Straight Arrow Connector 42">
            <a:extLst>
              <a:ext uri="{FF2B5EF4-FFF2-40B4-BE49-F238E27FC236}">
                <a16:creationId xmlns:a16="http://schemas.microsoft.com/office/drawing/2014/main" id="{00000000-0008-0000-1400-00002B000000}"/>
              </a:ext>
            </a:extLst>
          </xdr:cNvPr>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4" name="Rectangle 37">
            <a:extLst>
              <a:ext uri="{FF2B5EF4-FFF2-40B4-BE49-F238E27FC236}">
                <a16:creationId xmlns:a16="http://schemas.microsoft.com/office/drawing/2014/main" id="{00000000-0008-0000-1400-00002C000000}"/>
              </a:ext>
            </a:extLst>
          </xdr:cNvPr>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44</xdr:col>
      <xdr:colOff>0</xdr:colOff>
      <xdr:row>16</xdr:row>
      <xdr:rowOff>76200</xdr:rowOff>
    </xdr:from>
    <xdr:to>
      <xdr:col>46</xdr:col>
      <xdr:colOff>65093</xdr:colOff>
      <xdr:row>17</xdr:row>
      <xdr:rowOff>80253</xdr:rowOff>
    </xdr:to>
    <xdr:grpSp>
      <xdr:nvGrpSpPr>
        <xdr:cNvPr id="45" name="Group 44">
          <a:extLst>
            <a:ext uri="{FF2B5EF4-FFF2-40B4-BE49-F238E27FC236}">
              <a16:creationId xmlns:a16="http://schemas.microsoft.com/office/drawing/2014/main" id="{00000000-0008-0000-1400-00002D000000}"/>
            </a:ext>
          </a:extLst>
        </xdr:cNvPr>
        <xdr:cNvGrpSpPr/>
      </xdr:nvGrpSpPr>
      <xdr:grpSpPr>
        <a:xfrm>
          <a:off x="6646164" y="1775460"/>
          <a:ext cx="383990" cy="133593"/>
          <a:chOff x="3223274" y="3407432"/>
          <a:chExt cx="360283" cy="572265"/>
        </a:xfrm>
      </xdr:grpSpPr>
      <xdr:cxnSp macro="">
        <xdr:nvCxnSpPr>
          <xdr:cNvPr id="46" name="Straight Arrow Connector 45">
            <a:extLst>
              <a:ext uri="{FF2B5EF4-FFF2-40B4-BE49-F238E27FC236}">
                <a16:creationId xmlns:a16="http://schemas.microsoft.com/office/drawing/2014/main" id="{00000000-0008-0000-1400-00002E000000}"/>
              </a:ext>
            </a:extLst>
          </xdr:cNvPr>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7" name="Rectangle 37">
            <a:extLst>
              <a:ext uri="{FF2B5EF4-FFF2-40B4-BE49-F238E27FC236}">
                <a16:creationId xmlns:a16="http://schemas.microsoft.com/office/drawing/2014/main" id="{00000000-0008-0000-1400-00002F000000}"/>
              </a:ext>
            </a:extLst>
          </xdr:cNvPr>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22</xdr:col>
      <xdr:colOff>6569</xdr:colOff>
      <xdr:row>69</xdr:row>
      <xdr:rowOff>79102</xdr:rowOff>
    </xdr:from>
    <xdr:to>
      <xdr:col>24</xdr:col>
      <xdr:colOff>71662</xdr:colOff>
      <xdr:row>70</xdr:row>
      <xdr:rowOff>142874</xdr:rowOff>
    </xdr:to>
    <xdr:grpSp>
      <xdr:nvGrpSpPr>
        <xdr:cNvPr id="120" name="Group 119">
          <a:extLst>
            <a:ext uri="{FF2B5EF4-FFF2-40B4-BE49-F238E27FC236}">
              <a16:creationId xmlns:a16="http://schemas.microsoft.com/office/drawing/2014/main" id="{00000000-0008-0000-1400-000078000000}"/>
            </a:ext>
          </a:extLst>
        </xdr:cNvPr>
        <xdr:cNvGrpSpPr/>
      </xdr:nvGrpSpPr>
      <xdr:grpSpPr>
        <a:xfrm>
          <a:off x="3357464" y="7912462"/>
          <a:ext cx="383990" cy="187597"/>
          <a:chOff x="3223274" y="3408195"/>
          <a:chExt cx="360283" cy="571502"/>
        </a:xfrm>
      </xdr:grpSpPr>
      <xdr:cxnSp macro="">
        <xdr:nvCxnSpPr>
          <xdr:cNvPr id="121" name="Straight Arrow Connector 120">
            <a:extLst>
              <a:ext uri="{FF2B5EF4-FFF2-40B4-BE49-F238E27FC236}">
                <a16:creationId xmlns:a16="http://schemas.microsoft.com/office/drawing/2014/main" id="{00000000-0008-0000-1400-000079000000}"/>
              </a:ext>
            </a:extLst>
          </xdr:cNvPr>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22" name="Rectangle 37">
            <a:extLst>
              <a:ext uri="{FF2B5EF4-FFF2-40B4-BE49-F238E27FC236}">
                <a16:creationId xmlns:a16="http://schemas.microsoft.com/office/drawing/2014/main" id="{00000000-0008-0000-1400-00007A000000}"/>
              </a:ext>
            </a:extLst>
          </xdr:cNvPr>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22</xdr:col>
      <xdr:colOff>6569</xdr:colOff>
      <xdr:row>73</xdr:row>
      <xdr:rowOff>65885</xdr:rowOff>
    </xdr:from>
    <xdr:to>
      <xdr:col>24</xdr:col>
      <xdr:colOff>71662</xdr:colOff>
      <xdr:row>74</xdr:row>
      <xdr:rowOff>69742</xdr:rowOff>
    </xdr:to>
    <xdr:grpSp>
      <xdr:nvGrpSpPr>
        <xdr:cNvPr id="123" name="Group 122">
          <a:extLst>
            <a:ext uri="{FF2B5EF4-FFF2-40B4-BE49-F238E27FC236}">
              <a16:creationId xmlns:a16="http://schemas.microsoft.com/office/drawing/2014/main" id="{00000000-0008-0000-1400-00007B000000}"/>
            </a:ext>
          </a:extLst>
        </xdr:cNvPr>
        <xdr:cNvGrpSpPr/>
      </xdr:nvGrpSpPr>
      <xdr:grpSpPr>
        <a:xfrm>
          <a:off x="3357464" y="8419310"/>
          <a:ext cx="383990" cy="133397"/>
          <a:chOff x="3223274" y="3408195"/>
          <a:chExt cx="360283" cy="571502"/>
        </a:xfrm>
      </xdr:grpSpPr>
      <xdr:cxnSp macro="">
        <xdr:nvCxnSpPr>
          <xdr:cNvPr id="124" name="Straight Arrow Connector 123">
            <a:extLst>
              <a:ext uri="{FF2B5EF4-FFF2-40B4-BE49-F238E27FC236}">
                <a16:creationId xmlns:a16="http://schemas.microsoft.com/office/drawing/2014/main" id="{00000000-0008-0000-1400-00007C000000}"/>
              </a:ext>
            </a:extLst>
          </xdr:cNvPr>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25" name="Rectangle 37">
            <a:extLst>
              <a:ext uri="{FF2B5EF4-FFF2-40B4-BE49-F238E27FC236}">
                <a16:creationId xmlns:a16="http://schemas.microsoft.com/office/drawing/2014/main" id="{00000000-0008-0000-1400-00007D000000}"/>
              </a:ext>
            </a:extLst>
          </xdr:cNvPr>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33</xdr:col>
      <xdr:colOff>6569</xdr:colOff>
      <xdr:row>69</xdr:row>
      <xdr:rowOff>79101</xdr:rowOff>
    </xdr:from>
    <xdr:to>
      <xdr:col>35</xdr:col>
      <xdr:colOff>71662</xdr:colOff>
      <xdr:row>70</xdr:row>
      <xdr:rowOff>142874</xdr:rowOff>
    </xdr:to>
    <xdr:grpSp>
      <xdr:nvGrpSpPr>
        <xdr:cNvPr id="126" name="Group 125">
          <a:extLst>
            <a:ext uri="{FF2B5EF4-FFF2-40B4-BE49-F238E27FC236}">
              <a16:creationId xmlns:a16="http://schemas.microsoft.com/office/drawing/2014/main" id="{00000000-0008-0000-1400-00007E000000}"/>
            </a:ext>
          </a:extLst>
        </xdr:cNvPr>
        <xdr:cNvGrpSpPr/>
      </xdr:nvGrpSpPr>
      <xdr:grpSpPr>
        <a:xfrm>
          <a:off x="5004908" y="7912461"/>
          <a:ext cx="383990" cy="187598"/>
          <a:chOff x="3223274" y="3408195"/>
          <a:chExt cx="360283" cy="571505"/>
        </a:xfrm>
      </xdr:grpSpPr>
      <xdr:cxnSp macro="">
        <xdr:nvCxnSpPr>
          <xdr:cNvPr id="127" name="Straight Arrow Connector 126">
            <a:extLst>
              <a:ext uri="{FF2B5EF4-FFF2-40B4-BE49-F238E27FC236}">
                <a16:creationId xmlns:a16="http://schemas.microsoft.com/office/drawing/2014/main" id="{00000000-0008-0000-1400-00007F000000}"/>
              </a:ext>
            </a:extLst>
          </xdr:cNvPr>
          <xdr:cNvCxnSpPr/>
        </xdr:nvCxnSpPr>
        <xdr:spPr>
          <a:xfrm flipH="1">
            <a:off x="3223274" y="3979700"/>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28" name="Rectangle 37">
            <a:extLst>
              <a:ext uri="{FF2B5EF4-FFF2-40B4-BE49-F238E27FC236}">
                <a16:creationId xmlns:a16="http://schemas.microsoft.com/office/drawing/2014/main" id="{00000000-0008-0000-1400-000080000000}"/>
              </a:ext>
            </a:extLst>
          </xdr:cNvPr>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33</xdr:col>
      <xdr:colOff>6569</xdr:colOff>
      <xdr:row>73</xdr:row>
      <xdr:rowOff>65885</xdr:rowOff>
    </xdr:from>
    <xdr:to>
      <xdr:col>35</xdr:col>
      <xdr:colOff>71662</xdr:colOff>
      <xdr:row>74</xdr:row>
      <xdr:rowOff>69742</xdr:rowOff>
    </xdr:to>
    <xdr:grpSp>
      <xdr:nvGrpSpPr>
        <xdr:cNvPr id="129" name="Group 128">
          <a:extLst>
            <a:ext uri="{FF2B5EF4-FFF2-40B4-BE49-F238E27FC236}">
              <a16:creationId xmlns:a16="http://schemas.microsoft.com/office/drawing/2014/main" id="{00000000-0008-0000-1400-000081000000}"/>
            </a:ext>
          </a:extLst>
        </xdr:cNvPr>
        <xdr:cNvGrpSpPr/>
      </xdr:nvGrpSpPr>
      <xdr:grpSpPr>
        <a:xfrm>
          <a:off x="5004908" y="8419310"/>
          <a:ext cx="383990" cy="133397"/>
          <a:chOff x="3223274" y="3408195"/>
          <a:chExt cx="360283" cy="571502"/>
        </a:xfrm>
      </xdr:grpSpPr>
      <xdr:cxnSp macro="">
        <xdr:nvCxnSpPr>
          <xdr:cNvPr id="130" name="Straight Arrow Connector 129">
            <a:extLst>
              <a:ext uri="{FF2B5EF4-FFF2-40B4-BE49-F238E27FC236}">
                <a16:creationId xmlns:a16="http://schemas.microsoft.com/office/drawing/2014/main" id="{00000000-0008-0000-1400-000082000000}"/>
              </a:ext>
            </a:extLst>
          </xdr:cNvPr>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31" name="Rectangle 37">
            <a:extLst>
              <a:ext uri="{FF2B5EF4-FFF2-40B4-BE49-F238E27FC236}">
                <a16:creationId xmlns:a16="http://schemas.microsoft.com/office/drawing/2014/main" id="{00000000-0008-0000-1400-000083000000}"/>
              </a:ext>
            </a:extLst>
          </xdr:cNvPr>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26</xdr:col>
      <xdr:colOff>47625</xdr:colOff>
      <xdr:row>5</xdr:row>
      <xdr:rowOff>66675</xdr:rowOff>
    </xdr:from>
    <xdr:to>
      <xdr:col>40</xdr:col>
      <xdr:colOff>100890</xdr:colOff>
      <xdr:row>6</xdr:row>
      <xdr:rowOff>132936</xdr:rowOff>
    </xdr:to>
    <xdr:grpSp>
      <xdr:nvGrpSpPr>
        <xdr:cNvPr id="2" name="Group 1">
          <a:extLst>
            <a:ext uri="{FF2B5EF4-FFF2-40B4-BE49-F238E27FC236}">
              <a16:creationId xmlns:a16="http://schemas.microsoft.com/office/drawing/2014/main" id="{00000000-0008-0000-1500-000002000000}"/>
            </a:ext>
          </a:extLst>
        </xdr:cNvPr>
        <xdr:cNvGrpSpPr/>
      </xdr:nvGrpSpPr>
      <xdr:grpSpPr>
        <a:xfrm>
          <a:off x="4012096" y="586409"/>
          <a:ext cx="2166158" cy="127138"/>
          <a:chOff x="3700220" y="8704881"/>
          <a:chExt cx="2198016" cy="142068"/>
        </a:xfrm>
      </xdr:grpSpPr>
      <xdr:sp macro="" textlink="">
        <xdr:nvSpPr>
          <xdr:cNvPr id="3" name="Rectangle 2">
            <a:extLst>
              <a:ext uri="{FF2B5EF4-FFF2-40B4-BE49-F238E27FC236}">
                <a16:creationId xmlns:a16="http://schemas.microsoft.com/office/drawing/2014/main" id="{00000000-0008-0000-1500-000003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 name="Straight Arrow Connector 3">
            <a:extLst>
              <a:ext uri="{FF2B5EF4-FFF2-40B4-BE49-F238E27FC236}">
                <a16:creationId xmlns:a16="http://schemas.microsoft.com/office/drawing/2014/main" id="{00000000-0008-0000-1500-000004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57150</xdr:colOff>
      <xdr:row>5</xdr:row>
      <xdr:rowOff>66675</xdr:rowOff>
    </xdr:from>
    <xdr:to>
      <xdr:col>15</xdr:col>
      <xdr:colOff>56654</xdr:colOff>
      <xdr:row>8</xdr:row>
      <xdr:rowOff>45364</xdr:rowOff>
    </xdr:to>
    <xdr:grpSp>
      <xdr:nvGrpSpPr>
        <xdr:cNvPr id="5" name="Group 4">
          <a:extLst>
            <a:ext uri="{FF2B5EF4-FFF2-40B4-BE49-F238E27FC236}">
              <a16:creationId xmlns:a16="http://schemas.microsoft.com/office/drawing/2014/main" id="{00000000-0008-0000-1500-000005000000}"/>
            </a:ext>
          </a:extLst>
        </xdr:cNvPr>
        <xdr:cNvGrpSpPr/>
      </xdr:nvGrpSpPr>
      <xdr:grpSpPr>
        <a:xfrm>
          <a:off x="2226365" y="586409"/>
          <a:ext cx="158531" cy="304196"/>
          <a:chOff x="3377338" y="8846950"/>
          <a:chExt cx="161441" cy="351940"/>
        </a:xfrm>
      </xdr:grpSpPr>
      <xdr:sp macro="" textlink="">
        <xdr:nvSpPr>
          <xdr:cNvPr id="6" name="Rectangle 5">
            <a:extLst>
              <a:ext uri="{FF2B5EF4-FFF2-40B4-BE49-F238E27FC236}">
                <a16:creationId xmlns:a16="http://schemas.microsoft.com/office/drawing/2014/main" id="{00000000-0008-0000-1500-000006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 name="Straight Arrow Connector 6">
            <a:extLst>
              <a:ext uri="{FF2B5EF4-FFF2-40B4-BE49-F238E27FC236}">
                <a16:creationId xmlns:a16="http://schemas.microsoft.com/office/drawing/2014/main" id="{00000000-0008-0000-1500-000007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57150</xdr:colOff>
      <xdr:row>11</xdr:row>
      <xdr:rowOff>66675</xdr:rowOff>
    </xdr:from>
    <xdr:to>
      <xdr:col>15</xdr:col>
      <xdr:colOff>56654</xdr:colOff>
      <xdr:row>14</xdr:row>
      <xdr:rowOff>45364</xdr:rowOff>
    </xdr:to>
    <xdr:grpSp>
      <xdr:nvGrpSpPr>
        <xdr:cNvPr id="11" name="Group 10">
          <a:extLst>
            <a:ext uri="{FF2B5EF4-FFF2-40B4-BE49-F238E27FC236}">
              <a16:creationId xmlns:a16="http://schemas.microsoft.com/office/drawing/2014/main" id="{00000000-0008-0000-1500-00000B000000}"/>
            </a:ext>
          </a:extLst>
        </xdr:cNvPr>
        <xdr:cNvGrpSpPr/>
      </xdr:nvGrpSpPr>
      <xdr:grpSpPr>
        <a:xfrm>
          <a:off x="2226365" y="1172818"/>
          <a:ext cx="158531" cy="304195"/>
          <a:chOff x="3377338" y="8846950"/>
          <a:chExt cx="161441" cy="351940"/>
        </a:xfrm>
      </xdr:grpSpPr>
      <xdr:sp macro="" textlink="">
        <xdr:nvSpPr>
          <xdr:cNvPr id="12" name="Rectangle 11">
            <a:extLst>
              <a:ext uri="{FF2B5EF4-FFF2-40B4-BE49-F238E27FC236}">
                <a16:creationId xmlns:a16="http://schemas.microsoft.com/office/drawing/2014/main" id="{00000000-0008-0000-1500-00000C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3" name="Straight Arrow Connector 12">
            <a:extLst>
              <a:ext uri="{FF2B5EF4-FFF2-40B4-BE49-F238E27FC236}">
                <a16:creationId xmlns:a16="http://schemas.microsoft.com/office/drawing/2014/main" id="{00000000-0008-0000-1500-00000D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57150</xdr:colOff>
      <xdr:row>12</xdr:row>
      <xdr:rowOff>0</xdr:rowOff>
    </xdr:from>
    <xdr:to>
      <xdr:col>41</xdr:col>
      <xdr:colOff>5640</xdr:colOff>
      <xdr:row>12</xdr:row>
      <xdr:rowOff>142461</xdr:rowOff>
    </xdr:to>
    <xdr:grpSp>
      <xdr:nvGrpSpPr>
        <xdr:cNvPr id="14" name="Group 13">
          <a:extLst>
            <a:ext uri="{FF2B5EF4-FFF2-40B4-BE49-F238E27FC236}">
              <a16:creationId xmlns:a16="http://schemas.microsoft.com/office/drawing/2014/main" id="{00000000-0008-0000-1500-00000E000000}"/>
            </a:ext>
          </a:extLst>
        </xdr:cNvPr>
        <xdr:cNvGrpSpPr/>
      </xdr:nvGrpSpPr>
      <xdr:grpSpPr>
        <a:xfrm>
          <a:off x="4022035" y="1181100"/>
          <a:ext cx="2166158" cy="127138"/>
          <a:chOff x="3700220" y="8704881"/>
          <a:chExt cx="2198016" cy="142068"/>
        </a:xfrm>
      </xdr:grpSpPr>
      <xdr:sp macro="" textlink="">
        <xdr:nvSpPr>
          <xdr:cNvPr id="15" name="Rectangle 14">
            <a:extLst>
              <a:ext uri="{FF2B5EF4-FFF2-40B4-BE49-F238E27FC236}">
                <a16:creationId xmlns:a16="http://schemas.microsoft.com/office/drawing/2014/main" id="{00000000-0008-0000-1500-00000F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6" name="Straight Arrow Connector 15">
            <a:extLst>
              <a:ext uri="{FF2B5EF4-FFF2-40B4-BE49-F238E27FC236}">
                <a16:creationId xmlns:a16="http://schemas.microsoft.com/office/drawing/2014/main" id="{00000000-0008-0000-1500-000010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51288</xdr:colOff>
      <xdr:row>35</xdr:row>
      <xdr:rowOff>7327</xdr:rowOff>
    </xdr:from>
    <xdr:to>
      <xdr:col>15</xdr:col>
      <xdr:colOff>50792</xdr:colOff>
      <xdr:row>37</xdr:row>
      <xdr:rowOff>59285</xdr:rowOff>
    </xdr:to>
    <xdr:grpSp>
      <xdr:nvGrpSpPr>
        <xdr:cNvPr id="27" name="Group 26">
          <a:extLst>
            <a:ext uri="{FF2B5EF4-FFF2-40B4-BE49-F238E27FC236}">
              <a16:creationId xmlns:a16="http://schemas.microsoft.com/office/drawing/2014/main" id="{00000000-0008-0000-1500-00001B000000}"/>
            </a:ext>
          </a:extLst>
        </xdr:cNvPr>
        <xdr:cNvGrpSpPr/>
      </xdr:nvGrpSpPr>
      <xdr:grpSpPr>
        <a:xfrm>
          <a:off x="2220089" y="3703442"/>
          <a:ext cx="158531" cy="302506"/>
          <a:chOff x="3377338" y="8846950"/>
          <a:chExt cx="161441" cy="351940"/>
        </a:xfrm>
      </xdr:grpSpPr>
      <xdr:sp macro="" textlink="">
        <xdr:nvSpPr>
          <xdr:cNvPr id="28" name="Rectangle 27">
            <a:extLst>
              <a:ext uri="{FF2B5EF4-FFF2-40B4-BE49-F238E27FC236}">
                <a16:creationId xmlns:a16="http://schemas.microsoft.com/office/drawing/2014/main" id="{00000000-0008-0000-1500-00001C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9" name="Straight Arrow Connector 28">
            <a:extLst>
              <a:ext uri="{FF2B5EF4-FFF2-40B4-BE49-F238E27FC236}">
                <a16:creationId xmlns:a16="http://schemas.microsoft.com/office/drawing/2014/main" id="{00000000-0008-0000-1500-00001D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21981</xdr:colOff>
      <xdr:row>34</xdr:row>
      <xdr:rowOff>7327</xdr:rowOff>
    </xdr:from>
    <xdr:to>
      <xdr:col>40</xdr:col>
      <xdr:colOff>95250</xdr:colOff>
      <xdr:row>35</xdr:row>
      <xdr:rowOff>318</xdr:rowOff>
    </xdr:to>
    <xdr:grpSp>
      <xdr:nvGrpSpPr>
        <xdr:cNvPr id="30" name="Group 29">
          <a:extLst>
            <a:ext uri="{FF2B5EF4-FFF2-40B4-BE49-F238E27FC236}">
              <a16:creationId xmlns:a16="http://schemas.microsoft.com/office/drawing/2014/main" id="{00000000-0008-0000-1500-00001E000000}"/>
            </a:ext>
          </a:extLst>
        </xdr:cNvPr>
        <xdr:cNvGrpSpPr/>
      </xdr:nvGrpSpPr>
      <xdr:grpSpPr>
        <a:xfrm>
          <a:off x="3668814" y="3575889"/>
          <a:ext cx="2505043" cy="121786"/>
          <a:chOff x="3700220" y="8704881"/>
          <a:chExt cx="2543781" cy="142068"/>
        </a:xfrm>
      </xdr:grpSpPr>
      <xdr:sp macro="" textlink="">
        <xdr:nvSpPr>
          <xdr:cNvPr id="31" name="Rectangle 30">
            <a:extLst>
              <a:ext uri="{FF2B5EF4-FFF2-40B4-BE49-F238E27FC236}">
                <a16:creationId xmlns:a16="http://schemas.microsoft.com/office/drawing/2014/main" id="{00000000-0008-0000-1500-00001F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2" name="Straight Arrow Connector 31">
            <a:extLst>
              <a:ext uri="{FF2B5EF4-FFF2-40B4-BE49-F238E27FC236}">
                <a16:creationId xmlns:a16="http://schemas.microsoft.com/office/drawing/2014/main" id="{00000000-0008-0000-1500-000020000000}"/>
              </a:ext>
            </a:extLst>
          </xdr:cNvPr>
          <xdr:cNvCxnSpPr/>
        </xdr:nvCxnSpPr>
        <xdr:spPr>
          <a:xfrm>
            <a:off x="3851975" y="8846949"/>
            <a:ext cx="2392026"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0</xdr:colOff>
      <xdr:row>36</xdr:row>
      <xdr:rowOff>0</xdr:rowOff>
    </xdr:from>
    <xdr:to>
      <xdr:col>40</xdr:col>
      <xdr:colOff>95250</xdr:colOff>
      <xdr:row>37</xdr:row>
      <xdr:rowOff>66260</xdr:rowOff>
    </xdr:to>
    <xdr:grpSp>
      <xdr:nvGrpSpPr>
        <xdr:cNvPr id="33" name="Group 32">
          <a:extLst>
            <a:ext uri="{FF2B5EF4-FFF2-40B4-BE49-F238E27FC236}">
              <a16:creationId xmlns:a16="http://schemas.microsoft.com/office/drawing/2014/main" id="{00000000-0008-0000-1500-000021000000}"/>
            </a:ext>
          </a:extLst>
        </xdr:cNvPr>
        <xdr:cNvGrpSpPr/>
      </xdr:nvGrpSpPr>
      <xdr:grpSpPr>
        <a:xfrm>
          <a:off x="4283765" y="3824909"/>
          <a:ext cx="1890092" cy="186772"/>
          <a:chOff x="3700220" y="8704881"/>
          <a:chExt cx="2036495" cy="142068"/>
        </a:xfrm>
      </xdr:grpSpPr>
      <xdr:sp macro="" textlink="">
        <xdr:nvSpPr>
          <xdr:cNvPr id="34" name="Rectangle 33">
            <a:extLst>
              <a:ext uri="{FF2B5EF4-FFF2-40B4-BE49-F238E27FC236}">
                <a16:creationId xmlns:a16="http://schemas.microsoft.com/office/drawing/2014/main" id="{00000000-0008-0000-1500-000022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5" name="Straight Arrow Connector 34">
            <a:extLst>
              <a:ext uri="{FF2B5EF4-FFF2-40B4-BE49-F238E27FC236}">
                <a16:creationId xmlns:a16="http://schemas.microsoft.com/office/drawing/2014/main" id="{00000000-0008-0000-1500-000023000000}"/>
              </a:ext>
            </a:extLst>
          </xdr:cNvPr>
          <xdr:cNvCxnSpPr/>
        </xdr:nvCxnSpPr>
        <xdr:spPr>
          <a:xfrm>
            <a:off x="3851975" y="8846949"/>
            <a:ext cx="1884740"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7.xml><?xml version="1.0" encoding="utf-8"?>
<xdr:wsDr xmlns:xdr="http://schemas.openxmlformats.org/drawingml/2006/spreadsheetDrawing" xmlns:a="http://schemas.openxmlformats.org/drawingml/2006/main">
  <xdr:twoCellAnchor>
    <xdr:from>
      <xdr:col>26</xdr:col>
      <xdr:colOff>47625</xdr:colOff>
      <xdr:row>5</xdr:row>
      <xdr:rowOff>66675</xdr:rowOff>
    </xdr:from>
    <xdr:to>
      <xdr:col>40</xdr:col>
      <xdr:colOff>100890</xdr:colOff>
      <xdr:row>6</xdr:row>
      <xdr:rowOff>132936</xdr:rowOff>
    </xdr:to>
    <xdr:grpSp>
      <xdr:nvGrpSpPr>
        <xdr:cNvPr id="8" name="Group 7">
          <a:extLst>
            <a:ext uri="{FF2B5EF4-FFF2-40B4-BE49-F238E27FC236}">
              <a16:creationId xmlns:a16="http://schemas.microsoft.com/office/drawing/2014/main" id="{00000000-0008-0000-1700-000008000000}"/>
            </a:ext>
          </a:extLst>
        </xdr:cNvPr>
        <xdr:cNvGrpSpPr/>
      </xdr:nvGrpSpPr>
      <xdr:grpSpPr>
        <a:xfrm>
          <a:off x="4012096" y="578126"/>
          <a:ext cx="2166158" cy="127139"/>
          <a:chOff x="3700220" y="8704881"/>
          <a:chExt cx="2198016" cy="142068"/>
        </a:xfrm>
      </xdr:grpSpPr>
      <xdr:sp macro="" textlink="">
        <xdr:nvSpPr>
          <xdr:cNvPr id="9" name="Rectangle 8">
            <a:extLst>
              <a:ext uri="{FF2B5EF4-FFF2-40B4-BE49-F238E27FC236}">
                <a16:creationId xmlns:a16="http://schemas.microsoft.com/office/drawing/2014/main" id="{00000000-0008-0000-1700-000009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 name="Straight Arrow Connector 9">
            <a:extLst>
              <a:ext uri="{FF2B5EF4-FFF2-40B4-BE49-F238E27FC236}">
                <a16:creationId xmlns:a16="http://schemas.microsoft.com/office/drawing/2014/main" id="{00000000-0008-0000-1700-00000A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57150</xdr:colOff>
      <xdr:row>5</xdr:row>
      <xdr:rowOff>66675</xdr:rowOff>
    </xdr:from>
    <xdr:to>
      <xdr:col>15</xdr:col>
      <xdr:colOff>56654</xdr:colOff>
      <xdr:row>8</xdr:row>
      <xdr:rowOff>45364</xdr:rowOff>
    </xdr:to>
    <xdr:grpSp>
      <xdr:nvGrpSpPr>
        <xdr:cNvPr id="11" name="Group 10">
          <a:extLst>
            <a:ext uri="{FF2B5EF4-FFF2-40B4-BE49-F238E27FC236}">
              <a16:creationId xmlns:a16="http://schemas.microsoft.com/office/drawing/2014/main" id="{00000000-0008-0000-1700-00000B000000}"/>
            </a:ext>
          </a:extLst>
        </xdr:cNvPr>
        <xdr:cNvGrpSpPr/>
      </xdr:nvGrpSpPr>
      <xdr:grpSpPr>
        <a:xfrm>
          <a:off x="2226365" y="578126"/>
          <a:ext cx="158531" cy="304196"/>
          <a:chOff x="3377338" y="8846950"/>
          <a:chExt cx="161441" cy="351940"/>
        </a:xfrm>
      </xdr:grpSpPr>
      <xdr:sp macro="" textlink="">
        <xdr:nvSpPr>
          <xdr:cNvPr id="12" name="Rectangle 11">
            <a:extLst>
              <a:ext uri="{FF2B5EF4-FFF2-40B4-BE49-F238E27FC236}">
                <a16:creationId xmlns:a16="http://schemas.microsoft.com/office/drawing/2014/main" id="{00000000-0008-0000-1700-00000C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3" name="Straight Arrow Connector 12">
            <a:extLst>
              <a:ext uri="{FF2B5EF4-FFF2-40B4-BE49-F238E27FC236}">
                <a16:creationId xmlns:a16="http://schemas.microsoft.com/office/drawing/2014/main" id="{00000000-0008-0000-1700-00000D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57150</xdr:colOff>
      <xdr:row>11</xdr:row>
      <xdr:rowOff>66675</xdr:rowOff>
    </xdr:from>
    <xdr:to>
      <xdr:col>41</xdr:col>
      <xdr:colOff>5640</xdr:colOff>
      <xdr:row>12</xdr:row>
      <xdr:rowOff>132936</xdr:rowOff>
    </xdr:to>
    <xdr:grpSp>
      <xdr:nvGrpSpPr>
        <xdr:cNvPr id="14" name="Group 13">
          <a:extLst>
            <a:ext uri="{FF2B5EF4-FFF2-40B4-BE49-F238E27FC236}">
              <a16:creationId xmlns:a16="http://schemas.microsoft.com/office/drawing/2014/main" id="{00000000-0008-0000-1700-00000E000000}"/>
            </a:ext>
          </a:extLst>
        </xdr:cNvPr>
        <xdr:cNvGrpSpPr/>
      </xdr:nvGrpSpPr>
      <xdr:grpSpPr>
        <a:xfrm>
          <a:off x="4022035" y="1164535"/>
          <a:ext cx="2166158" cy="127138"/>
          <a:chOff x="3700220" y="8704881"/>
          <a:chExt cx="2198016" cy="142068"/>
        </a:xfrm>
      </xdr:grpSpPr>
      <xdr:sp macro="" textlink="">
        <xdr:nvSpPr>
          <xdr:cNvPr id="15" name="Rectangle 14">
            <a:extLst>
              <a:ext uri="{FF2B5EF4-FFF2-40B4-BE49-F238E27FC236}">
                <a16:creationId xmlns:a16="http://schemas.microsoft.com/office/drawing/2014/main" id="{00000000-0008-0000-1700-00000F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6" name="Straight Arrow Connector 15">
            <a:extLst>
              <a:ext uri="{FF2B5EF4-FFF2-40B4-BE49-F238E27FC236}">
                <a16:creationId xmlns:a16="http://schemas.microsoft.com/office/drawing/2014/main" id="{00000000-0008-0000-1700-000010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57150</xdr:colOff>
      <xdr:row>11</xdr:row>
      <xdr:rowOff>57150</xdr:rowOff>
    </xdr:from>
    <xdr:to>
      <xdr:col>15</xdr:col>
      <xdr:colOff>56654</xdr:colOff>
      <xdr:row>14</xdr:row>
      <xdr:rowOff>35839</xdr:rowOff>
    </xdr:to>
    <xdr:grpSp>
      <xdr:nvGrpSpPr>
        <xdr:cNvPr id="17" name="Group 16">
          <a:extLst>
            <a:ext uri="{FF2B5EF4-FFF2-40B4-BE49-F238E27FC236}">
              <a16:creationId xmlns:a16="http://schemas.microsoft.com/office/drawing/2014/main" id="{00000000-0008-0000-1700-000011000000}"/>
            </a:ext>
          </a:extLst>
        </xdr:cNvPr>
        <xdr:cNvGrpSpPr/>
      </xdr:nvGrpSpPr>
      <xdr:grpSpPr>
        <a:xfrm>
          <a:off x="2226365" y="1156252"/>
          <a:ext cx="158531" cy="304196"/>
          <a:chOff x="3377338" y="8846950"/>
          <a:chExt cx="161441" cy="351940"/>
        </a:xfrm>
      </xdr:grpSpPr>
      <xdr:sp macro="" textlink="">
        <xdr:nvSpPr>
          <xdr:cNvPr id="18" name="Rectangle 17">
            <a:extLst>
              <a:ext uri="{FF2B5EF4-FFF2-40B4-BE49-F238E27FC236}">
                <a16:creationId xmlns:a16="http://schemas.microsoft.com/office/drawing/2014/main" id="{00000000-0008-0000-1700-000012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9" name="Straight Arrow Connector 18">
            <a:extLst>
              <a:ext uri="{FF2B5EF4-FFF2-40B4-BE49-F238E27FC236}">
                <a16:creationId xmlns:a16="http://schemas.microsoft.com/office/drawing/2014/main" id="{00000000-0008-0000-1700-000013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17</xdr:row>
      <xdr:rowOff>76200</xdr:rowOff>
    </xdr:from>
    <xdr:to>
      <xdr:col>41</xdr:col>
      <xdr:colOff>5472</xdr:colOff>
      <xdr:row>18</xdr:row>
      <xdr:rowOff>73818</xdr:rowOff>
    </xdr:to>
    <xdr:grpSp>
      <xdr:nvGrpSpPr>
        <xdr:cNvPr id="20" name="Group 19">
          <a:extLst>
            <a:ext uri="{FF2B5EF4-FFF2-40B4-BE49-F238E27FC236}">
              <a16:creationId xmlns:a16="http://schemas.microsoft.com/office/drawing/2014/main" id="{00000000-0008-0000-1700-000014000000}"/>
            </a:ext>
          </a:extLst>
        </xdr:cNvPr>
        <xdr:cNvGrpSpPr/>
      </xdr:nvGrpSpPr>
      <xdr:grpSpPr>
        <a:xfrm>
          <a:off x="5986669" y="1759226"/>
          <a:ext cx="201356" cy="125170"/>
          <a:chOff x="6029326" y="2438400"/>
          <a:chExt cx="197784" cy="140494"/>
        </a:xfrm>
      </xdr:grpSpPr>
      <xdr:cxnSp macro="">
        <xdr:nvCxnSpPr>
          <xdr:cNvPr id="21" name="Straight Arrow Connector 20">
            <a:extLst>
              <a:ext uri="{FF2B5EF4-FFF2-40B4-BE49-F238E27FC236}">
                <a16:creationId xmlns:a16="http://schemas.microsoft.com/office/drawing/2014/main" id="{00000000-0008-0000-1700-000015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2" name="Rectangle 37">
            <a:extLst>
              <a:ext uri="{FF2B5EF4-FFF2-40B4-BE49-F238E27FC236}">
                <a16:creationId xmlns:a16="http://schemas.microsoft.com/office/drawing/2014/main" id="{00000000-0008-0000-1700-000016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16</xdr:row>
      <xdr:rowOff>66675</xdr:rowOff>
    </xdr:from>
    <xdr:to>
      <xdr:col>41</xdr:col>
      <xdr:colOff>9525</xdr:colOff>
      <xdr:row>16</xdr:row>
      <xdr:rowOff>66675</xdr:rowOff>
    </xdr:to>
    <xdr:cxnSp macro="">
      <xdr:nvCxnSpPr>
        <xdr:cNvPr id="79" name="Straight Arrow Connector 78">
          <a:extLst>
            <a:ext uri="{FF2B5EF4-FFF2-40B4-BE49-F238E27FC236}">
              <a16:creationId xmlns:a16="http://schemas.microsoft.com/office/drawing/2014/main" id="{00000000-0008-0000-1700-00004F000000}"/>
            </a:ext>
          </a:extLst>
        </xdr:cNvPr>
        <xdr:cNvCxnSpPr/>
      </xdr:nvCxnSpPr>
      <xdr:spPr>
        <a:xfrm>
          <a:off x="6096000" y="18192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5953</xdr:colOff>
      <xdr:row>23</xdr:row>
      <xdr:rowOff>71436</xdr:rowOff>
    </xdr:from>
    <xdr:to>
      <xdr:col>41</xdr:col>
      <xdr:colOff>5953</xdr:colOff>
      <xdr:row>23</xdr:row>
      <xdr:rowOff>71436</xdr:rowOff>
    </xdr:to>
    <xdr:cxnSp macro="">
      <xdr:nvCxnSpPr>
        <xdr:cNvPr id="59" name="Straight Arrow Connector 58">
          <a:extLst>
            <a:ext uri="{FF2B5EF4-FFF2-40B4-BE49-F238E27FC236}">
              <a16:creationId xmlns:a16="http://schemas.microsoft.com/office/drawing/2014/main" id="{00000000-0008-0000-1700-00003B000000}"/>
            </a:ext>
          </a:extLst>
        </xdr:cNvPr>
        <xdr:cNvCxnSpPr/>
      </xdr:nvCxnSpPr>
      <xdr:spPr>
        <a:xfrm>
          <a:off x="6066234" y="2702717"/>
          <a:ext cx="21431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5953</xdr:colOff>
      <xdr:row>24</xdr:row>
      <xdr:rowOff>71436</xdr:rowOff>
    </xdr:from>
    <xdr:to>
      <xdr:col>41</xdr:col>
      <xdr:colOff>5953</xdr:colOff>
      <xdr:row>24</xdr:row>
      <xdr:rowOff>71436</xdr:rowOff>
    </xdr:to>
    <xdr:cxnSp macro="">
      <xdr:nvCxnSpPr>
        <xdr:cNvPr id="60" name="Straight Arrow Connector 59">
          <a:extLst>
            <a:ext uri="{FF2B5EF4-FFF2-40B4-BE49-F238E27FC236}">
              <a16:creationId xmlns:a16="http://schemas.microsoft.com/office/drawing/2014/main" id="{00000000-0008-0000-1700-00003C000000}"/>
            </a:ext>
          </a:extLst>
        </xdr:cNvPr>
        <xdr:cNvCxnSpPr/>
      </xdr:nvCxnSpPr>
      <xdr:spPr>
        <a:xfrm>
          <a:off x="6066234" y="2845592"/>
          <a:ext cx="21431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5953</xdr:colOff>
      <xdr:row>25</xdr:row>
      <xdr:rowOff>71436</xdr:rowOff>
    </xdr:from>
    <xdr:to>
      <xdr:col>41</xdr:col>
      <xdr:colOff>5953</xdr:colOff>
      <xdr:row>25</xdr:row>
      <xdr:rowOff>71436</xdr:rowOff>
    </xdr:to>
    <xdr:cxnSp macro="">
      <xdr:nvCxnSpPr>
        <xdr:cNvPr id="61" name="Straight Arrow Connector 60">
          <a:extLst>
            <a:ext uri="{FF2B5EF4-FFF2-40B4-BE49-F238E27FC236}">
              <a16:creationId xmlns:a16="http://schemas.microsoft.com/office/drawing/2014/main" id="{00000000-0008-0000-1700-00003D000000}"/>
            </a:ext>
          </a:extLst>
        </xdr:cNvPr>
        <xdr:cNvCxnSpPr/>
      </xdr:nvCxnSpPr>
      <xdr:spPr>
        <a:xfrm>
          <a:off x="6066234" y="2988467"/>
          <a:ext cx="21431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5953</xdr:colOff>
      <xdr:row>33</xdr:row>
      <xdr:rowOff>77389</xdr:rowOff>
    </xdr:from>
    <xdr:to>
      <xdr:col>41</xdr:col>
      <xdr:colOff>5953</xdr:colOff>
      <xdr:row>33</xdr:row>
      <xdr:rowOff>77389</xdr:rowOff>
    </xdr:to>
    <xdr:cxnSp macro="">
      <xdr:nvCxnSpPr>
        <xdr:cNvPr id="62" name="Straight Arrow Connector 61">
          <a:extLst>
            <a:ext uri="{FF2B5EF4-FFF2-40B4-BE49-F238E27FC236}">
              <a16:creationId xmlns:a16="http://schemas.microsoft.com/office/drawing/2014/main" id="{00000000-0008-0000-1700-00003E000000}"/>
            </a:ext>
          </a:extLst>
        </xdr:cNvPr>
        <xdr:cNvCxnSpPr/>
      </xdr:nvCxnSpPr>
      <xdr:spPr>
        <a:xfrm>
          <a:off x="6066234" y="3940967"/>
          <a:ext cx="21431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5953</xdr:colOff>
      <xdr:row>34</xdr:row>
      <xdr:rowOff>77389</xdr:rowOff>
    </xdr:from>
    <xdr:to>
      <xdr:col>41</xdr:col>
      <xdr:colOff>5953</xdr:colOff>
      <xdr:row>34</xdr:row>
      <xdr:rowOff>77389</xdr:rowOff>
    </xdr:to>
    <xdr:cxnSp macro="">
      <xdr:nvCxnSpPr>
        <xdr:cNvPr id="63" name="Straight Arrow Connector 62">
          <a:extLst>
            <a:ext uri="{FF2B5EF4-FFF2-40B4-BE49-F238E27FC236}">
              <a16:creationId xmlns:a16="http://schemas.microsoft.com/office/drawing/2014/main" id="{00000000-0008-0000-1700-00003F000000}"/>
            </a:ext>
          </a:extLst>
        </xdr:cNvPr>
        <xdr:cNvCxnSpPr/>
      </xdr:nvCxnSpPr>
      <xdr:spPr>
        <a:xfrm>
          <a:off x="6066234" y="4083842"/>
          <a:ext cx="21431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5953</xdr:colOff>
      <xdr:row>35</xdr:row>
      <xdr:rowOff>59531</xdr:rowOff>
    </xdr:from>
    <xdr:to>
      <xdr:col>41</xdr:col>
      <xdr:colOff>5300</xdr:colOff>
      <xdr:row>39</xdr:row>
      <xdr:rowOff>89296</xdr:rowOff>
    </xdr:to>
    <xdr:grpSp>
      <xdr:nvGrpSpPr>
        <xdr:cNvPr id="64" name="Group 63">
          <a:extLst>
            <a:ext uri="{FF2B5EF4-FFF2-40B4-BE49-F238E27FC236}">
              <a16:creationId xmlns:a16="http://schemas.microsoft.com/office/drawing/2014/main" id="{00000000-0008-0000-1700-000040000000}"/>
            </a:ext>
          </a:extLst>
        </xdr:cNvPr>
        <xdr:cNvGrpSpPr/>
      </xdr:nvGrpSpPr>
      <xdr:grpSpPr>
        <a:xfrm>
          <a:off x="5983097" y="3742807"/>
          <a:ext cx="204756" cy="536247"/>
          <a:chOff x="6128657" y="1894114"/>
          <a:chExt cx="210939" cy="277586"/>
        </a:xfrm>
      </xdr:grpSpPr>
      <xdr:grpSp>
        <xdr:nvGrpSpPr>
          <xdr:cNvPr id="65" name="Group 64">
            <a:extLst>
              <a:ext uri="{FF2B5EF4-FFF2-40B4-BE49-F238E27FC236}">
                <a16:creationId xmlns:a16="http://schemas.microsoft.com/office/drawing/2014/main" id="{00000000-0008-0000-1700-000041000000}"/>
              </a:ext>
            </a:extLst>
          </xdr:cNvPr>
          <xdr:cNvGrpSpPr/>
        </xdr:nvGrpSpPr>
        <xdr:grpSpPr>
          <a:xfrm>
            <a:off x="6134099" y="1894114"/>
            <a:ext cx="205497" cy="277586"/>
            <a:chOff x="6029326" y="2438400"/>
            <a:chExt cx="197784" cy="140494"/>
          </a:xfrm>
        </xdr:grpSpPr>
        <xdr:cxnSp macro="">
          <xdr:nvCxnSpPr>
            <xdr:cNvPr id="67" name="Straight Arrow Connector 66">
              <a:extLst>
                <a:ext uri="{FF2B5EF4-FFF2-40B4-BE49-F238E27FC236}">
                  <a16:creationId xmlns:a16="http://schemas.microsoft.com/office/drawing/2014/main" id="{00000000-0008-0000-1700-000043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8" name="Rectangle 37">
              <a:extLst>
                <a:ext uri="{FF2B5EF4-FFF2-40B4-BE49-F238E27FC236}">
                  <a16:creationId xmlns:a16="http://schemas.microsoft.com/office/drawing/2014/main" id="{00000000-0008-0000-1700-000044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66" name="Straight Connector 65">
            <a:extLst>
              <a:ext uri="{FF2B5EF4-FFF2-40B4-BE49-F238E27FC236}">
                <a16:creationId xmlns:a16="http://schemas.microsoft.com/office/drawing/2014/main" id="{00000000-0008-0000-1700-000042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5953</xdr:colOff>
      <xdr:row>125</xdr:row>
      <xdr:rowOff>71436</xdr:rowOff>
    </xdr:from>
    <xdr:to>
      <xdr:col>41</xdr:col>
      <xdr:colOff>5953</xdr:colOff>
      <xdr:row>125</xdr:row>
      <xdr:rowOff>71436</xdr:rowOff>
    </xdr:to>
    <xdr:cxnSp macro="">
      <xdr:nvCxnSpPr>
        <xdr:cNvPr id="69" name="Straight Arrow Connector 68">
          <a:extLst>
            <a:ext uri="{FF2B5EF4-FFF2-40B4-BE49-F238E27FC236}">
              <a16:creationId xmlns:a16="http://schemas.microsoft.com/office/drawing/2014/main" id="{00000000-0008-0000-1700-000045000000}"/>
            </a:ext>
          </a:extLst>
        </xdr:cNvPr>
        <xdr:cNvCxnSpPr/>
      </xdr:nvCxnSpPr>
      <xdr:spPr>
        <a:xfrm>
          <a:off x="6066234" y="15573374"/>
          <a:ext cx="21431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5953</xdr:colOff>
      <xdr:row>133</xdr:row>
      <xdr:rowOff>71436</xdr:rowOff>
    </xdr:from>
    <xdr:to>
      <xdr:col>41</xdr:col>
      <xdr:colOff>5953</xdr:colOff>
      <xdr:row>133</xdr:row>
      <xdr:rowOff>71436</xdr:rowOff>
    </xdr:to>
    <xdr:cxnSp macro="">
      <xdr:nvCxnSpPr>
        <xdr:cNvPr id="70" name="Straight Arrow Connector 69">
          <a:extLst>
            <a:ext uri="{FF2B5EF4-FFF2-40B4-BE49-F238E27FC236}">
              <a16:creationId xmlns:a16="http://schemas.microsoft.com/office/drawing/2014/main" id="{00000000-0008-0000-1700-000046000000}"/>
            </a:ext>
          </a:extLst>
        </xdr:cNvPr>
        <xdr:cNvCxnSpPr/>
      </xdr:nvCxnSpPr>
      <xdr:spPr>
        <a:xfrm>
          <a:off x="6066234" y="16508014"/>
          <a:ext cx="21431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29307</xdr:colOff>
      <xdr:row>30</xdr:row>
      <xdr:rowOff>7326</xdr:rowOff>
    </xdr:from>
    <xdr:to>
      <xdr:col>11</xdr:col>
      <xdr:colOff>25817</xdr:colOff>
      <xdr:row>32</xdr:row>
      <xdr:rowOff>60686</xdr:rowOff>
    </xdr:to>
    <xdr:grpSp>
      <xdr:nvGrpSpPr>
        <xdr:cNvPr id="71" name="Group 70">
          <a:extLst>
            <a:ext uri="{FF2B5EF4-FFF2-40B4-BE49-F238E27FC236}">
              <a16:creationId xmlns:a16="http://schemas.microsoft.com/office/drawing/2014/main" id="{00000000-0008-0000-1700-000047000000}"/>
            </a:ext>
          </a:extLst>
        </xdr:cNvPr>
        <xdr:cNvGrpSpPr/>
      </xdr:nvGrpSpPr>
      <xdr:grpSpPr>
        <a:xfrm>
          <a:off x="1562832" y="3117032"/>
          <a:ext cx="155536" cy="303908"/>
          <a:chOff x="3377338" y="8846950"/>
          <a:chExt cx="161441" cy="351940"/>
        </a:xfrm>
      </xdr:grpSpPr>
      <xdr:sp macro="" textlink="">
        <xdr:nvSpPr>
          <xdr:cNvPr id="72" name="Rectangle 71">
            <a:extLst>
              <a:ext uri="{FF2B5EF4-FFF2-40B4-BE49-F238E27FC236}">
                <a16:creationId xmlns:a16="http://schemas.microsoft.com/office/drawing/2014/main" id="{00000000-0008-0000-1700-000048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3" name="Straight Arrow Connector 72">
            <a:extLst>
              <a:ext uri="{FF2B5EF4-FFF2-40B4-BE49-F238E27FC236}">
                <a16:creationId xmlns:a16="http://schemas.microsoft.com/office/drawing/2014/main" id="{00000000-0008-0000-1700-000049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44694</xdr:colOff>
      <xdr:row>30</xdr:row>
      <xdr:rowOff>7326</xdr:rowOff>
    </xdr:from>
    <xdr:to>
      <xdr:col>19</xdr:col>
      <xdr:colOff>41204</xdr:colOff>
      <xdr:row>32</xdr:row>
      <xdr:rowOff>60686</xdr:rowOff>
    </xdr:to>
    <xdr:grpSp>
      <xdr:nvGrpSpPr>
        <xdr:cNvPr id="74" name="Group 73">
          <a:extLst>
            <a:ext uri="{FF2B5EF4-FFF2-40B4-BE49-F238E27FC236}">
              <a16:creationId xmlns:a16="http://schemas.microsoft.com/office/drawing/2014/main" id="{00000000-0008-0000-1700-00004A000000}"/>
            </a:ext>
          </a:extLst>
        </xdr:cNvPr>
        <xdr:cNvGrpSpPr/>
      </xdr:nvGrpSpPr>
      <xdr:grpSpPr>
        <a:xfrm>
          <a:off x="2849600" y="3117032"/>
          <a:ext cx="156778" cy="303908"/>
          <a:chOff x="3377338" y="8846950"/>
          <a:chExt cx="161441" cy="351940"/>
        </a:xfrm>
      </xdr:grpSpPr>
      <xdr:sp macro="" textlink="">
        <xdr:nvSpPr>
          <xdr:cNvPr id="75" name="Rectangle 74">
            <a:extLst>
              <a:ext uri="{FF2B5EF4-FFF2-40B4-BE49-F238E27FC236}">
                <a16:creationId xmlns:a16="http://schemas.microsoft.com/office/drawing/2014/main" id="{00000000-0008-0000-1700-00004B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6" name="Straight Arrow Connector 75">
            <a:extLst>
              <a:ext uri="{FF2B5EF4-FFF2-40B4-BE49-F238E27FC236}">
                <a16:creationId xmlns:a16="http://schemas.microsoft.com/office/drawing/2014/main" id="{00000000-0008-0000-1700-00004C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29308</xdr:colOff>
      <xdr:row>73</xdr:row>
      <xdr:rowOff>36634</xdr:rowOff>
    </xdr:from>
    <xdr:to>
      <xdr:col>11</xdr:col>
      <xdr:colOff>25818</xdr:colOff>
      <xdr:row>75</xdr:row>
      <xdr:rowOff>89994</xdr:rowOff>
    </xdr:to>
    <xdr:grpSp>
      <xdr:nvGrpSpPr>
        <xdr:cNvPr id="77" name="Group 76">
          <a:extLst>
            <a:ext uri="{FF2B5EF4-FFF2-40B4-BE49-F238E27FC236}">
              <a16:creationId xmlns:a16="http://schemas.microsoft.com/office/drawing/2014/main" id="{00000000-0008-0000-1700-00004D000000}"/>
            </a:ext>
          </a:extLst>
        </xdr:cNvPr>
        <xdr:cNvGrpSpPr/>
      </xdr:nvGrpSpPr>
      <xdr:grpSpPr>
        <a:xfrm>
          <a:off x="1562833" y="7775904"/>
          <a:ext cx="155536" cy="302252"/>
          <a:chOff x="3377338" y="8846950"/>
          <a:chExt cx="161441" cy="351940"/>
        </a:xfrm>
      </xdr:grpSpPr>
      <xdr:sp macro="" textlink="">
        <xdr:nvSpPr>
          <xdr:cNvPr id="78" name="Rectangle 77">
            <a:extLst>
              <a:ext uri="{FF2B5EF4-FFF2-40B4-BE49-F238E27FC236}">
                <a16:creationId xmlns:a16="http://schemas.microsoft.com/office/drawing/2014/main" id="{00000000-0008-0000-1700-00004E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0" name="Straight Arrow Connector 79">
            <a:extLst>
              <a:ext uri="{FF2B5EF4-FFF2-40B4-BE49-F238E27FC236}">
                <a16:creationId xmlns:a16="http://schemas.microsoft.com/office/drawing/2014/main" id="{00000000-0008-0000-1700-000050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44695</xdr:colOff>
      <xdr:row>73</xdr:row>
      <xdr:rowOff>36634</xdr:rowOff>
    </xdr:from>
    <xdr:to>
      <xdr:col>19</xdr:col>
      <xdr:colOff>41205</xdr:colOff>
      <xdr:row>75</xdr:row>
      <xdr:rowOff>89994</xdr:rowOff>
    </xdr:to>
    <xdr:grpSp>
      <xdr:nvGrpSpPr>
        <xdr:cNvPr id="81" name="Group 80">
          <a:extLst>
            <a:ext uri="{FF2B5EF4-FFF2-40B4-BE49-F238E27FC236}">
              <a16:creationId xmlns:a16="http://schemas.microsoft.com/office/drawing/2014/main" id="{00000000-0008-0000-1700-000051000000}"/>
            </a:ext>
          </a:extLst>
        </xdr:cNvPr>
        <xdr:cNvGrpSpPr/>
      </xdr:nvGrpSpPr>
      <xdr:grpSpPr>
        <a:xfrm>
          <a:off x="2849601" y="7775904"/>
          <a:ext cx="156778" cy="302252"/>
          <a:chOff x="3377338" y="8846950"/>
          <a:chExt cx="161441" cy="351940"/>
        </a:xfrm>
      </xdr:grpSpPr>
      <xdr:sp macro="" textlink="">
        <xdr:nvSpPr>
          <xdr:cNvPr id="82" name="Rectangle 81">
            <a:extLst>
              <a:ext uri="{FF2B5EF4-FFF2-40B4-BE49-F238E27FC236}">
                <a16:creationId xmlns:a16="http://schemas.microsoft.com/office/drawing/2014/main" id="{00000000-0008-0000-1700-000052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3" name="Straight Arrow Connector 82">
            <a:extLst>
              <a:ext uri="{FF2B5EF4-FFF2-40B4-BE49-F238E27FC236}">
                <a16:creationId xmlns:a16="http://schemas.microsoft.com/office/drawing/2014/main" id="{00000000-0008-0000-1700-000053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29309</xdr:colOff>
      <xdr:row>124</xdr:row>
      <xdr:rowOff>12454</xdr:rowOff>
    </xdr:from>
    <xdr:to>
      <xdr:col>11</xdr:col>
      <xdr:colOff>25820</xdr:colOff>
      <xdr:row>126</xdr:row>
      <xdr:rowOff>68745</xdr:rowOff>
    </xdr:to>
    <xdr:grpSp>
      <xdr:nvGrpSpPr>
        <xdr:cNvPr id="84" name="Group 83">
          <a:extLst>
            <a:ext uri="{FF2B5EF4-FFF2-40B4-BE49-F238E27FC236}">
              <a16:creationId xmlns:a16="http://schemas.microsoft.com/office/drawing/2014/main" id="{00000000-0008-0000-1700-000054000000}"/>
            </a:ext>
          </a:extLst>
        </xdr:cNvPr>
        <xdr:cNvGrpSpPr/>
      </xdr:nvGrpSpPr>
      <xdr:grpSpPr>
        <a:xfrm>
          <a:off x="1562834" y="13781877"/>
          <a:ext cx="155537" cy="305598"/>
          <a:chOff x="3377338" y="8846950"/>
          <a:chExt cx="161441" cy="351940"/>
        </a:xfrm>
      </xdr:grpSpPr>
      <xdr:sp macro="" textlink="">
        <xdr:nvSpPr>
          <xdr:cNvPr id="85" name="Rectangle 84">
            <a:extLst>
              <a:ext uri="{FF2B5EF4-FFF2-40B4-BE49-F238E27FC236}">
                <a16:creationId xmlns:a16="http://schemas.microsoft.com/office/drawing/2014/main" id="{00000000-0008-0000-1700-000055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6" name="Straight Arrow Connector 85">
            <a:extLst>
              <a:ext uri="{FF2B5EF4-FFF2-40B4-BE49-F238E27FC236}">
                <a16:creationId xmlns:a16="http://schemas.microsoft.com/office/drawing/2014/main" id="{00000000-0008-0000-1700-000056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44695</xdr:colOff>
      <xdr:row>124</xdr:row>
      <xdr:rowOff>12454</xdr:rowOff>
    </xdr:from>
    <xdr:to>
      <xdr:col>19</xdr:col>
      <xdr:colOff>41205</xdr:colOff>
      <xdr:row>126</xdr:row>
      <xdr:rowOff>68745</xdr:rowOff>
    </xdr:to>
    <xdr:grpSp>
      <xdr:nvGrpSpPr>
        <xdr:cNvPr id="87" name="Group 86">
          <a:extLst>
            <a:ext uri="{FF2B5EF4-FFF2-40B4-BE49-F238E27FC236}">
              <a16:creationId xmlns:a16="http://schemas.microsoft.com/office/drawing/2014/main" id="{00000000-0008-0000-1700-000057000000}"/>
            </a:ext>
          </a:extLst>
        </xdr:cNvPr>
        <xdr:cNvGrpSpPr/>
      </xdr:nvGrpSpPr>
      <xdr:grpSpPr>
        <a:xfrm>
          <a:off x="2849601" y="13781877"/>
          <a:ext cx="156778" cy="305598"/>
          <a:chOff x="3377338" y="8846950"/>
          <a:chExt cx="161441" cy="351940"/>
        </a:xfrm>
      </xdr:grpSpPr>
      <xdr:sp macro="" textlink="">
        <xdr:nvSpPr>
          <xdr:cNvPr id="88" name="Rectangle 87">
            <a:extLst>
              <a:ext uri="{FF2B5EF4-FFF2-40B4-BE49-F238E27FC236}">
                <a16:creationId xmlns:a16="http://schemas.microsoft.com/office/drawing/2014/main" id="{00000000-0008-0000-1700-000058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9" name="Straight Arrow Connector 88">
            <a:extLst>
              <a:ext uri="{FF2B5EF4-FFF2-40B4-BE49-F238E27FC236}">
                <a16:creationId xmlns:a16="http://schemas.microsoft.com/office/drawing/2014/main" id="{00000000-0008-0000-1700-000059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46160</xdr:colOff>
      <xdr:row>44</xdr:row>
      <xdr:rowOff>13921</xdr:rowOff>
    </xdr:from>
    <xdr:to>
      <xdr:col>40</xdr:col>
      <xdr:colOff>97227</xdr:colOff>
      <xdr:row>45</xdr:row>
      <xdr:rowOff>6913</xdr:rowOff>
    </xdr:to>
    <xdr:grpSp>
      <xdr:nvGrpSpPr>
        <xdr:cNvPr id="90" name="Group 89">
          <a:extLst>
            <a:ext uri="{FF2B5EF4-FFF2-40B4-BE49-F238E27FC236}">
              <a16:creationId xmlns:a16="http://schemas.microsoft.com/office/drawing/2014/main" id="{00000000-0008-0000-1700-00005A000000}"/>
            </a:ext>
          </a:extLst>
        </xdr:cNvPr>
        <xdr:cNvGrpSpPr/>
      </xdr:nvGrpSpPr>
      <xdr:grpSpPr>
        <a:xfrm>
          <a:off x="4010631" y="4670818"/>
          <a:ext cx="2165203" cy="120544"/>
          <a:chOff x="3700220" y="8704881"/>
          <a:chExt cx="2198016" cy="142068"/>
        </a:xfrm>
      </xdr:grpSpPr>
      <xdr:sp macro="" textlink="">
        <xdr:nvSpPr>
          <xdr:cNvPr id="91" name="Rectangle 90">
            <a:extLst>
              <a:ext uri="{FF2B5EF4-FFF2-40B4-BE49-F238E27FC236}">
                <a16:creationId xmlns:a16="http://schemas.microsoft.com/office/drawing/2014/main" id="{00000000-0008-0000-1700-00005B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2" name="Straight Arrow Connector 91">
            <a:extLst>
              <a:ext uri="{FF2B5EF4-FFF2-40B4-BE49-F238E27FC236}">
                <a16:creationId xmlns:a16="http://schemas.microsoft.com/office/drawing/2014/main" id="{00000000-0008-0000-1700-00005C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36635</xdr:colOff>
      <xdr:row>44</xdr:row>
      <xdr:rowOff>80596</xdr:rowOff>
    </xdr:from>
    <xdr:to>
      <xdr:col>15</xdr:col>
      <xdr:colOff>36139</xdr:colOff>
      <xdr:row>46</xdr:row>
      <xdr:rowOff>132554</xdr:rowOff>
    </xdr:to>
    <xdr:grpSp>
      <xdr:nvGrpSpPr>
        <xdr:cNvPr id="93" name="Group 92">
          <a:extLst>
            <a:ext uri="{FF2B5EF4-FFF2-40B4-BE49-F238E27FC236}">
              <a16:creationId xmlns:a16="http://schemas.microsoft.com/office/drawing/2014/main" id="{00000000-0008-0000-1700-00005D000000}"/>
            </a:ext>
          </a:extLst>
        </xdr:cNvPr>
        <xdr:cNvGrpSpPr/>
      </xdr:nvGrpSpPr>
      <xdr:grpSpPr>
        <a:xfrm>
          <a:off x="2206678" y="4730452"/>
          <a:ext cx="158531" cy="301265"/>
          <a:chOff x="3377338" y="8846950"/>
          <a:chExt cx="161441" cy="351940"/>
        </a:xfrm>
      </xdr:grpSpPr>
      <xdr:sp macro="" textlink="">
        <xdr:nvSpPr>
          <xdr:cNvPr id="94" name="Rectangle 93">
            <a:extLst>
              <a:ext uri="{FF2B5EF4-FFF2-40B4-BE49-F238E27FC236}">
                <a16:creationId xmlns:a16="http://schemas.microsoft.com/office/drawing/2014/main" id="{00000000-0008-0000-1700-00005E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5" name="Straight Arrow Connector 94">
            <a:extLst>
              <a:ext uri="{FF2B5EF4-FFF2-40B4-BE49-F238E27FC236}">
                <a16:creationId xmlns:a16="http://schemas.microsoft.com/office/drawing/2014/main" id="{00000000-0008-0000-1700-00005F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51288</xdr:colOff>
      <xdr:row>51</xdr:row>
      <xdr:rowOff>90122</xdr:rowOff>
    </xdr:from>
    <xdr:to>
      <xdr:col>40</xdr:col>
      <xdr:colOff>102355</xdr:colOff>
      <xdr:row>52</xdr:row>
      <xdr:rowOff>83113</xdr:rowOff>
    </xdr:to>
    <xdr:grpSp>
      <xdr:nvGrpSpPr>
        <xdr:cNvPr id="96" name="Group 95">
          <a:extLst>
            <a:ext uri="{FF2B5EF4-FFF2-40B4-BE49-F238E27FC236}">
              <a16:creationId xmlns:a16="http://schemas.microsoft.com/office/drawing/2014/main" id="{00000000-0008-0000-1700-000060000000}"/>
            </a:ext>
          </a:extLst>
        </xdr:cNvPr>
        <xdr:cNvGrpSpPr/>
      </xdr:nvGrpSpPr>
      <xdr:grpSpPr>
        <a:xfrm>
          <a:off x="4015759" y="5553745"/>
          <a:ext cx="2163960" cy="120543"/>
          <a:chOff x="3700220" y="8704881"/>
          <a:chExt cx="2198016" cy="142068"/>
        </a:xfrm>
      </xdr:grpSpPr>
      <xdr:sp macro="" textlink="">
        <xdr:nvSpPr>
          <xdr:cNvPr id="97" name="Rectangle 96">
            <a:extLst>
              <a:ext uri="{FF2B5EF4-FFF2-40B4-BE49-F238E27FC236}">
                <a16:creationId xmlns:a16="http://schemas.microsoft.com/office/drawing/2014/main" id="{00000000-0008-0000-1700-000061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8" name="Straight Arrow Connector 97">
            <a:extLst>
              <a:ext uri="{FF2B5EF4-FFF2-40B4-BE49-F238E27FC236}">
                <a16:creationId xmlns:a16="http://schemas.microsoft.com/office/drawing/2014/main" id="{00000000-0008-0000-1700-000062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51288</xdr:colOff>
      <xdr:row>51</xdr:row>
      <xdr:rowOff>80597</xdr:rowOff>
    </xdr:from>
    <xdr:to>
      <xdr:col>15</xdr:col>
      <xdr:colOff>50792</xdr:colOff>
      <xdr:row>53</xdr:row>
      <xdr:rowOff>132555</xdr:rowOff>
    </xdr:to>
    <xdr:grpSp>
      <xdr:nvGrpSpPr>
        <xdr:cNvPr id="99" name="Group 98">
          <a:extLst>
            <a:ext uri="{FF2B5EF4-FFF2-40B4-BE49-F238E27FC236}">
              <a16:creationId xmlns:a16="http://schemas.microsoft.com/office/drawing/2014/main" id="{00000000-0008-0000-1700-000063000000}"/>
            </a:ext>
          </a:extLst>
        </xdr:cNvPr>
        <xdr:cNvGrpSpPr/>
      </xdr:nvGrpSpPr>
      <xdr:grpSpPr>
        <a:xfrm>
          <a:off x="2220089" y="5545462"/>
          <a:ext cx="158531" cy="301265"/>
          <a:chOff x="3377338" y="8846950"/>
          <a:chExt cx="161441" cy="351940"/>
        </a:xfrm>
      </xdr:grpSpPr>
      <xdr:sp macro="" textlink="">
        <xdr:nvSpPr>
          <xdr:cNvPr id="100" name="Rectangle 99">
            <a:extLst>
              <a:ext uri="{FF2B5EF4-FFF2-40B4-BE49-F238E27FC236}">
                <a16:creationId xmlns:a16="http://schemas.microsoft.com/office/drawing/2014/main" id="{00000000-0008-0000-1700-000064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1" name="Straight Arrow Connector 100">
            <a:extLst>
              <a:ext uri="{FF2B5EF4-FFF2-40B4-BE49-F238E27FC236}">
                <a16:creationId xmlns:a16="http://schemas.microsoft.com/office/drawing/2014/main" id="{00000000-0008-0000-1700-000065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58616</xdr:colOff>
      <xdr:row>58</xdr:row>
      <xdr:rowOff>29308</xdr:rowOff>
    </xdr:from>
    <xdr:to>
      <xdr:col>15</xdr:col>
      <xdr:colOff>58120</xdr:colOff>
      <xdr:row>60</xdr:row>
      <xdr:rowOff>81266</xdr:rowOff>
    </xdr:to>
    <xdr:grpSp>
      <xdr:nvGrpSpPr>
        <xdr:cNvPr id="102" name="Group 101">
          <a:extLst>
            <a:ext uri="{FF2B5EF4-FFF2-40B4-BE49-F238E27FC236}">
              <a16:creationId xmlns:a16="http://schemas.microsoft.com/office/drawing/2014/main" id="{00000000-0008-0000-1700-000066000000}"/>
            </a:ext>
          </a:extLst>
        </xdr:cNvPr>
        <xdr:cNvGrpSpPr/>
      </xdr:nvGrpSpPr>
      <xdr:grpSpPr>
        <a:xfrm>
          <a:off x="2227831" y="6212690"/>
          <a:ext cx="158531" cy="301264"/>
          <a:chOff x="3377338" y="8846950"/>
          <a:chExt cx="161441" cy="351940"/>
        </a:xfrm>
      </xdr:grpSpPr>
      <xdr:sp macro="" textlink="">
        <xdr:nvSpPr>
          <xdr:cNvPr id="103" name="Rectangle 102">
            <a:extLst>
              <a:ext uri="{FF2B5EF4-FFF2-40B4-BE49-F238E27FC236}">
                <a16:creationId xmlns:a16="http://schemas.microsoft.com/office/drawing/2014/main" id="{00000000-0008-0000-1700-000067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4" name="Straight Arrow Connector 103">
            <a:extLst>
              <a:ext uri="{FF2B5EF4-FFF2-40B4-BE49-F238E27FC236}">
                <a16:creationId xmlns:a16="http://schemas.microsoft.com/office/drawing/2014/main" id="{00000000-0008-0000-1700-000068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51289</xdr:colOff>
      <xdr:row>58</xdr:row>
      <xdr:rowOff>21981</xdr:rowOff>
    </xdr:from>
    <xdr:to>
      <xdr:col>20</xdr:col>
      <xdr:colOff>50792</xdr:colOff>
      <xdr:row>60</xdr:row>
      <xdr:rowOff>73939</xdr:rowOff>
    </xdr:to>
    <xdr:grpSp>
      <xdr:nvGrpSpPr>
        <xdr:cNvPr id="105" name="Group 104">
          <a:extLst>
            <a:ext uri="{FF2B5EF4-FFF2-40B4-BE49-F238E27FC236}">
              <a16:creationId xmlns:a16="http://schemas.microsoft.com/office/drawing/2014/main" id="{00000000-0008-0000-1700-000069000000}"/>
            </a:ext>
          </a:extLst>
        </xdr:cNvPr>
        <xdr:cNvGrpSpPr/>
      </xdr:nvGrpSpPr>
      <xdr:grpSpPr>
        <a:xfrm>
          <a:off x="3015221" y="6206605"/>
          <a:ext cx="158529" cy="301264"/>
          <a:chOff x="3377338" y="8846950"/>
          <a:chExt cx="161441" cy="351940"/>
        </a:xfrm>
      </xdr:grpSpPr>
      <xdr:sp macro="" textlink="">
        <xdr:nvSpPr>
          <xdr:cNvPr id="106" name="Rectangle 105">
            <a:extLst>
              <a:ext uri="{FF2B5EF4-FFF2-40B4-BE49-F238E27FC236}">
                <a16:creationId xmlns:a16="http://schemas.microsoft.com/office/drawing/2014/main" id="{00000000-0008-0000-1700-00006A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7" name="Straight Arrow Connector 106">
            <a:extLst>
              <a:ext uri="{FF2B5EF4-FFF2-40B4-BE49-F238E27FC236}">
                <a16:creationId xmlns:a16="http://schemas.microsoft.com/office/drawing/2014/main" id="{00000000-0008-0000-1700-00006B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29</xdr:col>
      <xdr:colOff>36635</xdr:colOff>
      <xdr:row>58</xdr:row>
      <xdr:rowOff>80596</xdr:rowOff>
    </xdr:from>
    <xdr:to>
      <xdr:col>41</xdr:col>
      <xdr:colOff>0</xdr:colOff>
      <xdr:row>59</xdr:row>
      <xdr:rowOff>73588</xdr:rowOff>
    </xdr:to>
    <xdr:grpSp>
      <xdr:nvGrpSpPr>
        <xdr:cNvPr id="108" name="Group 107">
          <a:extLst>
            <a:ext uri="{FF2B5EF4-FFF2-40B4-BE49-F238E27FC236}">
              <a16:creationId xmlns:a16="http://schemas.microsoft.com/office/drawing/2014/main" id="{00000000-0008-0000-1700-00006C000000}"/>
            </a:ext>
          </a:extLst>
        </xdr:cNvPr>
        <xdr:cNvGrpSpPr/>
      </xdr:nvGrpSpPr>
      <xdr:grpSpPr>
        <a:xfrm>
          <a:off x="4479426" y="6259422"/>
          <a:ext cx="1702713" cy="120544"/>
          <a:chOff x="3700220" y="8704881"/>
          <a:chExt cx="1727712" cy="142068"/>
        </a:xfrm>
      </xdr:grpSpPr>
      <xdr:sp macro="" textlink="">
        <xdr:nvSpPr>
          <xdr:cNvPr id="109" name="Rectangle 108">
            <a:extLst>
              <a:ext uri="{FF2B5EF4-FFF2-40B4-BE49-F238E27FC236}">
                <a16:creationId xmlns:a16="http://schemas.microsoft.com/office/drawing/2014/main" id="{00000000-0008-0000-1700-00006D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0" name="Straight Arrow Connector 109">
            <a:extLst>
              <a:ext uri="{FF2B5EF4-FFF2-40B4-BE49-F238E27FC236}">
                <a16:creationId xmlns:a16="http://schemas.microsoft.com/office/drawing/2014/main" id="{00000000-0008-0000-1700-00006E000000}"/>
              </a:ext>
            </a:extLst>
          </xdr:cNvPr>
          <xdr:cNvCxnSpPr/>
        </xdr:nvCxnSpPr>
        <xdr:spPr>
          <a:xfrm>
            <a:off x="3851975" y="8846949"/>
            <a:ext cx="1575957"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51288</xdr:colOff>
      <xdr:row>66</xdr:row>
      <xdr:rowOff>7327</xdr:rowOff>
    </xdr:from>
    <xdr:to>
      <xdr:col>15</xdr:col>
      <xdr:colOff>50792</xdr:colOff>
      <xdr:row>68</xdr:row>
      <xdr:rowOff>59285</xdr:rowOff>
    </xdr:to>
    <xdr:grpSp>
      <xdr:nvGrpSpPr>
        <xdr:cNvPr id="111" name="Group 110">
          <a:extLst>
            <a:ext uri="{FF2B5EF4-FFF2-40B4-BE49-F238E27FC236}">
              <a16:creationId xmlns:a16="http://schemas.microsoft.com/office/drawing/2014/main" id="{00000000-0008-0000-1700-00006F000000}"/>
            </a:ext>
          </a:extLst>
        </xdr:cNvPr>
        <xdr:cNvGrpSpPr/>
      </xdr:nvGrpSpPr>
      <xdr:grpSpPr>
        <a:xfrm>
          <a:off x="2220089" y="7034707"/>
          <a:ext cx="158531" cy="302506"/>
          <a:chOff x="3377338" y="8846950"/>
          <a:chExt cx="161441" cy="351940"/>
        </a:xfrm>
      </xdr:grpSpPr>
      <xdr:sp macro="" textlink="">
        <xdr:nvSpPr>
          <xdr:cNvPr id="112" name="Rectangle 111">
            <a:extLst>
              <a:ext uri="{FF2B5EF4-FFF2-40B4-BE49-F238E27FC236}">
                <a16:creationId xmlns:a16="http://schemas.microsoft.com/office/drawing/2014/main" id="{00000000-0008-0000-1700-000070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3" name="Straight Arrow Connector 112">
            <a:extLst>
              <a:ext uri="{FF2B5EF4-FFF2-40B4-BE49-F238E27FC236}">
                <a16:creationId xmlns:a16="http://schemas.microsoft.com/office/drawing/2014/main" id="{00000000-0008-0000-1700-000071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21981</xdr:colOff>
      <xdr:row>65</xdr:row>
      <xdr:rowOff>7324</xdr:rowOff>
    </xdr:from>
    <xdr:to>
      <xdr:col>41</xdr:col>
      <xdr:colOff>9525</xdr:colOff>
      <xdr:row>66</xdr:row>
      <xdr:rowOff>314</xdr:rowOff>
    </xdr:to>
    <xdr:grpSp>
      <xdr:nvGrpSpPr>
        <xdr:cNvPr id="114" name="Group 113">
          <a:extLst>
            <a:ext uri="{FF2B5EF4-FFF2-40B4-BE49-F238E27FC236}">
              <a16:creationId xmlns:a16="http://schemas.microsoft.com/office/drawing/2014/main" id="{00000000-0008-0000-1700-000072000000}"/>
            </a:ext>
          </a:extLst>
        </xdr:cNvPr>
        <xdr:cNvGrpSpPr/>
      </xdr:nvGrpSpPr>
      <xdr:grpSpPr>
        <a:xfrm>
          <a:off x="3509788" y="6907152"/>
          <a:ext cx="2682290" cy="121784"/>
          <a:chOff x="3700220" y="8704881"/>
          <a:chExt cx="2724331" cy="142067"/>
        </a:xfrm>
      </xdr:grpSpPr>
      <xdr:sp macro="" textlink="">
        <xdr:nvSpPr>
          <xdr:cNvPr id="115" name="Rectangle 114">
            <a:extLst>
              <a:ext uri="{FF2B5EF4-FFF2-40B4-BE49-F238E27FC236}">
                <a16:creationId xmlns:a16="http://schemas.microsoft.com/office/drawing/2014/main" id="{00000000-0008-0000-1700-000073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6" name="Straight Arrow Connector 115">
            <a:extLst>
              <a:ext uri="{FF2B5EF4-FFF2-40B4-BE49-F238E27FC236}">
                <a16:creationId xmlns:a16="http://schemas.microsoft.com/office/drawing/2014/main" id="{00000000-0008-0000-1700-000074000000}"/>
              </a:ext>
            </a:extLst>
          </xdr:cNvPr>
          <xdr:cNvCxnSpPr/>
        </xdr:nvCxnSpPr>
        <xdr:spPr>
          <a:xfrm>
            <a:off x="3851975" y="8846945"/>
            <a:ext cx="2572576"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43961</xdr:colOff>
      <xdr:row>67</xdr:row>
      <xdr:rowOff>82794</xdr:rowOff>
    </xdr:from>
    <xdr:to>
      <xdr:col>40</xdr:col>
      <xdr:colOff>95249</xdr:colOff>
      <xdr:row>68</xdr:row>
      <xdr:rowOff>75785</xdr:rowOff>
    </xdr:to>
    <xdr:grpSp>
      <xdr:nvGrpSpPr>
        <xdr:cNvPr id="117" name="Group 116">
          <a:extLst>
            <a:ext uri="{FF2B5EF4-FFF2-40B4-BE49-F238E27FC236}">
              <a16:creationId xmlns:a16="http://schemas.microsoft.com/office/drawing/2014/main" id="{00000000-0008-0000-1700-000075000000}"/>
            </a:ext>
          </a:extLst>
        </xdr:cNvPr>
        <xdr:cNvGrpSpPr/>
      </xdr:nvGrpSpPr>
      <xdr:grpSpPr>
        <a:xfrm>
          <a:off x="4326484" y="7229443"/>
          <a:ext cx="1847372" cy="121785"/>
          <a:chOff x="3700220" y="8704881"/>
          <a:chExt cx="1875008" cy="142068"/>
        </a:xfrm>
      </xdr:grpSpPr>
      <xdr:sp macro="" textlink="">
        <xdr:nvSpPr>
          <xdr:cNvPr id="118" name="Rectangle 117">
            <a:extLst>
              <a:ext uri="{FF2B5EF4-FFF2-40B4-BE49-F238E27FC236}">
                <a16:creationId xmlns:a16="http://schemas.microsoft.com/office/drawing/2014/main" id="{00000000-0008-0000-1700-000076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9" name="Straight Arrow Connector 118">
            <a:extLst>
              <a:ext uri="{FF2B5EF4-FFF2-40B4-BE49-F238E27FC236}">
                <a16:creationId xmlns:a16="http://schemas.microsoft.com/office/drawing/2014/main" id="{00000000-0008-0000-1700-000077000000}"/>
              </a:ext>
            </a:extLst>
          </xdr:cNvPr>
          <xdr:cNvCxnSpPr/>
        </xdr:nvCxnSpPr>
        <xdr:spPr>
          <a:xfrm>
            <a:off x="3851975" y="8846949"/>
            <a:ext cx="1723253"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36634</xdr:colOff>
      <xdr:row>113</xdr:row>
      <xdr:rowOff>7328</xdr:rowOff>
    </xdr:from>
    <xdr:to>
      <xdr:col>10</xdr:col>
      <xdr:colOff>36137</xdr:colOff>
      <xdr:row>115</xdr:row>
      <xdr:rowOff>59287</xdr:rowOff>
    </xdr:to>
    <xdr:grpSp>
      <xdr:nvGrpSpPr>
        <xdr:cNvPr id="120" name="Group 119">
          <a:extLst>
            <a:ext uri="{FF2B5EF4-FFF2-40B4-BE49-F238E27FC236}">
              <a16:creationId xmlns:a16="http://schemas.microsoft.com/office/drawing/2014/main" id="{00000000-0008-0000-1700-000078000000}"/>
            </a:ext>
          </a:extLst>
        </xdr:cNvPr>
        <xdr:cNvGrpSpPr/>
      </xdr:nvGrpSpPr>
      <xdr:grpSpPr>
        <a:xfrm>
          <a:off x="1411547" y="12671851"/>
          <a:ext cx="158529" cy="302508"/>
          <a:chOff x="3377338" y="8846950"/>
          <a:chExt cx="161441" cy="351940"/>
        </a:xfrm>
      </xdr:grpSpPr>
      <xdr:sp macro="" textlink="">
        <xdr:nvSpPr>
          <xdr:cNvPr id="121" name="Rectangle 120">
            <a:extLst>
              <a:ext uri="{FF2B5EF4-FFF2-40B4-BE49-F238E27FC236}">
                <a16:creationId xmlns:a16="http://schemas.microsoft.com/office/drawing/2014/main" id="{00000000-0008-0000-1700-000079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22" name="Straight Arrow Connector 121">
            <a:extLst>
              <a:ext uri="{FF2B5EF4-FFF2-40B4-BE49-F238E27FC236}">
                <a16:creationId xmlns:a16="http://schemas.microsoft.com/office/drawing/2014/main" id="{00000000-0008-0000-1700-00007A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29306</xdr:colOff>
      <xdr:row>112</xdr:row>
      <xdr:rowOff>65943</xdr:rowOff>
    </xdr:from>
    <xdr:to>
      <xdr:col>18</xdr:col>
      <xdr:colOff>28810</xdr:colOff>
      <xdr:row>115</xdr:row>
      <xdr:rowOff>44632</xdr:rowOff>
    </xdr:to>
    <xdr:grpSp>
      <xdr:nvGrpSpPr>
        <xdr:cNvPr id="123" name="Group 122">
          <a:extLst>
            <a:ext uri="{FF2B5EF4-FFF2-40B4-BE49-F238E27FC236}">
              <a16:creationId xmlns:a16="http://schemas.microsoft.com/office/drawing/2014/main" id="{00000000-0008-0000-1700-00007B000000}"/>
            </a:ext>
          </a:extLst>
        </xdr:cNvPr>
        <xdr:cNvGrpSpPr/>
      </xdr:nvGrpSpPr>
      <xdr:grpSpPr>
        <a:xfrm>
          <a:off x="2676014" y="12656751"/>
          <a:ext cx="158530" cy="304196"/>
          <a:chOff x="3377338" y="8846950"/>
          <a:chExt cx="161441" cy="351940"/>
        </a:xfrm>
      </xdr:grpSpPr>
      <xdr:sp macro="" textlink="">
        <xdr:nvSpPr>
          <xdr:cNvPr id="124" name="Rectangle 123">
            <a:extLst>
              <a:ext uri="{FF2B5EF4-FFF2-40B4-BE49-F238E27FC236}">
                <a16:creationId xmlns:a16="http://schemas.microsoft.com/office/drawing/2014/main" id="{00000000-0008-0000-1700-00007C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25" name="Straight Arrow Connector 124">
            <a:extLst>
              <a:ext uri="{FF2B5EF4-FFF2-40B4-BE49-F238E27FC236}">
                <a16:creationId xmlns:a16="http://schemas.microsoft.com/office/drawing/2014/main" id="{00000000-0008-0000-1700-00007D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29307</xdr:colOff>
      <xdr:row>113</xdr:row>
      <xdr:rowOff>7326</xdr:rowOff>
    </xdr:from>
    <xdr:to>
      <xdr:col>40</xdr:col>
      <xdr:colOff>95250</xdr:colOff>
      <xdr:row>114</xdr:row>
      <xdr:rowOff>318</xdr:rowOff>
    </xdr:to>
    <xdr:grpSp>
      <xdr:nvGrpSpPr>
        <xdr:cNvPr id="126" name="Group 125">
          <a:extLst>
            <a:ext uri="{FF2B5EF4-FFF2-40B4-BE49-F238E27FC236}">
              <a16:creationId xmlns:a16="http://schemas.microsoft.com/office/drawing/2014/main" id="{00000000-0008-0000-1700-00007E000000}"/>
            </a:ext>
          </a:extLst>
        </xdr:cNvPr>
        <xdr:cNvGrpSpPr/>
      </xdr:nvGrpSpPr>
      <xdr:grpSpPr>
        <a:xfrm>
          <a:off x="4153632" y="12671849"/>
          <a:ext cx="2020225" cy="121786"/>
          <a:chOff x="3700220" y="8704881"/>
          <a:chExt cx="2051200" cy="142068"/>
        </a:xfrm>
      </xdr:grpSpPr>
      <xdr:sp macro="" textlink="">
        <xdr:nvSpPr>
          <xdr:cNvPr id="127" name="Rectangle 126">
            <a:extLst>
              <a:ext uri="{FF2B5EF4-FFF2-40B4-BE49-F238E27FC236}">
                <a16:creationId xmlns:a16="http://schemas.microsoft.com/office/drawing/2014/main" id="{00000000-0008-0000-1700-00007F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28" name="Straight Arrow Connector 127">
            <a:extLst>
              <a:ext uri="{FF2B5EF4-FFF2-40B4-BE49-F238E27FC236}">
                <a16:creationId xmlns:a16="http://schemas.microsoft.com/office/drawing/2014/main" id="{00000000-0008-0000-1700-000080000000}"/>
              </a:ext>
            </a:extLst>
          </xdr:cNvPr>
          <xdr:cNvCxnSpPr/>
        </xdr:nvCxnSpPr>
        <xdr:spPr>
          <a:xfrm>
            <a:off x="3851975" y="8846949"/>
            <a:ext cx="189944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51289</xdr:colOff>
      <xdr:row>167</xdr:row>
      <xdr:rowOff>29309</xdr:rowOff>
    </xdr:from>
    <xdr:to>
      <xdr:col>11</xdr:col>
      <xdr:colOff>50793</xdr:colOff>
      <xdr:row>169</xdr:row>
      <xdr:rowOff>81267</xdr:rowOff>
    </xdr:to>
    <xdr:grpSp>
      <xdr:nvGrpSpPr>
        <xdr:cNvPr id="129" name="Group 128">
          <a:extLst>
            <a:ext uri="{FF2B5EF4-FFF2-40B4-BE49-F238E27FC236}">
              <a16:creationId xmlns:a16="http://schemas.microsoft.com/office/drawing/2014/main" id="{00000000-0008-0000-1700-000081000000}"/>
            </a:ext>
          </a:extLst>
        </xdr:cNvPr>
        <xdr:cNvGrpSpPr/>
      </xdr:nvGrpSpPr>
      <xdr:grpSpPr>
        <a:xfrm>
          <a:off x="1583986" y="18625008"/>
          <a:ext cx="158530" cy="301264"/>
          <a:chOff x="3377338" y="8846950"/>
          <a:chExt cx="161441" cy="351940"/>
        </a:xfrm>
      </xdr:grpSpPr>
      <xdr:sp macro="" textlink="">
        <xdr:nvSpPr>
          <xdr:cNvPr id="130" name="Rectangle 129">
            <a:extLst>
              <a:ext uri="{FF2B5EF4-FFF2-40B4-BE49-F238E27FC236}">
                <a16:creationId xmlns:a16="http://schemas.microsoft.com/office/drawing/2014/main" id="{00000000-0008-0000-1700-000082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31" name="Straight Arrow Connector 130">
            <a:extLst>
              <a:ext uri="{FF2B5EF4-FFF2-40B4-BE49-F238E27FC236}">
                <a16:creationId xmlns:a16="http://schemas.microsoft.com/office/drawing/2014/main" id="{00000000-0008-0000-1700-000083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51289</xdr:colOff>
      <xdr:row>167</xdr:row>
      <xdr:rowOff>21981</xdr:rowOff>
    </xdr:from>
    <xdr:to>
      <xdr:col>18</xdr:col>
      <xdr:colOff>50793</xdr:colOff>
      <xdr:row>169</xdr:row>
      <xdr:rowOff>73939</xdr:rowOff>
    </xdr:to>
    <xdr:grpSp>
      <xdr:nvGrpSpPr>
        <xdr:cNvPr id="132" name="Group 131">
          <a:extLst>
            <a:ext uri="{FF2B5EF4-FFF2-40B4-BE49-F238E27FC236}">
              <a16:creationId xmlns:a16="http://schemas.microsoft.com/office/drawing/2014/main" id="{00000000-0008-0000-1700-000084000000}"/>
            </a:ext>
          </a:extLst>
        </xdr:cNvPr>
        <xdr:cNvGrpSpPr/>
      </xdr:nvGrpSpPr>
      <xdr:grpSpPr>
        <a:xfrm>
          <a:off x="2697169" y="18618922"/>
          <a:ext cx="158530" cy="301264"/>
          <a:chOff x="3377338" y="8846950"/>
          <a:chExt cx="161441" cy="351940"/>
        </a:xfrm>
      </xdr:grpSpPr>
      <xdr:sp macro="" textlink="">
        <xdr:nvSpPr>
          <xdr:cNvPr id="133" name="Rectangle 132">
            <a:extLst>
              <a:ext uri="{FF2B5EF4-FFF2-40B4-BE49-F238E27FC236}">
                <a16:creationId xmlns:a16="http://schemas.microsoft.com/office/drawing/2014/main" id="{00000000-0008-0000-1700-000085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34" name="Straight Arrow Connector 133">
            <a:extLst>
              <a:ext uri="{FF2B5EF4-FFF2-40B4-BE49-F238E27FC236}">
                <a16:creationId xmlns:a16="http://schemas.microsoft.com/office/drawing/2014/main" id="{00000000-0008-0000-1700-000086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43963</xdr:colOff>
      <xdr:row>167</xdr:row>
      <xdr:rowOff>7327</xdr:rowOff>
    </xdr:from>
    <xdr:to>
      <xdr:col>41</xdr:col>
      <xdr:colOff>7329</xdr:colOff>
      <xdr:row>168</xdr:row>
      <xdr:rowOff>319</xdr:rowOff>
    </xdr:to>
    <xdr:grpSp>
      <xdr:nvGrpSpPr>
        <xdr:cNvPr id="135" name="Group 134">
          <a:extLst>
            <a:ext uri="{FF2B5EF4-FFF2-40B4-BE49-F238E27FC236}">
              <a16:creationId xmlns:a16="http://schemas.microsoft.com/office/drawing/2014/main" id="{00000000-0008-0000-1700-000087000000}"/>
            </a:ext>
          </a:extLst>
        </xdr:cNvPr>
        <xdr:cNvGrpSpPr/>
      </xdr:nvGrpSpPr>
      <xdr:grpSpPr>
        <a:xfrm>
          <a:off x="4167460" y="18605511"/>
          <a:ext cx="2022422" cy="121786"/>
          <a:chOff x="3700220" y="8704881"/>
          <a:chExt cx="2051200" cy="142068"/>
        </a:xfrm>
      </xdr:grpSpPr>
      <xdr:sp macro="" textlink="">
        <xdr:nvSpPr>
          <xdr:cNvPr id="136" name="Rectangle 135">
            <a:extLst>
              <a:ext uri="{FF2B5EF4-FFF2-40B4-BE49-F238E27FC236}">
                <a16:creationId xmlns:a16="http://schemas.microsoft.com/office/drawing/2014/main" id="{00000000-0008-0000-1700-000088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37" name="Straight Arrow Connector 136">
            <a:extLst>
              <a:ext uri="{FF2B5EF4-FFF2-40B4-BE49-F238E27FC236}">
                <a16:creationId xmlns:a16="http://schemas.microsoft.com/office/drawing/2014/main" id="{00000000-0008-0000-1700-000089000000}"/>
              </a:ext>
            </a:extLst>
          </xdr:cNvPr>
          <xdr:cNvCxnSpPr/>
        </xdr:nvCxnSpPr>
        <xdr:spPr>
          <a:xfrm>
            <a:off x="3851975" y="8846949"/>
            <a:ext cx="189944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51288</xdr:colOff>
      <xdr:row>176</xdr:row>
      <xdr:rowOff>36634</xdr:rowOff>
    </xdr:from>
    <xdr:to>
      <xdr:col>11</xdr:col>
      <xdr:colOff>50792</xdr:colOff>
      <xdr:row>178</xdr:row>
      <xdr:rowOff>88592</xdr:rowOff>
    </xdr:to>
    <xdr:grpSp>
      <xdr:nvGrpSpPr>
        <xdr:cNvPr id="138" name="Group 137">
          <a:extLst>
            <a:ext uri="{FF2B5EF4-FFF2-40B4-BE49-F238E27FC236}">
              <a16:creationId xmlns:a16="http://schemas.microsoft.com/office/drawing/2014/main" id="{00000000-0008-0000-1700-00008A000000}"/>
            </a:ext>
          </a:extLst>
        </xdr:cNvPr>
        <xdr:cNvGrpSpPr/>
      </xdr:nvGrpSpPr>
      <xdr:grpSpPr>
        <a:xfrm>
          <a:off x="1583985" y="19601812"/>
          <a:ext cx="158530" cy="300851"/>
          <a:chOff x="3377338" y="8846950"/>
          <a:chExt cx="161441" cy="351940"/>
        </a:xfrm>
      </xdr:grpSpPr>
      <xdr:sp macro="" textlink="">
        <xdr:nvSpPr>
          <xdr:cNvPr id="139" name="Rectangle 138">
            <a:extLst>
              <a:ext uri="{FF2B5EF4-FFF2-40B4-BE49-F238E27FC236}">
                <a16:creationId xmlns:a16="http://schemas.microsoft.com/office/drawing/2014/main" id="{00000000-0008-0000-1700-00008B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40" name="Straight Arrow Connector 139">
            <a:extLst>
              <a:ext uri="{FF2B5EF4-FFF2-40B4-BE49-F238E27FC236}">
                <a16:creationId xmlns:a16="http://schemas.microsoft.com/office/drawing/2014/main" id="{00000000-0008-0000-1700-00008C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36634</xdr:colOff>
      <xdr:row>176</xdr:row>
      <xdr:rowOff>7326</xdr:rowOff>
    </xdr:from>
    <xdr:to>
      <xdr:col>41</xdr:col>
      <xdr:colOff>0</xdr:colOff>
      <xdr:row>177</xdr:row>
      <xdr:rowOff>318</xdr:rowOff>
    </xdr:to>
    <xdr:grpSp>
      <xdr:nvGrpSpPr>
        <xdr:cNvPr id="141" name="Group 140">
          <a:extLst>
            <a:ext uri="{FF2B5EF4-FFF2-40B4-BE49-F238E27FC236}">
              <a16:creationId xmlns:a16="http://schemas.microsoft.com/office/drawing/2014/main" id="{00000000-0008-0000-1700-00008D000000}"/>
            </a:ext>
          </a:extLst>
        </xdr:cNvPr>
        <xdr:cNvGrpSpPr/>
      </xdr:nvGrpSpPr>
      <xdr:grpSpPr>
        <a:xfrm>
          <a:off x="3684295" y="19574575"/>
          <a:ext cx="2497844" cy="121786"/>
          <a:chOff x="3700220" y="8704881"/>
          <a:chExt cx="2536430" cy="142068"/>
        </a:xfrm>
      </xdr:grpSpPr>
      <xdr:sp macro="" textlink="">
        <xdr:nvSpPr>
          <xdr:cNvPr id="142" name="Rectangle 141">
            <a:extLst>
              <a:ext uri="{FF2B5EF4-FFF2-40B4-BE49-F238E27FC236}">
                <a16:creationId xmlns:a16="http://schemas.microsoft.com/office/drawing/2014/main" id="{00000000-0008-0000-1700-00008E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43" name="Straight Arrow Connector 142">
            <a:extLst>
              <a:ext uri="{FF2B5EF4-FFF2-40B4-BE49-F238E27FC236}">
                <a16:creationId xmlns:a16="http://schemas.microsoft.com/office/drawing/2014/main" id="{00000000-0008-0000-1700-00008F000000}"/>
              </a:ext>
            </a:extLst>
          </xdr:cNvPr>
          <xdr:cNvCxnSpPr/>
        </xdr:nvCxnSpPr>
        <xdr:spPr>
          <a:xfrm>
            <a:off x="3851975" y="8846949"/>
            <a:ext cx="238467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29308</xdr:colOff>
      <xdr:row>178</xdr:row>
      <xdr:rowOff>95250</xdr:rowOff>
    </xdr:from>
    <xdr:to>
      <xdr:col>41</xdr:col>
      <xdr:colOff>0</xdr:colOff>
      <xdr:row>179</xdr:row>
      <xdr:rowOff>88242</xdr:rowOff>
    </xdr:to>
    <xdr:grpSp>
      <xdr:nvGrpSpPr>
        <xdr:cNvPr id="144" name="Group 143">
          <a:extLst>
            <a:ext uri="{FF2B5EF4-FFF2-40B4-BE49-F238E27FC236}">
              <a16:creationId xmlns:a16="http://schemas.microsoft.com/office/drawing/2014/main" id="{00000000-0008-0000-1700-000090000000}"/>
            </a:ext>
          </a:extLst>
        </xdr:cNvPr>
        <xdr:cNvGrpSpPr/>
      </xdr:nvGrpSpPr>
      <xdr:grpSpPr>
        <a:xfrm>
          <a:off x="2676016" y="19908079"/>
          <a:ext cx="3506123" cy="121786"/>
          <a:chOff x="3700220" y="8704881"/>
          <a:chExt cx="3558353" cy="142068"/>
        </a:xfrm>
      </xdr:grpSpPr>
      <xdr:sp macro="" textlink="">
        <xdr:nvSpPr>
          <xdr:cNvPr id="145" name="Rectangle 144">
            <a:extLst>
              <a:ext uri="{FF2B5EF4-FFF2-40B4-BE49-F238E27FC236}">
                <a16:creationId xmlns:a16="http://schemas.microsoft.com/office/drawing/2014/main" id="{00000000-0008-0000-1700-000091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46" name="Straight Arrow Connector 145">
            <a:extLst>
              <a:ext uri="{FF2B5EF4-FFF2-40B4-BE49-F238E27FC236}">
                <a16:creationId xmlns:a16="http://schemas.microsoft.com/office/drawing/2014/main" id="{00000000-0008-0000-1700-000092000000}"/>
              </a:ext>
            </a:extLst>
          </xdr:cNvPr>
          <xdr:cNvCxnSpPr/>
        </xdr:nvCxnSpPr>
        <xdr:spPr>
          <a:xfrm>
            <a:off x="3851975" y="8846949"/>
            <a:ext cx="3406598"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36635</xdr:colOff>
      <xdr:row>200</xdr:row>
      <xdr:rowOff>9525</xdr:rowOff>
    </xdr:from>
    <xdr:to>
      <xdr:col>40</xdr:col>
      <xdr:colOff>95250</xdr:colOff>
      <xdr:row>201</xdr:row>
      <xdr:rowOff>2516</xdr:rowOff>
    </xdr:to>
    <xdr:grpSp>
      <xdr:nvGrpSpPr>
        <xdr:cNvPr id="147" name="Group 146">
          <a:extLst>
            <a:ext uri="{FF2B5EF4-FFF2-40B4-BE49-F238E27FC236}">
              <a16:creationId xmlns:a16="http://schemas.microsoft.com/office/drawing/2014/main" id="{00000000-0008-0000-1700-000093000000}"/>
            </a:ext>
          </a:extLst>
        </xdr:cNvPr>
        <xdr:cNvGrpSpPr/>
      </xdr:nvGrpSpPr>
      <xdr:grpSpPr>
        <a:xfrm>
          <a:off x="4161374" y="22220583"/>
          <a:ext cx="2012483" cy="121785"/>
          <a:chOff x="3700220" y="8704881"/>
          <a:chExt cx="2043847" cy="142068"/>
        </a:xfrm>
      </xdr:grpSpPr>
      <xdr:sp macro="" textlink="">
        <xdr:nvSpPr>
          <xdr:cNvPr id="148" name="Rectangle 147">
            <a:extLst>
              <a:ext uri="{FF2B5EF4-FFF2-40B4-BE49-F238E27FC236}">
                <a16:creationId xmlns:a16="http://schemas.microsoft.com/office/drawing/2014/main" id="{00000000-0008-0000-1700-000094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49" name="Straight Arrow Connector 148">
            <a:extLst>
              <a:ext uri="{FF2B5EF4-FFF2-40B4-BE49-F238E27FC236}">
                <a16:creationId xmlns:a16="http://schemas.microsoft.com/office/drawing/2014/main" id="{00000000-0008-0000-1700-000095000000}"/>
              </a:ext>
            </a:extLst>
          </xdr:cNvPr>
          <xdr:cNvCxnSpPr/>
        </xdr:nvCxnSpPr>
        <xdr:spPr>
          <a:xfrm>
            <a:off x="3851975" y="8846949"/>
            <a:ext cx="189209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36635</xdr:colOff>
      <xdr:row>199</xdr:row>
      <xdr:rowOff>73269</xdr:rowOff>
    </xdr:from>
    <xdr:to>
      <xdr:col>16</xdr:col>
      <xdr:colOff>36138</xdr:colOff>
      <xdr:row>202</xdr:row>
      <xdr:rowOff>51958</xdr:rowOff>
    </xdr:to>
    <xdr:grpSp>
      <xdr:nvGrpSpPr>
        <xdr:cNvPr id="150" name="Group 149">
          <a:extLst>
            <a:ext uri="{FF2B5EF4-FFF2-40B4-BE49-F238E27FC236}">
              <a16:creationId xmlns:a16="http://schemas.microsoft.com/office/drawing/2014/main" id="{00000000-0008-0000-1700-000096000000}"/>
            </a:ext>
          </a:extLst>
        </xdr:cNvPr>
        <xdr:cNvGrpSpPr/>
      </xdr:nvGrpSpPr>
      <xdr:grpSpPr>
        <a:xfrm>
          <a:off x="2365705" y="22209369"/>
          <a:ext cx="158529" cy="305438"/>
          <a:chOff x="3377338" y="8846950"/>
          <a:chExt cx="161441" cy="351940"/>
        </a:xfrm>
      </xdr:grpSpPr>
      <xdr:sp macro="" textlink="">
        <xdr:nvSpPr>
          <xdr:cNvPr id="151" name="Rectangle 150">
            <a:extLst>
              <a:ext uri="{FF2B5EF4-FFF2-40B4-BE49-F238E27FC236}">
                <a16:creationId xmlns:a16="http://schemas.microsoft.com/office/drawing/2014/main" id="{00000000-0008-0000-1700-000097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52" name="Straight Arrow Connector 151">
            <a:extLst>
              <a:ext uri="{FF2B5EF4-FFF2-40B4-BE49-F238E27FC236}">
                <a16:creationId xmlns:a16="http://schemas.microsoft.com/office/drawing/2014/main" id="{00000000-0008-0000-1700-000098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5953</xdr:colOff>
      <xdr:row>182</xdr:row>
      <xdr:rowOff>77389</xdr:rowOff>
    </xdr:from>
    <xdr:to>
      <xdr:col>40</xdr:col>
      <xdr:colOff>106675</xdr:colOff>
      <xdr:row>186</xdr:row>
      <xdr:rowOff>77390</xdr:rowOff>
    </xdr:to>
    <xdr:grpSp>
      <xdr:nvGrpSpPr>
        <xdr:cNvPr id="153" name="Group 152">
          <a:extLst>
            <a:ext uri="{FF2B5EF4-FFF2-40B4-BE49-F238E27FC236}">
              <a16:creationId xmlns:a16="http://schemas.microsoft.com/office/drawing/2014/main" id="{00000000-0008-0000-1700-000099000000}"/>
            </a:ext>
          </a:extLst>
        </xdr:cNvPr>
        <xdr:cNvGrpSpPr/>
      </xdr:nvGrpSpPr>
      <xdr:grpSpPr>
        <a:xfrm>
          <a:off x="5983097" y="20283641"/>
          <a:ext cx="200942" cy="510209"/>
          <a:chOff x="6029326" y="2438400"/>
          <a:chExt cx="197784" cy="140494"/>
        </a:xfrm>
      </xdr:grpSpPr>
      <xdr:cxnSp macro="">
        <xdr:nvCxnSpPr>
          <xdr:cNvPr id="154" name="Straight Arrow Connector 153">
            <a:extLst>
              <a:ext uri="{FF2B5EF4-FFF2-40B4-BE49-F238E27FC236}">
                <a16:creationId xmlns:a16="http://schemas.microsoft.com/office/drawing/2014/main" id="{00000000-0008-0000-1700-00009A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55" name="Rectangle 37">
            <a:extLst>
              <a:ext uri="{FF2B5EF4-FFF2-40B4-BE49-F238E27FC236}">
                <a16:creationId xmlns:a16="http://schemas.microsoft.com/office/drawing/2014/main" id="{00000000-0008-0000-1700-00009B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28</xdr:col>
      <xdr:colOff>28574</xdr:colOff>
      <xdr:row>6</xdr:row>
      <xdr:rowOff>0</xdr:rowOff>
    </xdr:from>
    <xdr:to>
      <xdr:col>40</xdr:col>
      <xdr:colOff>95249</xdr:colOff>
      <xdr:row>6</xdr:row>
      <xdr:rowOff>142461</xdr:rowOff>
    </xdr:to>
    <xdr:grpSp>
      <xdr:nvGrpSpPr>
        <xdr:cNvPr id="20" name="Group 19">
          <a:extLst>
            <a:ext uri="{FF2B5EF4-FFF2-40B4-BE49-F238E27FC236}">
              <a16:creationId xmlns:a16="http://schemas.microsoft.com/office/drawing/2014/main" id="{00000000-0008-0000-1800-000014000000}"/>
            </a:ext>
          </a:extLst>
        </xdr:cNvPr>
        <xdr:cNvGrpSpPr/>
      </xdr:nvGrpSpPr>
      <xdr:grpSpPr>
        <a:xfrm>
          <a:off x="4311925" y="586409"/>
          <a:ext cx="1861931" cy="127138"/>
          <a:chOff x="3700220" y="8704881"/>
          <a:chExt cx="1888688" cy="142068"/>
        </a:xfrm>
      </xdr:grpSpPr>
      <xdr:sp macro="" textlink="">
        <xdr:nvSpPr>
          <xdr:cNvPr id="21" name="Rectangle 20">
            <a:extLst>
              <a:ext uri="{FF2B5EF4-FFF2-40B4-BE49-F238E27FC236}">
                <a16:creationId xmlns:a16="http://schemas.microsoft.com/office/drawing/2014/main" id="{00000000-0008-0000-1800-000015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2" name="Straight Arrow Connector 21">
            <a:extLst>
              <a:ext uri="{FF2B5EF4-FFF2-40B4-BE49-F238E27FC236}">
                <a16:creationId xmlns:a16="http://schemas.microsoft.com/office/drawing/2014/main" id="{00000000-0008-0000-1800-000016000000}"/>
              </a:ext>
            </a:extLst>
          </xdr:cNvPr>
          <xdr:cNvCxnSpPr/>
        </xdr:nvCxnSpPr>
        <xdr:spPr>
          <a:xfrm>
            <a:off x="3851975" y="8846949"/>
            <a:ext cx="1736933"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28575</xdr:colOff>
      <xdr:row>5</xdr:row>
      <xdr:rowOff>66675</xdr:rowOff>
    </xdr:from>
    <xdr:to>
      <xdr:col>17</xdr:col>
      <xdr:colOff>28079</xdr:colOff>
      <xdr:row>8</xdr:row>
      <xdr:rowOff>45364</xdr:rowOff>
    </xdr:to>
    <xdr:grpSp>
      <xdr:nvGrpSpPr>
        <xdr:cNvPr id="23" name="Group 22">
          <a:extLst>
            <a:ext uri="{FF2B5EF4-FFF2-40B4-BE49-F238E27FC236}">
              <a16:creationId xmlns:a16="http://schemas.microsoft.com/office/drawing/2014/main" id="{00000000-0008-0000-1800-000017000000}"/>
            </a:ext>
          </a:extLst>
        </xdr:cNvPr>
        <xdr:cNvGrpSpPr/>
      </xdr:nvGrpSpPr>
      <xdr:grpSpPr>
        <a:xfrm>
          <a:off x="2516257" y="578126"/>
          <a:ext cx="158530" cy="304196"/>
          <a:chOff x="3377338" y="8846950"/>
          <a:chExt cx="161441" cy="351940"/>
        </a:xfrm>
      </xdr:grpSpPr>
      <xdr:sp macro="" textlink="">
        <xdr:nvSpPr>
          <xdr:cNvPr id="24" name="Rectangle 23">
            <a:extLst>
              <a:ext uri="{FF2B5EF4-FFF2-40B4-BE49-F238E27FC236}">
                <a16:creationId xmlns:a16="http://schemas.microsoft.com/office/drawing/2014/main" id="{00000000-0008-0000-1800-000018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5" name="Straight Arrow Connector 24">
            <a:extLst>
              <a:ext uri="{FF2B5EF4-FFF2-40B4-BE49-F238E27FC236}">
                <a16:creationId xmlns:a16="http://schemas.microsoft.com/office/drawing/2014/main" id="{00000000-0008-0000-1800-000019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5013</xdr:colOff>
      <xdr:row>15</xdr:row>
      <xdr:rowOff>75195</xdr:rowOff>
    </xdr:from>
    <xdr:to>
      <xdr:col>41</xdr:col>
      <xdr:colOff>4010</xdr:colOff>
      <xdr:row>15</xdr:row>
      <xdr:rowOff>75195</xdr:rowOff>
    </xdr:to>
    <xdr:cxnSp macro="">
      <xdr:nvCxnSpPr>
        <xdr:cNvPr id="27" name="Straight Arrow Connector 26">
          <a:extLst>
            <a:ext uri="{FF2B5EF4-FFF2-40B4-BE49-F238E27FC236}">
              <a16:creationId xmlns:a16="http://schemas.microsoft.com/office/drawing/2014/main" id="{00000000-0008-0000-1800-00001B000000}"/>
            </a:ext>
          </a:extLst>
        </xdr:cNvPr>
        <xdr:cNvCxnSpPr/>
      </xdr:nvCxnSpPr>
      <xdr:spPr>
        <a:xfrm>
          <a:off x="6045868" y="1764629"/>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5013</xdr:colOff>
      <xdr:row>21</xdr:row>
      <xdr:rowOff>75195</xdr:rowOff>
    </xdr:from>
    <xdr:to>
      <xdr:col>41</xdr:col>
      <xdr:colOff>4010</xdr:colOff>
      <xdr:row>21</xdr:row>
      <xdr:rowOff>75195</xdr:rowOff>
    </xdr:to>
    <xdr:cxnSp macro="">
      <xdr:nvCxnSpPr>
        <xdr:cNvPr id="28" name="Straight Arrow Connector 27">
          <a:extLst>
            <a:ext uri="{FF2B5EF4-FFF2-40B4-BE49-F238E27FC236}">
              <a16:creationId xmlns:a16="http://schemas.microsoft.com/office/drawing/2014/main" id="{00000000-0008-0000-1800-00001C000000}"/>
            </a:ext>
          </a:extLst>
        </xdr:cNvPr>
        <xdr:cNvCxnSpPr/>
      </xdr:nvCxnSpPr>
      <xdr:spPr>
        <a:xfrm>
          <a:off x="6045868" y="249655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5443</xdr:colOff>
      <xdr:row>70</xdr:row>
      <xdr:rowOff>81645</xdr:rowOff>
    </xdr:from>
    <xdr:to>
      <xdr:col>41</xdr:col>
      <xdr:colOff>8164</xdr:colOff>
      <xdr:row>70</xdr:row>
      <xdr:rowOff>81645</xdr:rowOff>
    </xdr:to>
    <xdr:cxnSp macro="">
      <xdr:nvCxnSpPr>
        <xdr:cNvPr id="29" name="Straight Arrow Connector 28">
          <a:extLst>
            <a:ext uri="{FF2B5EF4-FFF2-40B4-BE49-F238E27FC236}">
              <a16:creationId xmlns:a16="http://schemas.microsoft.com/office/drawing/2014/main" id="{00000000-0008-0000-1800-00001D000000}"/>
            </a:ext>
          </a:extLst>
        </xdr:cNvPr>
        <xdr:cNvCxnSpPr/>
      </xdr:nvCxnSpPr>
      <xdr:spPr>
        <a:xfrm>
          <a:off x="6128657" y="6776359"/>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5443</xdr:colOff>
      <xdr:row>64</xdr:row>
      <xdr:rowOff>81645</xdr:rowOff>
    </xdr:from>
    <xdr:to>
      <xdr:col>41</xdr:col>
      <xdr:colOff>8164</xdr:colOff>
      <xdr:row>64</xdr:row>
      <xdr:rowOff>81645</xdr:rowOff>
    </xdr:to>
    <xdr:cxnSp macro="">
      <xdr:nvCxnSpPr>
        <xdr:cNvPr id="30" name="Straight Arrow Connector 29">
          <a:extLst>
            <a:ext uri="{FF2B5EF4-FFF2-40B4-BE49-F238E27FC236}">
              <a16:creationId xmlns:a16="http://schemas.microsoft.com/office/drawing/2014/main" id="{00000000-0008-0000-1800-00001E000000}"/>
            </a:ext>
          </a:extLst>
        </xdr:cNvPr>
        <xdr:cNvCxnSpPr/>
      </xdr:nvCxnSpPr>
      <xdr:spPr>
        <a:xfrm>
          <a:off x="6128657" y="6057902"/>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5443</xdr:colOff>
      <xdr:row>55</xdr:row>
      <xdr:rowOff>81645</xdr:rowOff>
    </xdr:from>
    <xdr:to>
      <xdr:col>41</xdr:col>
      <xdr:colOff>8164</xdr:colOff>
      <xdr:row>55</xdr:row>
      <xdr:rowOff>81645</xdr:rowOff>
    </xdr:to>
    <xdr:cxnSp macro="">
      <xdr:nvCxnSpPr>
        <xdr:cNvPr id="31" name="Straight Arrow Connector 30">
          <a:extLst>
            <a:ext uri="{FF2B5EF4-FFF2-40B4-BE49-F238E27FC236}">
              <a16:creationId xmlns:a16="http://schemas.microsoft.com/office/drawing/2014/main" id="{00000000-0008-0000-1800-00001F000000}"/>
            </a:ext>
          </a:extLst>
        </xdr:cNvPr>
        <xdr:cNvCxnSpPr/>
      </xdr:nvCxnSpPr>
      <xdr:spPr>
        <a:xfrm>
          <a:off x="6128657" y="5480959"/>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5443</xdr:colOff>
      <xdr:row>49</xdr:row>
      <xdr:rowOff>81645</xdr:rowOff>
    </xdr:from>
    <xdr:to>
      <xdr:col>41</xdr:col>
      <xdr:colOff>8164</xdr:colOff>
      <xdr:row>49</xdr:row>
      <xdr:rowOff>81645</xdr:rowOff>
    </xdr:to>
    <xdr:cxnSp macro="">
      <xdr:nvCxnSpPr>
        <xdr:cNvPr id="32" name="Straight Arrow Connector 31">
          <a:extLst>
            <a:ext uri="{FF2B5EF4-FFF2-40B4-BE49-F238E27FC236}">
              <a16:creationId xmlns:a16="http://schemas.microsoft.com/office/drawing/2014/main" id="{00000000-0008-0000-1800-000020000000}"/>
            </a:ext>
          </a:extLst>
        </xdr:cNvPr>
        <xdr:cNvCxnSpPr/>
      </xdr:nvCxnSpPr>
      <xdr:spPr>
        <a:xfrm>
          <a:off x="6128657" y="4762502"/>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5443</xdr:colOff>
      <xdr:row>124</xdr:row>
      <xdr:rowOff>70759</xdr:rowOff>
    </xdr:from>
    <xdr:to>
      <xdr:col>41</xdr:col>
      <xdr:colOff>8164</xdr:colOff>
      <xdr:row>124</xdr:row>
      <xdr:rowOff>70759</xdr:rowOff>
    </xdr:to>
    <xdr:cxnSp macro="">
      <xdr:nvCxnSpPr>
        <xdr:cNvPr id="33" name="Straight Arrow Connector 32">
          <a:extLst>
            <a:ext uri="{FF2B5EF4-FFF2-40B4-BE49-F238E27FC236}">
              <a16:creationId xmlns:a16="http://schemas.microsoft.com/office/drawing/2014/main" id="{00000000-0008-0000-1800-000021000000}"/>
            </a:ext>
          </a:extLst>
        </xdr:cNvPr>
        <xdr:cNvCxnSpPr/>
      </xdr:nvCxnSpPr>
      <xdr:spPr>
        <a:xfrm>
          <a:off x="6128657" y="13231588"/>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19049</xdr:colOff>
      <xdr:row>100</xdr:row>
      <xdr:rowOff>66675</xdr:rowOff>
    </xdr:from>
    <xdr:to>
      <xdr:col>40</xdr:col>
      <xdr:colOff>85724</xdr:colOff>
      <xdr:row>101</xdr:row>
      <xdr:rowOff>66261</xdr:rowOff>
    </xdr:to>
    <xdr:grpSp>
      <xdr:nvGrpSpPr>
        <xdr:cNvPr id="34" name="Group 33">
          <a:extLst>
            <a:ext uri="{FF2B5EF4-FFF2-40B4-BE49-F238E27FC236}">
              <a16:creationId xmlns:a16="http://schemas.microsoft.com/office/drawing/2014/main" id="{00000000-0008-0000-1800-000022000000}"/>
            </a:ext>
          </a:extLst>
        </xdr:cNvPr>
        <xdr:cNvGrpSpPr/>
      </xdr:nvGrpSpPr>
      <xdr:grpSpPr>
        <a:xfrm>
          <a:off x="4301986" y="10668000"/>
          <a:ext cx="1861931" cy="127138"/>
          <a:chOff x="3700220" y="8704881"/>
          <a:chExt cx="1888688" cy="142068"/>
        </a:xfrm>
      </xdr:grpSpPr>
      <xdr:sp macro="" textlink="">
        <xdr:nvSpPr>
          <xdr:cNvPr id="35" name="Rectangle 34">
            <a:extLst>
              <a:ext uri="{FF2B5EF4-FFF2-40B4-BE49-F238E27FC236}">
                <a16:creationId xmlns:a16="http://schemas.microsoft.com/office/drawing/2014/main" id="{00000000-0008-0000-1800-000023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6" name="Straight Arrow Connector 35">
            <a:extLst>
              <a:ext uri="{FF2B5EF4-FFF2-40B4-BE49-F238E27FC236}">
                <a16:creationId xmlns:a16="http://schemas.microsoft.com/office/drawing/2014/main" id="{00000000-0008-0000-1800-000024000000}"/>
              </a:ext>
            </a:extLst>
          </xdr:cNvPr>
          <xdr:cNvCxnSpPr/>
        </xdr:nvCxnSpPr>
        <xdr:spPr>
          <a:xfrm>
            <a:off x="3851975" y="8846949"/>
            <a:ext cx="1736933"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38100</xdr:colOff>
      <xdr:row>100</xdr:row>
      <xdr:rowOff>57150</xdr:rowOff>
    </xdr:from>
    <xdr:to>
      <xdr:col>17</xdr:col>
      <xdr:colOff>37604</xdr:colOff>
      <xdr:row>102</xdr:row>
      <xdr:rowOff>112039</xdr:rowOff>
    </xdr:to>
    <xdr:grpSp>
      <xdr:nvGrpSpPr>
        <xdr:cNvPr id="37" name="Group 36">
          <a:extLst>
            <a:ext uri="{FF2B5EF4-FFF2-40B4-BE49-F238E27FC236}">
              <a16:creationId xmlns:a16="http://schemas.microsoft.com/office/drawing/2014/main" id="{00000000-0008-0000-1800-000025000000}"/>
            </a:ext>
          </a:extLst>
        </xdr:cNvPr>
        <xdr:cNvGrpSpPr/>
      </xdr:nvGrpSpPr>
      <xdr:grpSpPr>
        <a:xfrm>
          <a:off x="2526196" y="10659717"/>
          <a:ext cx="158530" cy="304196"/>
          <a:chOff x="3377338" y="8846950"/>
          <a:chExt cx="161441" cy="351940"/>
        </a:xfrm>
      </xdr:grpSpPr>
      <xdr:sp macro="" textlink="">
        <xdr:nvSpPr>
          <xdr:cNvPr id="38" name="Rectangle 37">
            <a:extLst>
              <a:ext uri="{FF2B5EF4-FFF2-40B4-BE49-F238E27FC236}">
                <a16:creationId xmlns:a16="http://schemas.microsoft.com/office/drawing/2014/main" id="{00000000-0008-0000-1800-000026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9" name="Straight Arrow Connector 38">
            <a:extLst>
              <a:ext uri="{FF2B5EF4-FFF2-40B4-BE49-F238E27FC236}">
                <a16:creationId xmlns:a16="http://schemas.microsoft.com/office/drawing/2014/main" id="{00000000-0008-0000-1800-000027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38099</xdr:colOff>
      <xdr:row>107</xdr:row>
      <xdr:rowOff>0</xdr:rowOff>
    </xdr:from>
    <xdr:to>
      <xdr:col>40</xdr:col>
      <xdr:colOff>104774</xdr:colOff>
      <xdr:row>107</xdr:row>
      <xdr:rowOff>142461</xdr:rowOff>
    </xdr:to>
    <xdr:grpSp>
      <xdr:nvGrpSpPr>
        <xdr:cNvPr id="40" name="Group 39">
          <a:extLst>
            <a:ext uri="{FF2B5EF4-FFF2-40B4-BE49-F238E27FC236}">
              <a16:creationId xmlns:a16="http://schemas.microsoft.com/office/drawing/2014/main" id="{00000000-0008-0000-1800-000028000000}"/>
            </a:ext>
          </a:extLst>
        </xdr:cNvPr>
        <xdr:cNvGrpSpPr/>
      </xdr:nvGrpSpPr>
      <xdr:grpSpPr>
        <a:xfrm>
          <a:off x="4321864" y="11322326"/>
          <a:ext cx="1860274" cy="127138"/>
          <a:chOff x="3700220" y="8704881"/>
          <a:chExt cx="1888688" cy="142068"/>
        </a:xfrm>
      </xdr:grpSpPr>
      <xdr:sp macro="" textlink="">
        <xdr:nvSpPr>
          <xdr:cNvPr id="41" name="Rectangle 40">
            <a:extLst>
              <a:ext uri="{FF2B5EF4-FFF2-40B4-BE49-F238E27FC236}">
                <a16:creationId xmlns:a16="http://schemas.microsoft.com/office/drawing/2014/main" id="{00000000-0008-0000-1800-000029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2" name="Straight Arrow Connector 41">
            <a:extLst>
              <a:ext uri="{FF2B5EF4-FFF2-40B4-BE49-F238E27FC236}">
                <a16:creationId xmlns:a16="http://schemas.microsoft.com/office/drawing/2014/main" id="{00000000-0008-0000-1800-00002A000000}"/>
              </a:ext>
            </a:extLst>
          </xdr:cNvPr>
          <xdr:cNvCxnSpPr/>
        </xdr:nvCxnSpPr>
        <xdr:spPr>
          <a:xfrm>
            <a:off x="3851975" y="8846949"/>
            <a:ext cx="1736933"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38100</xdr:colOff>
      <xdr:row>106</xdr:row>
      <xdr:rowOff>66675</xdr:rowOff>
    </xdr:from>
    <xdr:to>
      <xdr:col>17</xdr:col>
      <xdr:colOff>37604</xdr:colOff>
      <xdr:row>109</xdr:row>
      <xdr:rowOff>45364</xdr:rowOff>
    </xdr:to>
    <xdr:grpSp>
      <xdr:nvGrpSpPr>
        <xdr:cNvPr id="43" name="Group 42">
          <a:extLst>
            <a:ext uri="{FF2B5EF4-FFF2-40B4-BE49-F238E27FC236}">
              <a16:creationId xmlns:a16="http://schemas.microsoft.com/office/drawing/2014/main" id="{00000000-0008-0000-1800-00002B000000}"/>
            </a:ext>
          </a:extLst>
        </xdr:cNvPr>
        <xdr:cNvGrpSpPr/>
      </xdr:nvGrpSpPr>
      <xdr:grpSpPr>
        <a:xfrm>
          <a:off x="2526196" y="11314044"/>
          <a:ext cx="158530" cy="304195"/>
          <a:chOff x="3377338" y="8846950"/>
          <a:chExt cx="161441" cy="351940"/>
        </a:xfrm>
      </xdr:grpSpPr>
      <xdr:sp macro="" textlink="">
        <xdr:nvSpPr>
          <xdr:cNvPr id="44" name="Rectangle 43">
            <a:extLst>
              <a:ext uri="{FF2B5EF4-FFF2-40B4-BE49-F238E27FC236}">
                <a16:creationId xmlns:a16="http://schemas.microsoft.com/office/drawing/2014/main" id="{00000000-0008-0000-1800-00002C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5" name="Straight Arrow Connector 44">
            <a:extLst>
              <a:ext uri="{FF2B5EF4-FFF2-40B4-BE49-F238E27FC236}">
                <a16:creationId xmlns:a16="http://schemas.microsoft.com/office/drawing/2014/main" id="{00000000-0008-0000-1800-00002D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170</xdr:row>
      <xdr:rowOff>76200</xdr:rowOff>
    </xdr:from>
    <xdr:to>
      <xdr:col>41</xdr:col>
      <xdr:colOff>5472</xdr:colOff>
      <xdr:row>171</xdr:row>
      <xdr:rowOff>73818</xdr:rowOff>
    </xdr:to>
    <xdr:grpSp>
      <xdr:nvGrpSpPr>
        <xdr:cNvPr id="46" name="Group 45">
          <a:extLst>
            <a:ext uri="{FF2B5EF4-FFF2-40B4-BE49-F238E27FC236}">
              <a16:creationId xmlns:a16="http://schemas.microsoft.com/office/drawing/2014/main" id="{00000000-0008-0000-1800-00002E000000}"/>
            </a:ext>
          </a:extLst>
        </xdr:cNvPr>
        <xdr:cNvGrpSpPr/>
      </xdr:nvGrpSpPr>
      <xdr:grpSpPr>
        <a:xfrm>
          <a:off x="5986669" y="18471874"/>
          <a:ext cx="201356" cy="125170"/>
          <a:chOff x="6029326" y="2438400"/>
          <a:chExt cx="197784" cy="140494"/>
        </a:xfrm>
      </xdr:grpSpPr>
      <xdr:cxnSp macro="">
        <xdr:nvCxnSpPr>
          <xdr:cNvPr id="47" name="Straight Arrow Connector 46">
            <a:extLst>
              <a:ext uri="{FF2B5EF4-FFF2-40B4-BE49-F238E27FC236}">
                <a16:creationId xmlns:a16="http://schemas.microsoft.com/office/drawing/2014/main" id="{00000000-0008-0000-1800-00002F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8" name="Rectangle 37">
            <a:extLst>
              <a:ext uri="{FF2B5EF4-FFF2-40B4-BE49-F238E27FC236}">
                <a16:creationId xmlns:a16="http://schemas.microsoft.com/office/drawing/2014/main" id="{00000000-0008-0000-1800-000030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186</xdr:row>
      <xdr:rowOff>65690</xdr:rowOff>
    </xdr:from>
    <xdr:to>
      <xdr:col>41</xdr:col>
      <xdr:colOff>5472</xdr:colOff>
      <xdr:row>187</xdr:row>
      <xdr:rowOff>73818</xdr:rowOff>
    </xdr:to>
    <xdr:grpSp>
      <xdr:nvGrpSpPr>
        <xdr:cNvPr id="52" name="Group 51">
          <a:extLst>
            <a:ext uri="{FF2B5EF4-FFF2-40B4-BE49-F238E27FC236}">
              <a16:creationId xmlns:a16="http://schemas.microsoft.com/office/drawing/2014/main" id="{00000000-0008-0000-1800-000034000000}"/>
            </a:ext>
          </a:extLst>
        </xdr:cNvPr>
        <xdr:cNvGrpSpPr/>
      </xdr:nvGrpSpPr>
      <xdr:grpSpPr>
        <a:xfrm>
          <a:off x="5986669" y="20145633"/>
          <a:ext cx="201356" cy="134437"/>
          <a:chOff x="6029326" y="2438400"/>
          <a:chExt cx="197784" cy="140494"/>
        </a:xfrm>
      </xdr:grpSpPr>
      <xdr:cxnSp macro="">
        <xdr:nvCxnSpPr>
          <xdr:cNvPr id="53" name="Straight Arrow Connector 52">
            <a:extLst>
              <a:ext uri="{FF2B5EF4-FFF2-40B4-BE49-F238E27FC236}">
                <a16:creationId xmlns:a16="http://schemas.microsoft.com/office/drawing/2014/main" id="{00000000-0008-0000-1800-000035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4" name="Rectangle 37">
            <a:extLst>
              <a:ext uri="{FF2B5EF4-FFF2-40B4-BE49-F238E27FC236}">
                <a16:creationId xmlns:a16="http://schemas.microsoft.com/office/drawing/2014/main" id="{00000000-0008-0000-1800-000036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5013</xdr:colOff>
      <xdr:row>30</xdr:row>
      <xdr:rowOff>75195</xdr:rowOff>
    </xdr:from>
    <xdr:to>
      <xdr:col>41</xdr:col>
      <xdr:colOff>4010</xdr:colOff>
      <xdr:row>30</xdr:row>
      <xdr:rowOff>75195</xdr:rowOff>
    </xdr:to>
    <xdr:cxnSp macro="">
      <xdr:nvCxnSpPr>
        <xdr:cNvPr id="58" name="Straight Arrow Connector 57">
          <a:extLst>
            <a:ext uri="{FF2B5EF4-FFF2-40B4-BE49-F238E27FC236}">
              <a16:creationId xmlns:a16="http://schemas.microsoft.com/office/drawing/2014/main" id="{00000000-0008-0000-1800-00003A000000}"/>
            </a:ext>
          </a:extLst>
        </xdr:cNvPr>
        <xdr:cNvCxnSpPr/>
      </xdr:nvCxnSpPr>
      <xdr:spPr>
        <a:xfrm>
          <a:off x="6091488" y="2475495"/>
          <a:ext cx="208547"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36</xdr:row>
      <xdr:rowOff>76200</xdr:rowOff>
    </xdr:from>
    <xdr:to>
      <xdr:col>41</xdr:col>
      <xdr:colOff>5472</xdr:colOff>
      <xdr:row>37</xdr:row>
      <xdr:rowOff>73818</xdr:rowOff>
    </xdr:to>
    <xdr:grpSp>
      <xdr:nvGrpSpPr>
        <xdr:cNvPr id="59" name="Group 58">
          <a:extLst>
            <a:ext uri="{FF2B5EF4-FFF2-40B4-BE49-F238E27FC236}">
              <a16:creationId xmlns:a16="http://schemas.microsoft.com/office/drawing/2014/main" id="{00000000-0008-0000-1800-00003B000000}"/>
            </a:ext>
          </a:extLst>
        </xdr:cNvPr>
        <xdr:cNvGrpSpPr/>
      </xdr:nvGrpSpPr>
      <xdr:grpSpPr>
        <a:xfrm>
          <a:off x="5986669" y="3765274"/>
          <a:ext cx="201356" cy="125170"/>
          <a:chOff x="6029326" y="2438400"/>
          <a:chExt cx="197784" cy="140494"/>
        </a:xfrm>
      </xdr:grpSpPr>
      <xdr:cxnSp macro="">
        <xdr:nvCxnSpPr>
          <xdr:cNvPr id="60" name="Straight Arrow Connector 59">
            <a:extLst>
              <a:ext uri="{FF2B5EF4-FFF2-40B4-BE49-F238E27FC236}">
                <a16:creationId xmlns:a16="http://schemas.microsoft.com/office/drawing/2014/main" id="{00000000-0008-0000-1800-00003C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1" name="Rectangle 37">
            <a:extLst>
              <a:ext uri="{FF2B5EF4-FFF2-40B4-BE49-F238E27FC236}">
                <a16:creationId xmlns:a16="http://schemas.microsoft.com/office/drawing/2014/main" id="{00000000-0008-0000-1800-00003D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5443</xdr:colOff>
      <xdr:row>166</xdr:row>
      <xdr:rowOff>70759</xdr:rowOff>
    </xdr:from>
    <xdr:to>
      <xdr:col>41</xdr:col>
      <xdr:colOff>8164</xdr:colOff>
      <xdr:row>166</xdr:row>
      <xdr:rowOff>70759</xdr:rowOff>
    </xdr:to>
    <xdr:cxnSp macro="">
      <xdr:nvCxnSpPr>
        <xdr:cNvPr id="49" name="Straight Arrow Connector 48">
          <a:extLst>
            <a:ext uri="{FF2B5EF4-FFF2-40B4-BE49-F238E27FC236}">
              <a16:creationId xmlns:a16="http://schemas.microsoft.com/office/drawing/2014/main" id="{00000000-0008-0000-1800-000031000000}"/>
            </a:ext>
          </a:extLst>
        </xdr:cNvPr>
        <xdr:cNvCxnSpPr/>
      </xdr:nvCxnSpPr>
      <xdr:spPr>
        <a:xfrm>
          <a:off x="6091918" y="14491609"/>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5443</xdr:colOff>
      <xdr:row>182</xdr:row>
      <xdr:rowOff>70759</xdr:rowOff>
    </xdr:from>
    <xdr:to>
      <xdr:col>41</xdr:col>
      <xdr:colOff>8164</xdr:colOff>
      <xdr:row>182</xdr:row>
      <xdr:rowOff>70759</xdr:rowOff>
    </xdr:to>
    <xdr:cxnSp macro="">
      <xdr:nvCxnSpPr>
        <xdr:cNvPr id="50" name="Straight Arrow Connector 49">
          <a:extLst>
            <a:ext uri="{FF2B5EF4-FFF2-40B4-BE49-F238E27FC236}">
              <a16:creationId xmlns:a16="http://schemas.microsoft.com/office/drawing/2014/main" id="{00000000-0008-0000-1800-000032000000}"/>
            </a:ext>
          </a:extLst>
        </xdr:cNvPr>
        <xdr:cNvCxnSpPr/>
      </xdr:nvCxnSpPr>
      <xdr:spPr>
        <a:xfrm>
          <a:off x="6091918" y="19682734"/>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39</xdr:col>
      <xdr:colOff>7327</xdr:colOff>
      <xdr:row>5</xdr:row>
      <xdr:rowOff>65943</xdr:rowOff>
    </xdr:from>
    <xdr:to>
      <xdr:col>41</xdr:col>
      <xdr:colOff>10720</xdr:colOff>
      <xdr:row>5</xdr:row>
      <xdr:rowOff>65943</xdr:rowOff>
    </xdr:to>
    <xdr:cxnSp macro="">
      <xdr:nvCxnSpPr>
        <xdr:cNvPr id="34" name="Straight Arrow Connector 33">
          <a:extLst>
            <a:ext uri="{FF2B5EF4-FFF2-40B4-BE49-F238E27FC236}">
              <a16:creationId xmlns:a16="http://schemas.microsoft.com/office/drawing/2014/main" id="{00000000-0008-0000-1900-000022000000}"/>
            </a:ext>
          </a:extLst>
        </xdr:cNvPr>
        <xdr:cNvCxnSpPr/>
      </xdr:nvCxnSpPr>
      <xdr:spPr>
        <a:xfrm>
          <a:off x="6059365" y="652097"/>
          <a:ext cx="208547"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7327</xdr:colOff>
      <xdr:row>94</xdr:row>
      <xdr:rowOff>65943</xdr:rowOff>
    </xdr:from>
    <xdr:to>
      <xdr:col>41</xdr:col>
      <xdr:colOff>10720</xdr:colOff>
      <xdr:row>94</xdr:row>
      <xdr:rowOff>65943</xdr:rowOff>
    </xdr:to>
    <xdr:cxnSp macro="">
      <xdr:nvCxnSpPr>
        <xdr:cNvPr id="35" name="Straight Arrow Connector 34">
          <a:extLst>
            <a:ext uri="{FF2B5EF4-FFF2-40B4-BE49-F238E27FC236}">
              <a16:creationId xmlns:a16="http://schemas.microsoft.com/office/drawing/2014/main" id="{00000000-0008-0000-1900-000023000000}"/>
            </a:ext>
          </a:extLst>
        </xdr:cNvPr>
        <xdr:cNvCxnSpPr/>
      </xdr:nvCxnSpPr>
      <xdr:spPr>
        <a:xfrm>
          <a:off x="6059365" y="10396905"/>
          <a:ext cx="208547"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7327</xdr:colOff>
      <xdr:row>132</xdr:row>
      <xdr:rowOff>65943</xdr:rowOff>
    </xdr:from>
    <xdr:to>
      <xdr:col>41</xdr:col>
      <xdr:colOff>10720</xdr:colOff>
      <xdr:row>132</xdr:row>
      <xdr:rowOff>65943</xdr:rowOff>
    </xdr:to>
    <xdr:cxnSp macro="">
      <xdr:nvCxnSpPr>
        <xdr:cNvPr id="36" name="Straight Arrow Connector 35">
          <a:extLst>
            <a:ext uri="{FF2B5EF4-FFF2-40B4-BE49-F238E27FC236}">
              <a16:creationId xmlns:a16="http://schemas.microsoft.com/office/drawing/2014/main" id="{00000000-0008-0000-1900-000024000000}"/>
            </a:ext>
          </a:extLst>
        </xdr:cNvPr>
        <xdr:cNvCxnSpPr/>
      </xdr:nvCxnSpPr>
      <xdr:spPr>
        <a:xfrm>
          <a:off x="6059365" y="14646520"/>
          <a:ext cx="208547"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7327</xdr:colOff>
      <xdr:row>165</xdr:row>
      <xdr:rowOff>73270</xdr:rowOff>
    </xdr:from>
    <xdr:to>
      <xdr:col>41</xdr:col>
      <xdr:colOff>10720</xdr:colOff>
      <xdr:row>165</xdr:row>
      <xdr:rowOff>73270</xdr:rowOff>
    </xdr:to>
    <xdr:cxnSp macro="">
      <xdr:nvCxnSpPr>
        <xdr:cNvPr id="39" name="Straight Arrow Connector 38">
          <a:extLst>
            <a:ext uri="{FF2B5EF4-FFF2-40B4-BE49-F238E27FC236}">
              <a16:creationId xmlns:a16="http://schemas.microsoft.com/office/drawing/2014/main" id="{00000000-0008-0000-1900-000027000000}"/>
            </a:ext>
          </a:extLst>
        </xdr:cNvPr>
        <xdr:cNvCxnSpPr/>
      </xdr:nvCxnSpPr>
      <xdr:spPr>
        <a:xfrm>
          <a:off x="6059365" y="17511347"/>
          <a:ext cx="208547"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7327</xdr:colOff>
      <xdr:row>176</xdr:row>
      <xdr:rowOff>73270</xdr:rowOff>
    </xdr:from>
    <xdr:to>
      <xdr:col>41</xdr:col>
      <xdr:colOff>10720</xdr:colOff>
      <xdr:row>176</xdr:row>
      <xdr:rowOff>73270</xdr:rowOff>
    </xdr:to>
    <xdr:cxnSp macro="">
      <xdr:nvCxnSpPr>
        <xdr:cNvPr id="40" name="Straight Arrow Connector 39">
          <a:extLst>
            <a:ext uri="{FF2B5EF4-FFF2-40B4-BE49-F238E27FC236}">
              <a16:creationId xmlns:a16="http://schemas.microsoft.com/office/drawing/2014/main" id="{00000000-0008-0000-1900-000028000000}"/>
            </a:ext>
          </a:extLst>
        </xdr:cNvPr>
        <xdr:cNvCxnSpPr/>
      </xdr:nvCxnSpPr>
      <xdr:spPr>
        <a:xfrm>
          <a:off x="6059365" y="18830193"/>
          <a:ext cx="208547"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7327</xdr:colOff>
      <xdr:row>223</xdr:row>
      <xdr:rowOff>73270</xdr:rowOff>
    </xdr:from>
    <xdr:to>
      <xdr:col>41</xdr:col>
      <xdr:colOff>10720</xdr:colOff>
      <xdr:row>223</xdr:row>
      <xdr:rowOff>73270</xdr:rowOff>
    </xdr:to>
    <xdr:cxnSp macro="">
      <xdr:nvCxnSpPr>
        <xdr:cNvPr id="41" name="Straight Arrow Connector 40">
          <a:extLst>
            <a:ext uri="{FF2B5EF4-FFF2-40B4-BE49-F238E27FC236}">
              <a16:creationId xmlns:a16="http://schemas.microsoft.com/office/drawing/2014/main" id="{00000000-0008-0000-1900-000029000000}"/>
            </a:ext>
          </a:extLst>
        </xdr:cNvPr>
        <xdr:cNvCxnSpPr/>
      </xdr:nvCxnSpPr>
      <xdr:spPr>
        <a:xfrm>
          <a:off x="6059365" y="24252116"/>
          <a:ext cx="208547"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7327</xdr:colOff>
      <xdr:row>256</xdr:row>
      <xdr:rowOff>73270</xdr:rowOff>
    </xdr:from>
    <xdr:to>
      <xdr:col>41</xdr:col>
      <xdr:colOff>10720</xdr:colOff>
      <xdr:row>256</xdr:row>
      <xdr:rowOff>73270</xdr:rowOff>
    </xdr:to>
    <xdr:cxnSp macro="">
      <xdr:nvCxnSpPr>
        <xdr:cNvPr id="42" name="Straight Arrow Connector 41">
          <a:extLst>
            <a:ext uri="{FF2B5EF4-FFF2-40B4-BE49-F238E27FC236}">
              <a16:creationId xmlns:a16="http://schemas.microsoft.com/office/drawing/2014/main" id="{00000000-0008-0000-1900-00002A000000}"/>
            </a:ext>
          </a:extLst>
        </xdr:cNvPr>
        <xdr:cNvCxnSpPr/>
      </xdr:nvCxnSpPr>
      <xdr:spPr>
        <a:xfrm>
          <a:off x="6059365" y="27769039"/>
          <a:ext cx="208547"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7327</xdr:colOff>
      <xdr:row>350</xdr:row>
      <xdr:rowOff>73270</xdr:rowOff>
    </xdr:from>
    <xdr:to>
      <xdr:col>41</xdr:col>
      <xdr:colOff>10720</xdr:colOff>
      <xdr:row>350</xdr:row>
      <xdr:rowOff>73270</xdr:rowOff>
    </xdr:to>
    <xdr:cxnSp macro="">
      <xdr:nvCxnSpPr>
        <xdr:cNvPr id="43" name="Straight Arrow Connector 42">
          <a:extLst>
            <a:ext uri="{FF2B5EF4-FFF2-40B4-BE49-F238E27FC236}">
              <a16:creationId xmlns:a16="http://schemas.microsoft.com/office/drawing/2014/main" id="{00000000-0008-0000-1900-00002B000000}"/>
            </a:ext>
          </a:extLst>
        </xdr:cNvPr>
        <xdr:cNvCxnSpPr/>
      </xdr:nvCxnSpPr>
      <xdr:spPr>
        <a:xfrm>
          <a:off x="6059365" y="38612885"/>
          <a:ext cx="208547"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13138</xdr:colOff>
      <xdr:row>169</xdr:row>
      <xdr:rowOff>72258</xdr:rowOff>
    </xdr:from>
    <xdr:to>
      <xdr:col>41</xdr:col>
      <xdr:colOff>11149</xdr:colOff>
      <xdr:row>172</xdr:row>
      <xdr:rowOff>98535</xdr:rowOff>
    </xdr:to>
    <xdr:grpSp>
      <xdr:nvGrpSpPr>
        <xdr:cNvPr id="52" name="Group 51">
          <a:extLst>
            <a:ext uri="{FF2B5EF4-FFF2-40B4-BE49-F238E27FC236}">
              <a16:creationId xmlns:a16="http://schemas.microsoft.com/office/drawing/2014/main" id="{00000000-0008-0000-1900-000034000000}"/>
            </a:ext>
          </a:extLst>
        </xdr:cNvPr>
        <xdr:cNvGrpSpPr/>
      </xdr:nvGrpSpPr>
      <xdr:grpSpPr>
        <a:xfrm>
          <a:off x="5990282" y="18101840"/>
          <a:ext cx="203420" cy="406450"/>
          <a:chOff x="6029326" y="2438400"/>
          <a:chExt cx="197784" cy="140494"/>
        </a:xfrm>
      </xdr:grpSpPr>
      <xdr:cxnSp macro="">
        <xdr:nvCxnSpPr>
          <xdr:cNvPr id="53" name="Straight Arrow Connector 52">
            <a:extLst>
              <a:ext uri="{FF2B5EF4-FFF2-40B4-BE49-F238E27FC236}">
                <a16:creationId xmlns:a16="http://schemas.microsoft.com/office/drawing/2014/main" id="{00000000-0008-0000-1900-000035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4" name="Rectangle 37">
            <a:extLst>
              <a:ext uri="{FF2B5EF4-FFF2-40B4-BE49-F238E27FC236}">
                <a16:creationId xmlns:a16="http://schemas.microsoft.com/office/drawing/2014/main" id="{00000000-0008-0000-1900-000036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13138</xdr:colOff>
      <xdr:row>190</xdr:row>
      <xdr:rowOff>72258</xdr:rowOff>
    </xdr:from>
    <xdr:to>
      <xdr:col>41</xdr:col>
      <xdr:colOff>11149</xdr:colOff>
      <xdr:row>218</xdr:row>
      <xdr:rowOff>72258</xdr:rowOff>
    </xdr:to>
    <xdr:grpSp>
      <xdr:nvGrpSpPr>
        <xdr:cNvPr id="55" name="Group 54">
          <a:extLst>
            <a:ext uri="{FF2B5EF4-FFF2-40B4-BE49-F238E27FC236}">
              <a16:creationId xmlns:a16="http://schemas.microsoft.com/office/drawing/2014/main" id="{00000000-0008-0000-1900-000037000000}"/>
            </a:ext>
          </a:extLst>
        </xdr:cNvPr>
        <xdr:cNvGrpSpPr/>
      </xdr:nvGrpSpPr>
      <xdr:grpSpPr>
        <a:xfrm>
          <a:off x="5990282" y="20303358"/>
          <a:ext cx="203420" cy="3571460"/>
          <a:chOff x="6029326" y="2438400"/>
          <a:chExt cx="197784" cy="140494"/>
        </a:xfrm>
      </xdr:grpSpPr>
      <xdr:cxnSp macro="">
        <xdr:nvCxnSpPr>
          <xdr:cNvPr id="56" name="Straight Arrow Connector 55">
            <a:extLst>
              <a:ext uri="{FF2B5EF4-FFF2-40B4-BE49-F238E27FC236}">
                <a16:creationId xmlns:a16="http://schemas.microsoft.com/office/drawing/2014/main" id="{00000000-0008-0000-1900-000038000000}"/>
              </a:ext>
            </a:extLst>
          </xdr:cNvPr>
          <xdr:cNvCxnSpPr/>
        </xdr:nvCxnSpPr>
        <xdr:spPr>
          <a:xfrm>
            <a:off x="6094548" y="250861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7" name="Rectangle 37">
            <a:extLst>
              <a:ext uri="{FF2B5EF4-FFF2-40B4-BE49-F238E27FC236}">
                <a16:creationId xmlns:a16="http://schemas.microsoft.com/office/drawing/2014/main" id="{00000000-0008-0000-1900-000039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28</xdr:col>
      <xdr:colOff>22335</xdr:colOff>
      <xdr:row>50</xdr:row>
      <xdr:rowOff>5887</xdr:rowOff>
    </xdr:from>
    <xdr:to>
      <xdr:col>40</xdr:col>
      <xdr:colOff>91966</xdr:colOff>
      <xdr:row>50</xdr:row>
      <xdr:rowOff>141753</xdr:rowOff>
    </xdr:to>
    <xdr:grpSp>
      <xdr:nvGrpSpPr>
        <xdr:cNvPr id="58" name="Group 57">
          <a:extLst>
            <a:ext uri="{FF2B5EF4-FFF2-40B4-BE49-F238E27FC236}">
              <a16:creationId xmlns:a16="http://schemas.microsoft.com/office/drawing/2014/main" id="{00000000-0008-0000-1900-00003A000000}"/>
            </a:ext>
          </a:extLst>
        </xdr:cNvPr>
        <xdr:cNvGrpSpPr/>
      </xdr:nvGrpSpPr>
      <xdr:grpSpPr>
        <a:xfrm>
          <a:off x="4305272" y="5189558"/>
          <a:ext cx="1865301" cy="121785"/>
          <a:chOff x="3700220" y="8704881"/>
          <a:chExt cx="1916927" cy="142068"/>
        </a:xfrm>
      </xdr:grpSpPr>
      <xdr:sp macro="" textlink="">
        <xdr:nvSpPr>
          <xdr:cNvPr id="59" name="Rectangle 58">
            <a:extLst>
              <a:ext uri="{FF2B5EF4-FFF2-40B4-BE49-F238E27FC236}">
                <a16:creationId xmlns:a16="http://schemas.microsoft.com/office/drawing/2014/main" id="{00000000-0008-0000-1900-00003B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0" name="Straight Arrow Connector 59">
            <a:extLst>
              <a:ext uri="{FF2B5EF4-FFF2-40B4-BE49-F238E27FC236}">
                <a16:creationId xmlns:a16="http://schemas.microsoft.com/office/drawing/2014/main" id="{00000000-0008-0000-1900-00003C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32845</xdr:colOff>
      <xdr:row>49</xdr:row>
      <xdr:rowOff>72258</xdr:rowOff>
    </xdr:from>
    <xdr:to>
      <xdr:col>18</xdr:col>
      <xdr:colOff>30049</xdr:colOff>
      <xdr:row>52</xdr:row>
      <xdr:rowOff>45035</xdr:rowOff>
    </xdr:to>
    <xdr:grpSp>
      <xdr:nvGrpSpPr>
        <xdr:cNvPr id="61" name="Group 60">
          <a:extLst>
            <a:ext uri="{FF2B5EF4-FFF2-40B4-BE49-F238E27FC236}">
              <a16:creationId xmlns:a16="http://schemas.microsoft.com/office/drawing/2014/main" id="{00000000-0008-0000-1900-00003D000000}"/>
            </a:ext>
          </a:extLst>
        </xdr:cNvPr>
        <xdr:cNvGrpSpPr/>
      </xdr:nvGrpSpPr>
      <xdr:grpSpPr>
        <a:xfrm>
          <a:off x="2679553" y="5180971"/>
          <a:ext cx="156230" cy="299526"/>
          <a:chOff x="3377338" y="8846950"/>
          <a:chExt cx="161441" cy="351940"/>
        </a:xfrm>
      </xdr:grpSpPr>
      <xdr:sp macro="" textlink="">
        <xdr:nvSpPr>
          <xdr:cNvPr id="62" name="Rectangle 61">
            <a:extLst>
              <a:ext uri="{FF2B5EF4-FFF2-40B4-BE49-F238E27FC236}">
                <a16:creationId xmlns:a16="http://schemas.microsoft.com/office/drawing/2014/main" id="{00000000-0008-0000-1900-00003E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3" name="Straight Arrow Connector 62">
            <a:extLst>
              <a:ext uri="{FF2B5EF4-FFF2-40B4-BE49-F238E27FC236}">
                <a16:creationId xmlns:a16="http://schemas.microsoft.com/office/drawing/2014/main" id="{00000000-0008-0000-1900-00003F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35473</xdr:colOff>
      <xdr:row>71</xdr:row>
      <xdr:rowOff>84715</xdr:rowOff>
    </xdr:from>
    <xdr:to>
      <xdr:col>41</xdr:col>
      <xdr:colOff>0</xdr:colOff>
      <xdr:row>72</xdr:row>
      <xdr:rowOff>76064</xdr:rowOff>
    </xdr:to>
    <xdr:grpSp>
      <xdr:nvGrpSpPr>
        <xdr:cNvPr id="65" name="Group 64">
          <a:extLst>
            <a:ext uri="{FF2B5EF4-FFF2-40B4-BE49-F238E27FC236}">
              <a16:creationId xmlns:a16="http://schemas.microsoft.com/office/drawing/2014/main" id="{00000000-0008-0000-1900-000041000000}"/>
            </a:ext>
          </a:extLst>
        </xdr:cNvPr>
        <xdr:cNvGrpSpPr/>
      </xdr:nvGrpSpPr>
      <xdr:grpSpPr>
        <a:xfrm>
          <a:off x="4319238" y="7461620"/>
          <a:ext cx="1862901" cy="120144"/>
          <a:chOff x="3700220" y="8704881"/>
          <a:chExt cx="1916927" cy="142068"/>
        </a:xfrm>
      </xdr:grpSpPr>
      <xdr:sp macro="" textlink="">
        <xdr:nvSpPr>
          <xdr:cNvPr id="66" name="Rectangle 65">
            <a:extLst>
              <a:ext uri="{FF2B5EF4-FFF2-40B4-BE49-F238E27FC236}">
                <a16:creationId xmlns:a16="http://schemas.microsoft.com/office/drawing/2014/main" id="{00000000-0008-0000-1900-000042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7" name="Straight Arrow Connector 66">
            <a:extLst>
              <a:ext uri="{FF2B5EF4-FFF2-40B4-BE49-F238E27FC236}">
                <a16:creationId xmlns:a16="http://schemas.microsoft.com/office/drawing/2014/main" id="{00000000-0008-0000-1900-000043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45983</xdr:colOff>
      <xdr:row>71</xdr:row>
      <xdr:rowOff>72259</xdr:rowOff>
    </xdr:from>
    <xdr:to>
      <xdr:col>18</xdr:col>
      <xdr:colOff>43187</xdr:colOff>
      <xdr:row>73</xdr:row>
      <xdr:rowOff>123864</xdr:rowOff>
    </xdr:to>
    <xdr:grpSp>
      <xdr:nvGrpSpPr>
        <xdr:cNvPr id="68" name="Group 67">
          <a:extLst>
            <a:ext uri="{FF2B5EF4-FFF2-40B4-BE49-F238E27FC236}">
              <a16:creationId xmlns:a16="http://schemas.microsoft.com/office/drawing/2014/main" id="{00000000-0008-0000-1900-000044000000}"/>
            </a:ext>
          </a:extLst>
        </xdr:cNvPr>
        <xdr:cNvGrpSpPr/>
      </xdr:nvGrpSpPr>
      <xdr:grpSpPr>
        <a:xfrm>
          <a:off x="2691863" y="7450406"/>
          <a:ext cx="156230" cy="302155"/>
          <a:chOff x="3377338" y="8846950"/>
          <a:chExt cx="161441" cy="351940"/>
        </a:xfrm>
      </xdr:grpSpPr>
      <xdr:sp macro="" textlink="">
        <xdr:nvSpPr>
          <xdr:cNvPr id="69" name="Rectangle 68">
            <a:extLst>
              <a:ext uri="{FF2B5EF4-FFF2-40B4-BE49-F238E27FC236}">
                <a16:creationId xmlns:a16="http://schemas.microsoft.com/office/drawing/2014/main" id="{00000000-0008-0000-1900-000045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0" name="Straight Arrow Connector 69">
            <a:extLst>
              <a:ext uri="{FF2B5EF4-FFF2-40B4-BE49-F238E27FC236}">
                <a16:creationId xmlns:a16="http://schemas.microsoft.com/office/drawing/2014/main" id="{00000000-0008-0000-1900-000046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33502</xdr:colOff>
      <xdr:row>64</xdr:row>
      <xdr:rowOff>43684</xdr:rowOff>
    </xdr:from>
    <xdr:to>
      <xdr:col>18</xdr:col>
      <xdr:colOff>30707</xdr:colOff>
      <xdr:row>66</xdr:row>
      <xdr:rowOff>92357</xdr:rowOff>
    </xdr:to>
    <xdr:grpSp>
      <xdr:nvGrpSpPr>
        <xdr:cNvPr id="71" name="Group 70">
          <a:extLst>
            <a:ext uri="{FF2B5EF4-FFF2-40B4-BE49-F238E27FC236}">
              <a16:creationId xmlns:a16="http://schemas.microsoft.com/office/drawing/2014/main" id="{00000000-0008-0000-1900-000047000000}"/>
            </a:ext>
          </a:extLst>
        </xdr:cNvPr>
        <xdr:cNvGrpSpPr/>
      </xdr:nvGrpSpPr>
      <xdr:grpSpPr>
        <a:xfrm>
          <a:off x="2680624" y="6711599"/>
          <a:ext cx="155817" cy="297565"/>
          <a:chOff x="3377338" y="8846950"/>
          <a:chExt cx="161441" cy="351940"/>
        </a:xfrm>
      </xdr:grpSpPr>
      <xdr:sp macro="" textlink="">
        <xdr:nvSpPr>
          <xdr:cNvPr id="72" name="Rectangle 71">
            <a:extLst>
              <a:ext uri="{FF2B5EF4-FFF2-40B4-BE49-F238E27FC236}">
                <a16:creationId xmlns:a16="http://schemas.microsoft.com/office/drawing/2014/main" id="{00000000-0008-0000-1900-000048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3" name="Straight Arrow Connector 72">
            <a:extLst>
              <a:ext uri="{FF2B5EF4-FFF2-40B4-BE49-F238E27FC236}">
                <a16:creationId xmlns:a16="http://schemas.microsoft.com/office/drawing/2014/main" id="{00000000-0008-0000-1900-000049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23903</xdr:colOff>
      <xdr:row>65</xdr:row>
      <xdr:rowOff>85398</xdr:rowOff>
    </xdr:from>
    <xdr:to>
      <xdr:col>40</xdr:col>
      <xdr:colOff>98537</xdr:colOff>
      <xdr:row>66</xdr:row>
      <xdr:rowOff>76746</xdr:rowOff>
    </xdr:to>
    <xdr:grpSp>
      <xdr:nvGrpSpPr>
        <xdr:cNvPr id="74" name="Group 73">
          <a:extLst>
            <a:ext uri="{FF2B5EF4-FFF2-40B4-BE49-F238E27FC236}">
              <a16:creationId xmlns:a16="http://schemas.microsoft.com/office/drawing/2014/main" id="{00000000-0008-0000-1900-00004A000000}"/>
            </a:ext>
          </a:extLst>
        </xdr:cNvPr>
        <xdr:cNvGrpSpPr/>
      </xdr:nvGrpSpPr>
      <xdr:grpSpPr>
        <a:xfrm>
          <a:off x="4307254" y="6875895"/>
          <a:ext cx="1869890" cy="120142"/>
          <a:chOff x="3700220" y="8704881"/>
          <a:chExt cx="1922556" cy="142068"/>
        </a:xfrm>
      </xdr:grpSpPr>
      <xdr:sp macro="" textlink="">
        <xdr:nvSpPr>
          <xdr:cNvPr id="75" name="Rectangle 74">
            <a:extLst>
              <a:ext uri="{FF2B5EF4-FFF2-40B4-BE49-F238E27FC236}">
                <a16:creationId xmlns:a16="http://schemas.microsoft.com/office/drawing/2014/main" id="{00000000-0008-0000-1900-00004B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6" name="Straight Arrow Connector 75">
            <a:extLst>
              <a:ext uri="{FF2B5EF4-FFF2-40B4-BE49-F238E27FC236}">
                <a16:creationId xmlns:a16="http://schemas.microsoft.com/office/drawing/2014/main" id="{00000000-0008-0000-1900-00004C000000}"/>
              </a:ext>
            </a:extLst>
          </xdr:cNvPr>
          <xdr:cNvCxnSpPr/>
        </xdr:nvCxnSpPr>
        <xdr:spPr>
          <a:xfrm>
            <a:off x="3851975" y="8846949"/>
            <a:ext cx="177080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30</xdr:col>
      <xdr:colOff>19280</xdr:colOff>
      <xdr:row>62</xdr:row>
      <xdr:rowOff>10106</xdr:rowOff>
    </xdr:from>
    <xdr:to>
      <xdr:col>40</xdr:col>
      <xdr:colOff>91968</xdr:colOff>
      <xdr:row>63</xdr:row>
      <xdr:rowOff>1455</xdr:rowOff>
    </xdr:to>
    <xdr:grpSp>
      <xdr:nvGrpSpPr>
        <xdr:cNvPr id="77" name="Group 76">
          <a:extLst>
            <a:ext uri="{FF2B5EF4-FFF2-40B4-BE49-F238E27FC236}">
              <a16:creationId xmlns:a16="http://schemas.microsoft.com/office/drawing/2014/main" id="{00000000-0008-0000-1900-00004D000000}"/>
            </a:ext>
          </a:extLst>
        </xdr:cNvPr>
        <xdr:cNvGrpSpPr/>
      </xdr:nvGrpSpPr>
      <xdr:grpSpPr>
        <a:xfrm>
          <a:off x="4620269" y="6426229"/>
          <a:ext cx="1550306" cy="120143"/>
          <a:chOff x="3700220" y="8704881"/>
          <a:chExt cx="1592373" cy="142068"/>
        </a:xfrm>
      </xdr:grpSpPr>
      <xdr:sp macro="" textlink="">
        <xdr:nvSpPr>
          <xdr:cNvPr id="78" name="Rectangle 77">
            <a:extLst>
              <a:ext uri="{FF2B5EF4-FFF2-40B4-BE49-F238E27FC236}">
                <a16:creationId xmlns:a16="http://schemas.microsoft.com/office/drawing/2014/main" id="{00000000-0008-0000-1900-00004E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9" name="Straight Arrow Connector 78">
            <a:extLst>
              <a:ext uri="{FF2B5EF4-FFF2-40B4-BE49-F238E27FC236}">
                <a16:creationId xmlns:a16="http://schemas.microsoft.com/office/drawing/2014/main" id="{00000000-0008-0000-1900-00004F000000}"/>
              </a:ext>
            </a:extLst>
          </xdr:cNvPr>
          <xdr:cNvCxnSpPr/>
        </xdr:nvCxnSpPr>
        <xdr:spPr>
          <a:xfrm>
            <a:off x="3851975" y="8846949"/>
            <a:ext cx="1440618"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28904</xdr:colOff>
      <xdr:row>142</xdr:row>
      <xdr:rowOff>12456</xdr:rowOff>
    </xdr:from>
    <xdr:to>
      <xdr:col>40</xdr:col>
      <xdr:colOff>98535</xdr:colOff>
      <xdr:row>143</xdr:row>
      <xdr:rowOff>3805</xdr:rowOff>
    </xdr:to>
    <xdr:grpSp>
      <xdr:nvGrpSpPr>
        <xdr:cNvPr id="82" name="Group 81">
          <a:extLst>
            <a:ext uri="{FF2B5EF4-FFF2-40B4-BE49-F238E27FC236}">
              <a16:creationId xmlns:a16="http://schemas.microsoft.com/office/drawing/2014/main" id="{00000000-0008-0000-1900-000052000000}"/>
            </a:ext>
          </a:extLst>
        </xdr:cNvPr>
        <xdr:cNvGrpSpPr/>
      </xdr:nvGrpSpPr>
      <xdr:grpSpPr>
        <a:xfrm>
          <a:off x="4312255" y="15380423"/>
          <a:ext cx="1864887" cy="120143"/>
          <a:chOff x="3700220" y="8704881"/>
          <a:chExt cx="1916927" cy="142068"/>
        </a:xfrm>
      </xdr:grpSpPr>
      <xdr:sp macro="" textlink="">
        <xdr:nvSpPr>
          <xdr:cNvPr id="83" name="Rectangle 82">
            <a:extLst>
              <a:ext uri="{FF2B5EF4-FFF2-40B4-BE49-F238E27FC236}">
                <a16:creationId xmlns:a16="http://schemas.microsoft.com/office/drawing/2014/main" id="{00000000-0008-0000-1900-000053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4" name="Straight Arrow Connector 83">
            <a:extLst>
              <a:ext uri="{FF2B5EF4-FFF2-40B4-BE49-F238E27FC236}">
                <a16:creationId xmlns:a16="http://schemas.microsoft.com/office/drawing/2014/main" id="{00000000-0008-0000-1900-000054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19707</xdr:colOff>
      <xdr:row>142</xdr:row>
      <xdr:rowOff>19706</xdr:rowOff>
    </xdr:from>
    <xdr:to>
      <xdr:col>18</xdr:col>
      <xdr:colOff>16911</xdr:colOff>
      <xdr:row>144</xdr:row>
      <xdr:rowOff>71310</xdr:rowOff>
    </xdr:to>
    <xdr:grpSp>
      <xdr:nvGrpSpPr>
        <xdr:cNvPr id="85" name="Group 84">
          <a:extLst>
            <a:ext uri="{FF2B5EF4-FFF2-40B4-BE49-F238E27FC236}">
              <a16:creationId xmlns:a16="http://schemas.microsoft.com/office/drawing/2014/main" id="{00000000-0008-0000-1900-000055000000}"/>
            </a:ext>
          </a:extLst>
        </xdr:cNvPr>
        <xdr:cNvGrpSpPr/>
      </xdr:nvGrpSpPr>
      <xdr:grpSpPr>
        <a:xfrm>
          <a:off x="2666001" y="15386430"/>
          <a:ext cx="156230" cy="302153"/>
          <a:chOff x="3377338" y="8846950"/>
          <a:chExt cx="161441" cy="351940"/>
        </a:xfrm>
      </xdr:grpSpPr>
      <xdr:sp macro="" textlink="">
        <xdr:nvSpPr>
          <xdr:cNvPr id="86" name="Rectangle 85">
            <a:extLst>
              <a:ext uri="{FF2B5EF4-FFF2-40B4-BE49-F238E27FC236}">
                <a16:creationId xmlns:a16="http://schemas.microsoft.com/office/drawing/2014/main" id="{00000000-0008-0000-1900-000056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7" name="Straight Arrow Connector 86">
            <a:extLst>
              <a:ext uri="{FF2B5EF4-FFF2-40B4-BE49-F238E27FC236}">
                <a16:creationId xmlns:a16="http://schemas.microsoft.com/office/drawing/2014/main" id="{00000000-0008-0000-1900-000057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35473</xdr:colOff>
      <xdr:row>315</xdr:row>
      <xdr:rowOff>12456</xdr:rowOff>
    </xdr:from>
    <xdr:to>
      <xdr:col>41</xdr:col>
      <xdr:colOff>0</xdr:colOff>
      <xdr:row>316</xdr:row>
      <xdr:rowOff>3805</xdr:rowOff>
    </xdr:to>
    <xdr:grpSp>
      <xdr:nvGrpSpPr>
        <xdr:cNvPr id="88" name="Group 87">
          <a:extLst>
            <a:ext uri="{FF2B5EF4-FFF2-40B4-BE49-F238E27FC236}">
              <a16:creationId xmlns:a16="http://schemas.microsoft.com/office/drawing/2014/main" id="{00000000-0008-0000-1900-000058000000}"/>
            </a:ext>
          </a:extLst>
        </xdr:cNvPr>
        <xdr:cNvGrpSpPr/>
      </xdr:nvGrpSpPr>
      <xdr:grpSpPr>
        <a:xfrm>
          <a:off x="4319238" y="34465210"/>
          <a:ext cx="1862901" cy="120143"/>
          <a:chOff x="3700220" y="8704881"/>
          <a:chExt cx="1916927" cy="142068"/>
        </a:xfrm>
      </xdr:grpSpPr>
      <xdr:sp macro="" textlink="">
        <xdr:nvSpPr>
          <xdr:cNvPr id="89" name="Rectangle 88">
            <a:extLst>
              <a:ext uri="{FF2B5EF4-FFF2-40B4-BE49-F238E27FC236}">
                <a16:creationId xmlns:a16="http://schemas.microsoft.com/office/drawing/2014/main" id="{00000000-0008-0000-1900-000059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0" name="Straight Arrow Connector 89">
            <a:extLst>
              <a:ext uri="{FF2B5EF4-FFF2-40B4-BE49-F238E27FC236}">
                <a16:creationId xmlns:a16="http://schemas.microsoft.com/office/drawing/2014/main" id="{00000000-0008-0000-1900-00005A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45983</xdr:colOff>
      <xdr:row>315</xdr:row>
      <xdr:rowOff>0</xdr:rowOff>
    </xdr:from>
    <xdr:to>
      <xdr:col>18</xdr:col>
      <xdr:colOff>43187</xdr:colOff>
      <xdr:row>317</xdr:row>
      <xdr:rowOff>51605</xdr:rowOff>
    </xdr:to>
    <xdr:grpSp>
      <xdr:nvGrpSpPr>
        <xdr:cNvPr id="91" name="Group 90">
          <a:extLst>
            <a:ext uri="{FF2B5EF4-FFF2-40B4-BE49-F238E27FC236}">
              <a16:creationId xmlns:a16="http://schemas.microsoft.com/office/drawing/2014/main" id="{00000000-0008-0000-1900-00005B000000}"/>
            </a:ext>
          </a:extLst>
        </xdr:cNvPr>
        <xdr:cNvGrpSpPr/>
      </xdr:nvGrpSpPr>
      <xdr:grpSpPr>
        <a:xfrm>
          <a:off x="2691863" y="34453996"/>
          <a:ext cx="156230" cy="302154"/>
          <a:chOff x="3377338" y="8846950"/>
          <a:chExt cx="161441" cy="351940"/>
        </a:xfrm>
      </xdr:grpSpPr>
      <xdr:sp macro="" textlink="">
        <xdr:nvSpPr>
          <xdr:cNvPr id="92" name="Rectangle 91">
            <a:extLst>
              <a:ext uri="{FF2B5EF4-FFF2-40B4-BE49-F238E27FC236}">
                <a16:creationId xmlns:a16="http://schemas.microsoft.com/office/drawing/2014/main" id="{00000000-0008-0000-1900-00005C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3" name="Straight Arrow Connector 92">
            <a:extLst>
              <a:ext uri="{FF2B5EF4-FFF2-40B4-BE49-F238E27FC236}">
                <a16:creationId xmlns:a16="http://schemas.microsoft.com/office/drawing/2014/main" id="{00000000-0008-0000-1900-00005D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28904</xdr:colOff>
      <xdr:row>321</xdr:row>
      <xdr:rowOff>5887</xdr:rowOff>
    </xdr:from>
    <xdr:to>
      <xdr:col>40</xdr:col>
      <xdr:colOff>98535</xdr:colOff>
      <xdr:row>321</xdr:row>
      <xdr:rowOff>141753</xdr:rowOff>
    </xdr:to>
    <xdr:grpSp>
      <xdr:nvGrpSpPr>
        <xdr:cNvPr id="94" name="Group 93">
          <a:extLst>
            <a:ext uri="{FF2B5EF4-FFF2-40B4-BE49-F238E27FC236}">
              <a16:creationId xmlns:a16="http://schemas.microsoft.com/office/drawing/2014/main" id="{00000000-0008-0000-1900-00005E000000}"/>
            </a:ext>
          </a:extLst>
        </xdr:cNvPr>
        <xdr:cNvGrpSpPr/>
      </xdr:nvGrpSpPr>
      <xdr:grpSpPr>
        <a:xfrm>
          <a:off x="4312255" y="35045049"/>
          <a:ext cx="1864887" cy="121785"/>
          <a:chOff x="3700220" y="8704881"/>
          <a:chExt cx="1916927" cy="142068"/>
        </a:xfrm>
      </xdr:grpSpPr>
      <xdr:sp macro="" textlink="">
        <xdr:nvSpPr>
          <xdr:cNvPr id="95" name="Rectangle 94">
            <a:extLst>
              <a:ext uri="{FF2B5EF4-FFF2-40B4-BE49-F238E27FC236}">
                <a16:creationId xmlns:a16="http://schemas.microsoft.com/office/drawing/2014/main" id="{00000000-0008-0000-1900-00005F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6" name="Straight Arrow Connector 95">
            <a:extLst>
              <a:ext uri="{FF2B5EF4-FFF2-40B4-BE49-F238E27FC236}">
                <a16:creationId xmlns:a16="http://schemas.microsoft.com/office/drawing/2014/main" id="{00000000-0008-0000-1900-000060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39414</xdr:colOff>
      <xdr:row>320</xdr:row>
      <xdr:rowOff>72259</xdr:rowOff>
    </xdr:from>
    <xdr:to>
      <xdr:col>18</xdr:col>
      <xdr:colOff>36618</xdr:colOff>
      <xdr:row>323</xdr:row>
      <xdr:rowOff>45035</xdr:rowOff>
    </xdr:to>
    <xdr:grpSp>
      <xdr:nvGrpSpPr>
        <xdr:cNvPr id="97" name="Group 96">
          <a:extLst>
            <a:ext uri="{FF2B5EF4-FFF2-40B4-BE49-F238E27FC236}">
              <a16:creationId xmlns:a16="http://schemas.microsoft.com/office/drawing/2014/main" id="{00000000-0008-0000-1900-000061000000}"/>
            </a:ext>
          </a:extLst>
        </xdr:cNvPr>
        <xdr:cNvGrpSpPr/>
      </xdr:nvGrpSpPr>
      <xdr:grpSpPr>
        <a:xfrm>
          <a:off x="2686536" y="35036463"/>
          <a:ext cx="156230" cy="299526"/>
          <a:chOff x="3377338" y="8846950"/>
          <a:chExt cx="161441" cy="351940"/>
        </a:xfrm>
      </xdr:grpSpPr>
      <xdr:sp macro="" textlink="">
        <xdr:nvSpPr>
          <xdr:cNvPr id="98" name="Rectangle 97">
            <a:extLst>
              <a:ext uri="{FF2B5EF4-FFF2-40B4-BE49-F238E27FC236}">
                <a16:creationId xmlns:a16="http://schemas.microsoft.com/office/drawing/2014/main" id="{00000000-0008-0000-1900-000062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9" name="Straight Arrow Connector 98">
            <a:extLst>
              <a:ext uri="{FF2B5EF4-FFF2-40B4-BE49-F238E27FC236}">
                <a16:creationId xmlns:a16="http://schemas.microsoft.com/office/drawing/2014/main" id="{00000000-0008-0000-1900-000063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28904</xdr:colOff>
      <xdr:row>344</xdr:row>
      <xdr:rowOff>19025</xdr:rowOff>
    </xdr:from>
    <xdr:to>
      <xdr:col>40</xdr:col>
      <xdr:colOff>98535</xdr:colOff>
      <xdr:row>345</xdr:row>
      <xdr:rowOff>10374</xdr:rowOff>
    </xdr:to>
    <xdr:grpSp>
      <xdr:nvGrpSpPr>
        <xdr:cNvPr id="100" name="Group 99">
          <a:extLst>
            <a:ext uri="{FF2B5EF4-FFF2-40B4-BE49-F238E27FC236}">
              <a16:creationId xmlns:a16="http://schemas.microsoft.com/office/drawing/2014/main" id="{00000000-0008-0000-1900-000064000000}"/>
            </a:ext>
          </a:extLst>
        </xdr:cNvPr>
        <xdr:cNvGrpSpPr/>
      </xdr:nvGrpSpPr>
      <xdr:grpSpPr>
        <a:xfrm>
          <a:off x="4312255" y="37453931"/>
          <a:ext cx="1864887" cy="120144"/>
          <a:chOff x="3700220" y="8704881"/>
          <a:chExt cx="1916927" cy="142068"/>
        </a:xfrm>
      </xdr:grpSpPr>
      <xdr:sp macro="" textlink="">
        <xdr:nvSpPr>
          <xdr:cNvPr id="101" name="Rectangle 100">
            <a:extLst>
              <a:ext uri="{FF2B5EF4-FFF2-40B4-BE49-F238E27FC236}">
                <a16:creationId xmlns:a16="http://schemas.microsoft.com/office/drawing/2014/main" id="{00000000-0008-0000-1900-000065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2" name="Straight Arrow Connector 101">
            <a:extLst>
              <a:ext uri="{FF2B5EF4-FFF2-40B4-BE49-F238E27FC236}">
                <a16:creationId xmlns:a16="http://schemas.microsoft.com/office/drawing/2014/main" id="{00000000-0008-0000-1900-000066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39414</xdr:colOff>
      <xdr:row>344</xdr:row>
      <xdr:rowOff>6569</xdr:rowOff>
    </xdr:from>
    <xdr:to>
      <xdr:col>18</xdr:col>
      <xdr:colOff>36618</xdr:colOff>
      <xdr:row>346</xdr:row>
      <xdr:rowOff>58174</xdr:rowOff>
    </xdr:to>
    <xdr:grpSp>
      <xdr:nvGrpSpPr>
        <xdr:cNvPr id="103" name="Group 102">
          <a:extLst>
            <a:ext uri="{FF2B5EF4-FFF2-40B4-BE49-F238E27FC236}">
              <a16:creationId xmlns:a16="http://schemas.microsoft.com/office/drawing/2014/main" id="{00000000-0008-0000-1900-000067000000}"/>
            </a:ext>
          </a:extLst>
        </xdr:cNvPr>
        <xdr:cNvGrpSpPr/>
      </xdr:nvGrpSpPr>
      <xdr:grpSpPr>
        <a:xfrm>
          <a:off x="2686536" y="37442718"/>
          <a:ext cx="156230" cy="302154"/>
          <a:chOff x="3377338" y="8846950"/>
          <a:chExt cx="161441" cy="351940"/>
        </a:xfrm>
      </xdr:grpSpPr>
      <xdr:sp macro="" textlink="">
        <xdr:nvSpPr>
          <xdr:cNvPr id="104" name="Rectangle 103">
            <a:extLst>
              <a:ext uri="{FF2B5EF4-FFF2-40B4-BE49-F238E27FC236}">
                <a16:creationId xmlns:a16="http://schemas.microsoft.com/office/drawing/2014/main" id="{00000000-0008-0000-1900-000068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5" name="Straight Arrow Connector 104">
            <a:extLst>
              <a:ext uri="{FF2B5EF4-FFF2-40B4-BE49-F238E27FC236}">
                <a16:creationId xmlns:a16="http://schemas.microsoft.com/office/drawing/2014/main" id="{00000000-0008-0000-1900-000069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35473</xdr:colOff>
      <xdr:row>400</xdr:row>
      <xdr:rowOff>19025</xdr:rowOff>
    </xdr:from>
    <xdr:to>
      <xdr:col>41</xdr:col>
      <xdr:colOff>0</xdr:colOff>
      <xdr:row>401</xdr:row>
      <xdr:rowOff>10374</xdr:rowOff>
    </xdr:to>
    <xdr:grpSp>
      <xdr:nvGrpSpPr>
        <xdr:cNvPr id="106" name="Group 105">
          <a:extLst>
            <a:ext uri="{FF2B5EF4-FFF2-40B4-BE49-F238E27FC236}">
              <a16:creationId xmlns:a16="http://schemas.microsoft.com/office/drawing/2014/main" id="{00000000-0008-0000-1900-00006A000000}"/>
            </a:ext>
          </a:extLst>
        </xdr:cNvPr>
        <xdr:cNvGrpSpPr/>
      </xdr:nvGrpSpPr>
      <xdr:grpSpPr>
        <a:xfrm>
          <a:off x="4319238" y="43940870"/>
          <a:ext cx="1862901" cy="120145"/>
          <a:chOff x="3700220" y="8704881"/>
          <a:chExt cx="1916927" cy="142068"/>
        </a:xfrm>
      </xdr:grpSpPr>
      <xdr:sp macro="" textlink="">
        <xdr:nvSpPr>
          <xdr:cNvPr id="107" name="Rectangle 106">
            <a:extLst>
              <a:ext uri="{FF2B5EF4-FFF2-40B4-BE49-F238E27FC236}">
                <a16:creationId xmlns:a16="http://schemas.microsoft.com/office/drawing/2014/main" id="{00000000-0008-0000-1900-00006B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8" name="Straight Arrow Connector 107">
            <a:extLst>
              <a:ext uri="{FF2B5EF4-FFF2-40B4-BE49-F238E27FC236}">
                <a16:creationId xmlns:a16="http://schemas.microsoft.com/office/drawing/2014/main" id="{00000000-0008-0000-1900-00006C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45983</xdr:colOff>
      <xdr:row>400</xdr:row>
      <xdr:rowOff>6569</xdr:rowOff>
    </xdr:from>
    <xdr:to>
      <xdr:col>18</xdr:col>
      <xdr:colOff>43187</xdr:colOff>
      <xdr:row>402</xdr:row>
      <xdr:rowOff>58174</xdr:rowOff>
    </xdr:to>
    <xdr:grpSp>
      <xdr:nvGrpSpPr>
        <xdr:cNvPr id="109" name="Group 108">
          <a:extLst>
            <a:ext uri="{FF2B5EF4-FFF2-40B4-BE49-F238E27FC236}">
              <a16:creationId xmlns:a16="http://schemas.microsoft.com/office/drawing/2014/main" id="{00000000-0008-0000-1900-00006D000000}"/>
            </a:ext>
          </a:extLst>
        </xdr:cNvPr>
        <xdr:cNvGrpSpPr/>
      </xdr:nvGrpSpPr>
      <xdr:grpSpPr>
        <a:xfrm>
          <a:off x="2691863" y="43929657"/>
          <a:ext cx="156230" cy="302154"/>
          <a:chOff x="3377338" y="8846950"/>
          <a:chExt cx="161441" cy="351940"/>
        </a:xfrm>
      </xdr:grpSpPr>
      <xdr:sp macro="" textlink="">
        <xdr:nvSpPr>
          <xdr:cNvPr id="110" name="Rectangle 109">
            <a:extLst>
              <a:ext uri="{FF2B5EF4-FFF2-40B4-BE49-F238E27FC236}">
                <a16:creationId xmlns:a16="http://schemas.microsoft.com/office/drawing/2014/main" id="{00000000-0008-0000-1900-00006E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1" name="Straight Arrow Connector 110">
            <a:extLst>
              <a:ext uri="{FF2B5EF4-FFF2-40B4-BE49-F238E27FC236}">
                <a16:creationId xmlns:a16="http://schemas.microsoft.com/office/drawing/2014/main" id="{00000000-0008-0000-1900-00006F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28575</xdr:colOff>
      <xdr:row>302</xdr:row>
      <xdr:rowOff>19050</xdr:rowOff>
    </xdr:from>
    <xdr:to>
      <xdr:col>11</xdr:col>
      <xdr:colOff>25779</xdr:colOff>
      <xdr:row>304</xdr:row>
      <xdr:rowOff>70655</xdr:rowOff>
    </xdr:to>
    <xdr:grpSp>
      <xdr:nvGrpSpPr>
        <xdr:cNvPr id="80" name="Group 79">
          <a:extLst>
            <a:ext uri="{FF2B5EF4-FFF2-40B4-BE49-F238E27FC236}">
              <a16:creationId xmlns:a16="http://schemas.microsoft.com/office/drawing/2014/main" id="{00000000-0008-0000-1900-000050000000}"/>
            </a:ext>
          </a:extLst>
        </xdr:cNvPr>
        <xdr:cNvGrpSpPr/>
      </xdr:nvGrpSpPr>
      <xdr:grpSpPr>
        <a:xfrm>
          <a:off x="1562100" y="33050922"/>
          <a:ext cx="156230" cy="302154"/>
          <a:chOff x="3377338" y="8846950"/>
          <a:chExt cx="161441" cy="351940"/>
        </a:xfrm>
      </xdr:grpSpPr>
      <xdr:sp macro="" textlink="">
        <xdr:nvSpPr>
          <xdr:cNvPr id="81" name="Rectangle 80">
            <a:extLst>
              <a:ext uri="{FF2B5EF4-FFF2-40B4-BE49-F238E27FC236}">
                <a16:creationId xmlns:a16="http://schemas.microsoft.com/office/drawing/2014/main" id="{00000000-0008-0000-1900-000051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2" name="Straight Arrow Connector 111">
            <a:extLst>
              <a:ext uri="{FF2B5EF4-FFF2-40B4-BE49-F238E27FC236}">
                <a16:creationId xmlns:a16="http://schemas.microsoft.com/office/drawing/2014/main" id="{00000000-0008-0000-1900-000070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38100</xdr:colOff>
      <xdr:row>302</xdr:row>
      <xdr:rowOff>19050</xdr:rowOff>
    </xdr:from>
    <xdr:to>
      <xdr:col>20</xdr:col>
      <xdr:colOff>35304</xdr:colOff>
      <xdr:row>304</xdr:row>
      <xdr:rowOff>70655</xdr:rowOff>
    </xdr:to>
    <xdr:grpSp>
      <xdr:nvGrpSpPr>
        <xdr:cNvPr id="113" name="Group 112">
          <a:extLst>
            <a:ext uri="{FF2B5EF4-FFF2-40B4-BE49-F238E27FC236}">
              <a16:creationId xmlns:a16="http://schemas.microsoft.com/office/drawing/2014/main" id="{00000000-0008-0000-1900-000071000000}"/>
            </a:ext>
          </a:extLst>
        </xdr:cNvPr>
        <xdr:cNvGrpSpPr/>
      </xdr:nvGrpSpPr>
      <xdr:grpSpPr>
        <a:xfrm>
          <a:off x="3003274" y="33050922"/>
          <a:ext cx="156230" cy="302154"/>
          <a:chOff x="3377338" y="8846950"/>
          <a:chExt cx="161441" cy="351940"/>
        </a:xfrm>
      </xdr:grpSpPr>
      <xdr:sp macro="" textlink="">
        <xdr:nvSpPr>
          <xdr:cNvPr id="114" name="Rectangle 113">
            <a:extLst>
              <a:ext uri="{FF2B5EF4-FFF2-40B4-BE49-F238E27FC236}">
                <a16:creationId xmlns:a16="http://schemas.microsoft.com/office/drawing/2014/main" id="{00000000-0008-0000-1900-000072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5" name="Straight Arrow Connector 114">
            <a:extLst>
              <a:ext uri="{FF2B5EF4-FFF2-40B4-BE49-F238E27FC236}">
                <a16:creationId xmlns:a16="http://schemas.microsoft.com/office/drawing/2014/main" id="{00000000-0008-0000-1900-000073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7327</xdr:colOff>
      <xdr:row>152</xdr:row>
      <xdr:rowOff>73270</xdr:rowOff>
    </xdr:from>
    <xdr:to>
      <xdr:col>41</xdr:col>
      <xdr:colOff>10720</xdr:colOff>
      <xdr:row>152</xdr:row>
      <xdr:rowOff>73270</xdr:rowOff>
    </xdr:to>
    <xdr:cxnSp macro="">
      <xdr:nvCxnSpPr>
        <xdr:cNvPr id="122" name="Straight Arrow Connector 121">
          <a:extLst>
            <a:ext uri="{FF2B5EF4-FFF2-40B4-BE49-F238E27FC236}">
              <a16:creationId xmlns:a16="http://schemas.microsoft.com/office/drawing/2014/main" id="{00000000-0008-0000-1900-00007A000000}"/>
            </a:ext>
          </a:extLst>
        </xdr:cNvPr>
        <xdr:cNvCxnSpPr/>
      </xdr:nvCxnSpPr>
      <xdr:spPr>
        <a:xfrm>
          <a:off x="6093802" y="17027770"/>
          <a:ext cx="21294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28904</xdr:colOff>
      <xdr:row>161</xdr:row>
      <xdr:rowOff>12456</xdr:rowOff>
    </xdr:from>
    <xdr:to>
      <xdr:col>40</xdr:col>
      <xdr:colOff>98535</xdr:colOff>
      <xdr:row>162</xdr:row>
      <xdr:rowOff>3805</xdr:rowOff>
    </xdr:to>
    <xdr:grpSp>
      <xdr:nvGrpSpPr>
        <xdr:cNvPr id="123" name="Group 122">
          <a:extLst>
            <a:ext uri="{FF2B5EF4-FFF2-40B4-BE49-F238E27FC236}">
              <a16:creationId xmlns:a16="http://schemas.microsoft.com/office/drawing/2014/main" id="{00000000-0008-0000-1900-00007B000000}"/>
            </a:ext>
          </a:extLst>
        </xdr:cNvPr>
        <xdr:cNvGrpSpPr/>
      </xdr:nvGrpSpPr>
      <xdr:grpSpPr>
        <a:xfrm>
          <a:off x="4312255" y="17267201"/>
          <a:ext cx="1864887" cy="120143"/>
          <a:chOff x="3700220" y="8704881"/>
          <a:chExt cx="1916927" cy="142068"/>
        </a:xfrm>
      </xdr:grpSpPr>
      <xdr:sp macro="" textlink="">
        <xdr:nvSpPr>
          <xdr:cNvPr id="124" name="Rectangle 123">
            <a:extLst>
              <a:ext uri="{FF2B5EF4-FFF2-40B4-BE49-F238E27FC236}">
                <a16:creationId xmlns:a16="http://schemas.microsoft.com/office/drawing/2014/main" id="{00000000-0008-0000-1900-00007C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25" name="Straight Arrow Connector 124">
            <a:extLst>
              <a:ext uri="{FF2B5EF4-FFF2-40B4-BE49-F238E27FC236}">
                <a16:creationId xmlns:a16="http://schemas.microsoft.com/office/drawing/2014/main" id="{00000000-0008-0000-1900-00007D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19707</xdr:colOff>
      <xdr:row>161</xdr:row>
      <xdr:rowOff>19706</xdr:rowOff>
    </xdr:from>
    <xdr:to>
      <xdr:col>18</xdr:col>
      <xdr:colOff>16911</xdr:colOff>
      <xdr:row>163</xdr:row>
      <xdr:rowOff>71310</xdr:rowOff>
    </xdr:to>
    <xdr:grpSp>
      <xdr:nvGrpSpPr>
        <xdr:cNvPr id="126" name="Group 125">
          <a:extLst>
            <a:ext uri="{FF2B5EF4-FFF2-40B4-BE49-F238E27FC236}">
              <a16:creationId xmlns:a16="http://schemas.microsoft.com/office/drawing/2014/main" id="{00000000-0008-0000-1900-00007E000000}"/>
            </a:ext>
          </a:extLst>
        </xdr:cNvPr>
        <xdr:cNvGrpSpPr/>
      </xdr:nvGrpSpPr>
      <xdr:grpSpPr>
        <a:xfrm>
          <a:off x="2666001" y="17273208"/>
          <a:ext cx="156230" cy="302153"/>
          <a:chOff x="3377338" y="8846950"/>
          <a:chExt cx="161441" cy="351940"/>
        </a:xfrm>
      </xdr:grpSpPr>
      <xdr:sp macro="" textlink="">
        <xdr:nvSpPr>
          <xdr:cNvPr id="127" name="Rectangle 126">
            <a:extLst>
              <a:ext uri="{FF2B5EF4-FFF2-40B4-BE49-F238E27FC236}">
                <a16:creationId xmlns:a16="http://schemas.microsoft.com/office/drawing/2014/main" id="{00000000-0008-0000-1900-00007F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28" name="Straight Arrow Connector 127">
            <a:extLst>
              <a:ext uri="{FF2B5EF4-FFF2-40B4-BE49-F238E27FC236}">
                <a16:creationId xmlns:a16="http://schemas.microsoft.com/office/drawing/2014/main" id="{00000000-0008-0000-1900-000080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8283</xdr:colOff>
      <xdr:row>155</xdr:row>
      <xdr:rowOff>66264</xdr:rowOff>
    </xdr:from>
    <xdr:to>
      <xdr:col>41</xdr:col>
      <xdr:colOff>3395</xdr:colOff>
      <xdr:row>156</xdr:row>
      <xdr:rowOff>73301</xdr:rowOff>
    </xdr:to>
    <xdr:grpSp>
      <xdr:nvGrpSpPr>
        <xdr:cNvPr id="129" name="Group 128">
          <a:extLst>
            <a:ext uri="{FF2B5EF4-FFF2-40B4-BE49-F238E27FC236}">
              <a16:creationId xmlns:a16="http://schemas.microsoft.com/office/drawing/2014/main" id="{00000000-0008-0000-1900-000081000000}"/>
            </a:ext>
          </a:extLst>
        </xdr:cNvPr>
        <xdr:cNvGrpSpPr/>
      </xdr:nvGrpSpPr>
      <xdr:grpSpPr>
        <a:xfrm>
          <a:off x="5985427" y="16728802"/>
          <a:ext cx="200107" cy="133346"/>
          <a:chOff x="6029326" y="2438400"/>
          <a:chExt cx="197784" cy="140494"/>
        </a:xfrm>
      </xdr:grpSpPr>
      <xdr:cxnSp macro="">
        <xdr:nvCxnSpPr>
          <xdr:cNvPr id="130" name="Straight Arrow Connector 129">
            <a:extLst>
              <a:ext uri="{FF2B5EF4-FFF2-40B4-BE49-F238E27FC236}">
                <a16:creationId xmlns:a16="http://schemas.microsoft.com/office/drawing/2014/main" id="{00000000-0008-0000-1900-000082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31" name="Rectangle 37">
            <a:extLst>
              <a:ext uri="{FF2B5EF4-FFF2-40B4-BE49-F238E27FC236}">
                <a16:creationId xmlns:a16="http://schemas.microsoft.com/office/drawing/2014/main" id="{00000000-0008-0000-1900-000083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38100</xdr:colOff>
      <xdr:row>69</xdr:row>
      <xdr:rowOff>19050</xdr:rowOff>
    </xdr:from>
    <xdr:to>
      <xdr:col>15</xdr:col>
      <xdr:colOff>37604</xdr:colOff>
      <xdr:row>71</xdr:row>
      <xdr:rowOff>140614</xdr:rowOff>
    </xdr:to>
    <xdr:grpSp>
      <xdr:nvGrpSpPr>
        <xdr:cNvPr id="10" name="Group 9">
          <a:extLst>
            <a:ext uri="{FF2B5EF4-FFF2-40B4-BE49-F238E27FC236}">
              <a16:creationId xmlns:a16="http://schemas.microsoft.com/office/drawing/2014/main" id="{00000000-0008-0000-0200-00000A000000}"/>
            </a:ext>
          </a:extLst>
        </xdr:cNvPr>
        <xdr:cNvGrpSpPr/>
      </xdr:nvGrpSpPr>
      <xdr:grpSpPr>
        <a:xfrm>
          <a:off x="2221992" y="7545324"/>
          <a:ext cx="159524" cy="308635"/>
          <a:chOff x="3377338" y="8846950"/>
          <a:chExt cx="161441" cy="351940"/>
        </a:xfrm>
      </xdr:grpSpPr>
      <xdr:sp macro="" textlink="">
        <xdr:nvSpPr>
          <xdr:cNvPr id="11" name="Rectangle 10">
            <a:extLst>
              <a:ext uri="{FF2B5EF4-FFF2-40B4-BE49-F238E27FC236}">
                <a16:creationId xmlns:a16="http://schemas.microsoft.com/office/drawing/2014/main" id="{00000000-0008-0000-0200-00000B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2" name="Straight Arrow Connector 11">
            <a:extLst>
              <a:ext uri="{FF2B5EF4-FFF2-40B4-BE49-F238E27FC236}">
                <a16:creationId xmlns:a16="http://schemas.microsoft.com/office/drawing/2014/main" id="{00000000-0008-0000-0200-00000C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11648</xdr:colOff>
      <xdr:row>69</xdr:row>
      <xdr:rowOff>19050</xdr:rowOff>
    </xdr:from>
    <xdr:to>
      <xdr:col>41</xdr:col>
      <xdr:colOff>3204</xdr:colOff>
      <xdr:row>70</xdr:row>
      <xdr:rowOff>85725</xdr:rowOff>
    </xdr:to>
    <xdr:grpSp>
      <xdr:nvGrpSpPr>
        <xdr:cNvPr id="13" name="Group 12">
          <a:extLst>
            <a:ext uri="{FF2B5EF4-FFF2-40B4-BE49-F238E27FC236}">
              <a16:creationId xmlns:a16="http://schemas.microsoft.com/office/drawing/2014/main" id="{00000000-0008-0000-0200-00000D000000}"/>
            </a:ext>
          </a:extLst>
        </xdr:cNvPr>
        <xdr:cNvGrpSpPr/>
      </xdr:nvGrpSpPr>
      <xdr:grpSpPr>
        <a:xfrm>
          <a:off x="3682583" y="7545324"/>
          <a:ext cx="2543113" cy="129540"/>
          <a:chOff x="3700220" y="8704881"/>
          <a:chExt cx="2560450" cy="142068"/>
        </a:xfrm>
      </xdr:grpSpPr>
      <xdr:sp macro="" textlink="">
        <xdr:nvSpPr>
          <xdr:cNvPr id="14" name="Rectangle 13">
            <a:extLst>
              <a:ext uri="{FF2B5EF4-FFF2-40B4-BE49-F238E27FC236}">
                <a16:creationId xmlns:a16="http://schemas.microsoft.com/office/drawing/2014/main" id="{00000000-0008-0000-0200-00000E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5" name="Straight Arrow Connector 14">
            <a:extLst>
              <a:ext uri="{FF2B5EF4-FFF2-40B4-BE49-F238E27FC236}">
                <a16:creationId xmlns:a16="http://schemas.microsoft.com/office/drawing/2014/main" id="{00000000-0008-0000-0200-00000F000000}"/>
              </a:ext>
            </a:extLst>
          </xdr:cNvPr>
          <xdr:cNvCxnSpPr/>
        </xdr:nvCxnSpPr>
        <xdr:spPr>
          <a:xfrm>
            <a:off x="3851975" y="8846949"/>
            <a:ext cx="240869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133350</xdr:colOff>
      <xdr:row>62</xdr:row>
      <xdr:rowOff>47625</xdr:rowOff>
    </xdr:from>
    <xdr:to>
      <xdr:col>13</xdr:col>
      <xdr:colOff>132854</xdr:colOff>
      <xdr:row>64</xdr:row>
      <xdr:rowOff>102514</xdr:rowOff>
    </xdr:to>
    <xdr:grpSp>
      <xdr:nvGrpSpPr>
        <xdr:cNvPr id="16" name="Group 15">
          <a:extLst>
            <a:ext uri="{FF2B5EF4-FFF2-40B4-BE49-F238E27FC236}">
              <a16:creationId xmlns:a16="http://schemas.microsoft.com/office/drawing/2014/main" id="{00000000-0008-0000-0200-000010000000}"/>
            </a:ext>
          </a:extLst>
        </xdr:cNvPr>
        <xdr:cNvGrpSpPr/>
      </xdr:nvGrpSpPr>
      <xdr:grpSpPr>
        <a:xfrm>
          <a:off x="1994916" y="6786372"/>
          <a:ext cx="159524" cy="308635"/>
          <a:chOff x="3377338" y="8846950"/>
          <a:chExt cx="161441" cy="351940"/>
        </a:xfrm>
      </xdr:grpSpPr>
      <xdr:sp macro="" textlink="">
        <xdr:nvSpPr>
          <xdr:cNvPr id="17" name="Rectangle 16">
            <a:extLst>
              <a:ext uri="{FF2B5EF4-FFF2-40B4-BE49-F238E27FC236}">
                <a16:creationId xmlns:a16="http://schemas.microsoft.com/office/drawing/2014/main" id="{00000000-0008-0000-0200-000011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8" name="Straight Arrow Connector 17">
            <a:extLst>
              <a:ext uri="{FF2B5EF4-FFF2-40B4-BE49-F238E27FC236}">
                <a16:creationId xmlns:a16="http://schemas.microsoft.com/office/drawing/2014/main" id="{00000000-0008-0000-0200-000012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0</xdr:colOff>
      <xdr:row>61</xdr:row>
      <xdr:rowOff>38100</xdr:rowOff>
    </xdr:from>
    <xdr:to>
      <xdr:col>27</xdr:col>
      <xdr:colOff>38347</xdr:colOff>
      <xdr:row>64</xdr:row>
      <xdr:rowOff>29311</xdr:rowOff>
    </xdr:to>
    <xdr:grpSp>
      <xdr:nvGrpSpPr>
        <xdr:cNvPr id="19" name="Group 18">
          <a:extLst>
            <a:ext uri="{FF2B5EF4-FFF2-40B4-BE49-F238E27FC236}">
              <a16:creationId xmlns:a16="http://schemas.microsoft.com/office/drawing/2014/main" id="{00000000-0008-0000-0200-000013000000}"/>
            </a:ext>
          </a:extLst>
        </xdr:cNvPr>
        <xdr:cNvGrpSpPr/>
      </xdr:nvGrpSpPr>
      <xdr:grpSpPr>
        <a:xfrm>
          <a:off x="3991356" y="6649212"/>
          <a:ext cx="198367" cy="380212"/>
          <a:chOff x="4255698" y="27025840"/>
          <a:chExt cx="201283" cy="423995"/>
        </a:xfrm>
      </xdr:grpSpPr>
      <xdr:sp macro="" textlink="">
        <xdr:nvSpPr>
          <xdr:cNvPr id="20" name="Rectangle 19">
            <a:extLst>
              <a:ext uri="{FF2B5EF4-FFF2-40B4-BE49-F238E27FC236}">
                <a16:creationId xmlns:a16="http://schemas.microsoft.com/office/drawing/2014/main" id="{00000000-0008-0000-0200-000014000000}"/>
              </a:ext>
            </a:extLst>
          </xdr:cNvPr>
          <xdr:cNvSpPr/>
        </xdr:nvSpPr>
        <xdr:spPr>
          <a:xfrm flipH="1">
            <a:off x="4298830" y="27025840"/>
            <a:ext cx="156957" cy="145087"/>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 name="Straight Arrow Connector 20">
            <a:extLst>
              <a:ext uri="{FF2B5EF4-FFF2-40B4-BE49-F238E27FC236}">
                <a16:creationId xmlns:a16="http://schemas.microsoft.com/office/drawing/2014/main" id="{00000000-0008-0000-0200-000015000000}"/>
              </a:ext>
            </a:extLst>
          </xdr:cNvPr>
          <xdr:cNvCxnSpPr/>
        </xdr:nvCxnSpPr>
        <xdr:spPr>
          <a:xfrm flipH="1">
            <a:off x="4255698" y="27449835"/>
            <a:ext cx="19636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2" name="Straight Connector 21">
            <a:extLst>
              <a:ext uri="{FF2B5EF4-FFF2-40B4-BE49-F238E27FC236}">
                <a16:creationId xmlns:a16="http://schemas.microsoft.com/office/drawing/2014/main" id="{00000000-0008-0000-0200-000016000000}"/>
              </a:ext>
            </a:extLst>
          </xdr:cNvPr>
          <xdr:cNvCxnSpPr/>
        </xdr:nvCxnSpPr>
        <xdr:spPr>
          <a:xfrm>
            <a:off x="4456981" y="27155236"/>
            <a:ext cx="0" cy="29382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38</xdr:col>
      <xdr:colOff>95250</xdr:colOff>
      <xdr:row>6</xdr:row>
      <xdr:rowOff>76200</xdr:rowOff>
    </xdr:from>
    <xdr:to>
      <xdr:col>40</xdr:col>
      <xdr:colOff>95250</xdr:colOff>
      <xdr:row>6</xdr:row>
      <xdr:rowOff>76200</xdr:rowOff>
    </xdr:to>
    <xdr:cxnSp macro="">
      <xdr:nvCxnSpPr>
        <xdr:cNvPr id="23" name="Straight Arrow Connector 22">
          <a:extLst>
            <a:ext uri="{FF2B5EF4-FFF2-40B4-BE49-F238E27FC236}">
              <a16:creationId xmlns:a16="http://schemas.microsoft.com/office/drawing/2014/main" id="{00000000-0008-0000-0200-000017000000}"/>
            </a:ext>
          </a:extLst>
        </xdr:cNvPr>
        <xdr:cNvCxnSpPr/>
      </xdr:nvCxnSpPr>
      <xdr:spPr>
        <a:xfrm>
          <a:off x="6076950" y="65722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12</xdr:row>
      <xdr:rowOff>76200</xdr:rowOff>
    </xdr:from>
    <xdr:to>
      <xdr:col>41</xdr:col>
      <xdr:colOff>9525</xdr:colOff>
      <xdr:row>12</xdr:row>
      <xdr:rowOff>76200</xdr:rowOff>
    </xdr:to>
    <xdr:cxnSp macro="">
      <xdr:nvCxnSpPr>
        <xdr:cNvPr id="24" name="Straight Arrow Connector 23">
          <a:extLst>
            <a:ext uri="{FF2B5EF4-FFF2-40B4-BE49-F238E27FC236}">
              <a16:creationId xmlns:a16="http://schemas.microsoft.com/office/drawing/2014/main" id="{00000000-0008-0000-0200-000018000000}"/>
            </a:ext>
          </a:extLst>
        </xdr:cNvPr>
        <xdr:cNvCxnSpPr/>
      </xdr:nvCxnSpPr>
      <xdr:spPr>
        <a:xfrm>
          <a:off x="6096000" y="10953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24</xdr:row>
      <xdr:rowOff>76200</xdr:rowOff>
    </xdr:from>
    <xdr:to>
      <xdr:col>41</xdr:col>
      <xdr:colOff>9525</xdr:colOff>
      <xdr:row>24</xdr:row>
      <xdr:rowOff>76200</xdr:rowOff>
    </xdr:to>
    <xdr:cxnSp macro="">
      <xdr:nvCxnSpPr>
        <xdr:cNvPr id="25" name="Straight Arrow Connector 24">
          <a:extLst>
            <a:ext uri="{FF2B5EF4-FFF2-40B4-BE49-F238E27FC236}">
              <a16:creationId xmlns:a16="http://schemas.microsoft.com/office/drawing/2014/main" id="{00000000-0008-0000-0200-000019000000}"/>
            </a:ext>
          </a:extLst>
        </xdr:cNvPr>
        <xdr:cNvCxnSpPr/>
      </xdr:nvCxnSpPr>
      <xdr:spPr>
        <a:xfrm>
          <a:off x="6096000" y="24003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39</xdr:row>
      <xdr:rowOff>76200</xdr:rowOff>
    </xdr:from>
    <xdr:to>
      <xdr:col>41</xdr:col>
      <xdr:colOff>9525</xdr:colOff>
      <xdr:row>39</xdr:row>
      <xdr:rowOff>76200</xdr:rowOff>
    </xdr:to>
    <xdr:cxnSp macro="">
      <xdr:nvCxnSpPr>
        <xdr:cNvPr id="26" name="Straight Arrow Connector 25">
          <a:extLst>
            <a:ext uri="{FF2B5EF4-FFF2-40B4-BE49-F238E27FC236}">
              <a16:creationId xmlns:a16="http://schemas.microsoft.com/office/drawing/2014/main" id="{00000000-0008-0000-0200-00001A000000}"/>
            </a:ext>
          </a:extLst>
        </xdr:cNvPr>
        <xdr:cNvCxnSpPr/>
      </xdr:nvCxnSpPr>
      <xdr:spPr>
        <a:xfrm>
          <a:off x="6096000" y="39909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39</xdr:col>
      <xdr:colOff>9525</xdr:colOff>
      <xdr:row>10</xdr:row>
      <xdr:rowOff>66675</xdr:rowOff>
    </xdr:from>
    <xdr:to>
      <xdr:col>41</xdr:col>
      <xdr:colOff>9525</xdr:colOff>
      <xdr:row>10</xdr:row>
      <xdr:rowOff>66675</xdr:rowOff>
    </xdr:to>
    <xdr:cxnSp macro="">
      <xdr:nvCxnSpPr>
        <xdr:cNvPr id="5" name="Straight Arrow Connector 4">
          <a:extLst>
            <a:ext uri="{FF2B5EF4-FFF2-40B4-BE49-F238E27FC236}">
              <a16:creationId xmlns:a16="http://schemas.microsoft.com/office/drawing/2014/main" id="{00000000-0008-0000-1A00-000005000000}"/>
            </a:ext>
          </a:extLst>
        </xdr:cNvPr>
        <xdr:cNvCxnSpPr/>
      </xdr:nvCxnSpPr>
      <xdr:spPr>
        <a:xfrm>
          <a:off x="6038850" y="48291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23</xdr:row>
      <xdr:rowOff>66675</xdr:rowOff>
    </xdr:from>
    <xdr:to>
      <xdr:col>41</xdr:col>
      <xdr:colOff>9525</xdr:colOff>
      <xdr:row>23</xdr:row>
      <xdr:rowOff>66675</xdr:rowOff>
    </xdr:to>
    <xdr:cxnSp macro="">
      <xdr:nvCxnSpPr>
        <xdr:cNvPr id="6" name="Straight Arrow Connector 5">
          <a:extLst>
            <a:ext uri="{FF2B5EF4-FFF2-40B4-BE49-F238E27FC236}">
              <a16:creationId xmlns:a16="http://schemas.microsoft.com/office/drawing/2014/main" id="{00000000-0008-0000-1A00-000006000000}"/>
            </a:ext>
          </a:extLst>
        </xdr:cNvPr>
        <xdr:cNvCxnSpPr/>
      </xdr:nvCxnSpPr>
      <xdr:spPr>
        <a:xfrm>
          <a:off x="6038850" y="61245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79</xdr:row>
      <xdr:rowOff>76200</xdr:rowOff>
    </xdr:from>
    <xdr:to>
      <xdr:col>41</xdr:col>
      <xdr:colOff>9525</xdr:colOff>
      <xdr:row>79</xdr:row>
      <xdr:rowOff>76200</xdr:rowOff>
    </xdr:to>
    <xdr:cxnSp macro="">
      <xdr:nvCxnSpPr>
        <xdr:cNvPr id="9" name="Straight Arrow Connector 8">
          <a:extLst>
            <a:ext uri="{FF2B5EF4-FFF2-40B4-BE49-F238E27FC236}">
              <a16:creationId xmlns:a16="http://schemas.microsoft.com/office/drawing/2014/main" id="{00000000-0008-0000-1A00-000009000000}"/>
            </a:ext>
          </a:extLst>
        </xdr:cNvPr>
        <xdr:cNvCxnSpPr/>
      </xdr:nvCxnSpPr>
      <xdr:spPr>
        <a:xfrm>
          <a:off x="6038850" y="1049655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45</xdr:row>
      <xdr:rowOff>85725</xdr:rowOff>
    </xdr:from>
    <xdr:to>
      <xdr:col>41</xdr:col>
      <xdr:colOff>9525</xdr:colOff>
      <xdr:row>45</xdr:row>
      <xdr:rowOff>85725</xdr:rowOff>
    </xdr:to>
    <xdr:cxnSp macro="">
      <xdr:nvCxnSpPr>
        <xdr:cNvPr id="23" name="Straight Arrow Connector 22">
          <a:extLst>
            <a:ext uri="{FF2B5EF4-FFF2-40B4-BE49-F238E27FC236}">
              <a16:creationId xmlns:a16="http://schemas.microsoft.com/office/drawing/2014/main" id="{00000000-0008-0000-1A00-000017000000}"/>
            </a:ext>
          </a:extLst>
        </xdr:cNvPr>
        <xdr:cNvCxnSpPr/>
      </xdr:nvCxnSpPr>
      <xdr:spPr>
        <a:xfrm>
          <a:off x="6096000" y="57150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19050</xdr:colOff>
      <xdr:row>35</xdr:row>
      <xdr:rowOff>66675</xdr:rowOff>
    </xdr:from>
    <xdr:to>
      <xdr:col>41</xdr:col>
      <xdr:colOff>14162</xdr:colOff>
      <xdr:row>36</xdr:row>
      <xdr:rowOff>73712</xdr:rowOff>
    </xdr:to>
    <xdr:grpSp>
      <xdr:nvGrpSpPr>
        <xdr:cNvPr id="7" name="Group 6">
          <a:extLst>
            <a:ext uri="{FF2B5EF4-FFF2-40B4-BE49-F238E27FC236}">
              <a16:creationId xmlns:a16="http://schemas.microsoft.com/office/drawing/2014/main" id="{00000000-0008-0000-1A00-000007000000}"/>
            </a:ext>
          </a:extLst>
        </xdr:cNvPr>
        <xdr:cNvGrpSpPr/>
      </xdr:nvGrpSpPr>
      <xdr:grpSpPr>
        <a:xfrm>
          <a:off x="5994952" y="4046883"/>
          <a:ext cx="201763" cy="133346"/>
          <a:chOff x="6029326" y="2438400"/>
          <a:chExt cx="197784" cy="140494"/>
        </a:xfrm>
      </xdr:grpSpPr>
      <xdr:cxnSp macro="">
        <xdr:nvCxnSpPr>
          <xdr:cNvPr id="8" name="Straight Arrow Connector 7">
            <a:extLst>
              <a:ext uri="{FF2B5EF4-FFF2-40B4-BE49-F238E27FC236}">
                <a16:creationId xmlns:a16="http://schemas.microsoft.com/office/drawing/2014/main" id="{00000000-0008-0000-1A00-000008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0" name="Rectangle 37">
            <a:extLst>
              <a:ext uri="{FF2B5EF4-FFF2-40B4-BE49-F238E27FC236}">
                <a16:creationId xmlns:a16="http://schemas.microsoft.com/office/drawing/2014/main" id="{00000000-0008-0000-1A00-00000A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51706</xdr:colOff>
      <xdr:row>41</xdr:row>
      <xdr:rowOff>16329</xdr:rowOff>
    </xdr:from>
    <xdr:to>
      <xdr:col>33</xdr:col>
      <xdr:colOff>51706</xdr:colOff>
      <xdr:row>42</xdr:row>
      <xdr:rowOff>130629</xdr:rowOff>
    </xdr:to>
    <xdr:cxnSp macro="">
      <xdr:nvCxnSpPr>
        <xdr:cNvPr id="54" name="Straight Arrow Connector 53">
          <a:extLst>
            <a:ext uri="{FF2B5EF4-FFF2-40B4-BE49-F238E27FC236}">
              <a16:creationId xmlns:a16="http://schemas.microsoft.com/office/drawing/2014/main" id="{00000000-0008-0000-0300-000036000000}"/>
            </a:ext>
          </a:extLst>
        </xdr:cNvPr>
        <xdr:cNvCxnSpPr/>
      </xdr:nvCxnSpPr>
      <xdr:spPr>
        <a:xfrm>
          <a:off x="3072492" y="3597729"/>
          <a:ext cx="0" cy="1905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54</xdr:col>
      <xdr:colOff>2</xdr:colOff>
      <xdr:row>41</xdr:row>
      <xdr:rowOff>5443</xdr:rowOff>
    </xdr:from>
    <xdr:to>
      <xdr:col>54</xdr:col>
      <xdr:colOff>2</xdr:colOff>
      <xdr:row>42</xdr:row>
      <xdr:rowOff>119743</xdr:rowOff>
    </xdr:to>
    <xdr:cxnSp macro="">
      <xdr:nvCxnSpPr>
        <xdr:cNvPr id="55" name="Straight Arrow Connector 54">
          <a:extLst>
            <a:ext uri="{FF2B5EF4-FFF2-40B4-BE49-F238E27FC236}">
              <a16:creationId xmlns:a16="http://schemas.microsoft.com/office/drawing/2014/main" id="{00000000-0008-0000-0300-000037000000}"/>
            </a:ext>
          </a:extLst>
        </xdr:cNvPr>
        <xdr:cNvCxnSpPr/>
      </xdr:nvCxnSpPr>
      <xdr:spPr>
        <a:xfrm>
          <a:off x="4620988" y="3586843"/>
          <a:ext cx="0" cy="1905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54</xdr:col>
      <xdr:colOff>0</xdr:colOff>
      <xdr:row>52</xdr:row>
      <xdr:rowOff>5443</xdr:rowOff>
    </xdr:from>
    <xdr:to>
      <xdr:col>54</xdr:col>
      <xdr:colOff>0</xdr:colOff>
      <xdr:row>53</xdr:row>
      <xdr:rowOff>119743</xdr:rowOff>
    </xdr:to>
    <xdr:cxnSp macro="">
      <xdr:nvCxnSpPr>
        <xdr:cNvPr id="56" name="Straight Arrow Connector 55">
          <a:extLst>
            <a:ext uri="{FF2B5EF4-FFF2-40B4-BE49-F238E27FC236}">
              <a16:creationId xmlns:a16="http://schemas.microsoft.com/office/drawing/2014/main" id="{00000000-0008-0000-0300-000038000000}"/>
            </a:ext>
          </a:extLst>
        </xdr:cNvPr>
        <xdr:cNvCxnSpPr/>
      </xdr:nvCxnSpPr>
      <xdr:spPr>
        <a:xfrm>
          <a:off x="4620986" y="4882243"/>
          <a:ext cx="0" cy="1905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54428</xdr:colOff>
      <xdr:row>51</xdr:row>
      <xdr:rowOff>10886</xdr:rowOff>
    </xdr:from>
    <xdr:to>
      <xdr:col>33</xdr:col>
      <xdr:colOff>54428</xdr:colOff>
      <xdr:row>52</xdr:row>
      <xdr:rowOff>59872</xdr:rowOff>
    </xdr:to>
    <xdr:cxnSp macro="">
      <xdr:nvCxnSpPr>
        <xdr:cNvPr id="57" name="Straight Arrow Connector 56">
          <a:extLst>
            <a:ext uri="{FF2B5EF4-FFF2-40B4-BE49-F238E27FC236}">
              <a16:creationId xmlns:a16="http://schemas.microsoft.com/office/drawing/2014/main" id="{00000000-0008-0000-0300-000039000000}"/>
            </a:ext>
          </a:extLst>
        </xdr:cNvPr>
        <xdr:cNvCxnSpPr/>
      </xdr:nvCxnSpPr>
      <xdr:spPr>
        <a:xfrm>
          <a:off x="3075214" y="4746172"/>
          <a:ext cx="0" cy="1905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76</xdr:col>
      <xdr:colOff>36477</xdr:colOff>
      <xdr:row>48</xdr:row>
      <xdr:rowOff>28372</xdr:rowOff>
    </xdr:from>
    <xdr:to>
      <xdr:col>77</xdr:col>
      <xdr:colOff>52689</xdr:colOff>
      <xdr:row>49</xdr:row>
      <xdr:rowOff>4053</xdr:rowOff>
    </xdr:to>
    <xdr:grpSp>
      <xdr:nvGrpSpPr>
        <xdr:cNvPr id="66" name="Group 65">
          <a:extLst>
            <a:ext uri="{FF2B5EF4-FFF2-40B4-BE49-F238E27FC236}">
              <a16:creationId xmlns:a16="http://schemas.microsoft.com/office/drawing/2014/main" id="{00000000-0008-0000-0300-000042000000}"/>
            </a:ext>
          </a:extLst>
        </xdr:cNvPr>
        <xdr:cNvGrpSpPr/>
      </xdr:nvGrpSpPr>
      <xdr:grpSpPr>
        <a:xfrm>
          <a:off x="6775207" y="5491167"/>
          <a:ext cx="118089" cy="106960"/>
          <a:chOff x="6930957" y="4535521"/>
          <a:chExt cx="178340" cy="141862"/>
        </a:xfrm>
      </xdr:grpSpPr>
      <xdr:cxnSp macro="">
        <xdr:nvCxnSpPr>
          <xdr:cNvPr id="63" name="Straight Arrow Connector 62">
            <a:extLst>
              <a:ext uri="{FF2B5EF4-FFF2-40B4-BE49-F238E27FC236}">
                <a16:creationId xmlns:a16="http://schemas.microsoft.com/office/drawing/2014/main" id="{00000000-0008-0000-0300-00003F000000}"/>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65" name="Straight Connector 64">
            <a:extLst>
              <a:ext uri="{FF2B5EF4-FFF2-40B4-BE49-F238E27FC236}">
                <a16:creationId xmlns:a16="http://schemas.microsoft.com/office/drawing/2014/main" id="{00000000-0008-0000-0300-000041000000}"/>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76</xdr:col>
      <xdr:colOff>32425</xdr:colOff>
      <xdr:row>54</xdr:row>
      <xdr:rowOff>20267</xdr:rowOff>
    </xdr:from>
    <xdr:to>
      <xdr:col>77</xdr:col>
      <xdr:colOff>48637</xdr:colOff>
      <xdr:row>54</xdr:row>
      <xdr:rowOff>137810</xdr:rowOff>
    </xdr:to>
    <xdr:grpSp>
      <xdr:nvGrpSpPr>
        <xdr:cNvPr id="67" name="Group 66">
          <a:extLst>
            <a:ext uri="{FF2B5EF4-FFF2-40B4-BE49-F238E27FC236}">
              <a16:creationId xmlns:a16="http://schemas.microsoft.com/office/drawing/2014/main" id="{00000000-0008-0000-0300-000043000000}"/>
            </a:ext>
          </a:extLst>
        </xdr:cNvPr>
        <xdr:cNvGrpSpPr/>
      </xdr:nvGrpSpPr>
      <xdr:grpSpPr>
        <a:xfrm>
          <a:off x="6770741" y="6130347"/>
          <a:ext cx="118089" cy="105948"/>
          <a:chOff x="6930957" y="4535521"/>
          <a:chExt cx="178340" cy="141862"/>
        </a:xfrm>
      </xdr:grpSpPr>
      <xdr:cxnSp macro="">
        <xdr:nvCxnSpPr>
          <xdr:cNvPr id="68" name="Straight Arrow Connector 67">
            <a:extLst>
              <a:ext uri="{FF2B5EF4-FFF2-40B4-BE49-F238E27FC236}">
                <a16:creationId xmlns:a16="http://schemas.microsoft.com/office/drawing/2014/main" id="{00000000-0008-0000-0300-000044000000}"/>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69" name="Straight Connector 68">
            <a:extLst>
              <a:ext uri="{FF2B5EF4-FFF2-40B4-BE49-F238E27FC236}">
                <a16:creationId xmlns:a16="http://schemas.microsoft.com/office/drawing/2014/main" id="{00000000-0008-0000-0300-000045000000}"/>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54</xdr:col>
      <xdr:colOff>0</xdr:colOff>
      <xdr:row>63</xdr:row>
      <xdr:rowOff>5443</xdr:rowOff>
    </xdr:from>
    <xdr:to>
      <xdr:col>54</xdr:col>
      <xdr:colOff>0</xdr:colOff>
      <xdr:row>64</xdr:row>
      <xdr:rowOff>119743</xdr:rowOff>
    </xdr:to>
    <xdr:cxnSp macro="">
      <xdr:nvCxnSpPr>
        <xdr:cNvPr id="70" name="Straight Arrow Connector 69">
          <a:extLst>
            <a:ext uri="{FF2B5EF4-FFF2-40B4-BE49-F238E27FC236}">
              <a16:creationId xmlns:a16="http://schemas.microsoft.com/office/drawing/2014/main" id="{00000000-0008-0000-0300-000046000000}"/>
            </a:ext>
          </a:extLst>
        </xdr:cNvPr>
        <xdr:cNvCxnSpPr/>
      </xdr:nvCxnSpPr>
      <xdr:spPr>
        <a:xfrm>
          <a:off x="4800600" y="5063218"/>
          <a:ext cx="0" cy="1905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54428</xdr:colOff>
      <xdr:row>62</xdr:row>
      <xdr:rowOff>10886</xdr:rowOff>
    </xdr:from>
    <xdr:to>
      <xdr:col>33</xdr:col>
      <xdr:colOff>54428</xdr:colOff>
      <xdr:row>63</xdr:row>
      <xdr:rowOff>59872</xdr:rowOff>
    </xdr:to>
    <xdr:cxnSp macro="">
      <xdr:nvCxnSpPr>
        <xdr:cNvPr id="71" name="Straight Arrow Connector 70">
          <a:extLst>
            <a:ext uri="{FF2B5EF4-FFF2-40B4-BE49-F238E27FC236}">
              <a16:creationId xmlns:a16="http://schemas.microsoft.com/office/drawing/2014/main" id="{00000000-0008-0000-0300-000047000000}"/>
            </a:ext>
          </a:extLst>
        </xdr:cNvPr>
        <xdr:cNvCxnSpPr/>
      </xdr:nvCxnSpPr>
      <xdr:spPr>
        <a:xfrm>
          <a:off x="3083378" y="4925786"/>
          <a:ext cx="0" cy="19186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76</xdr:col>
      <xdr:colOff>36477</xdr:colOff>
      <xdr:row>59</xdr:row>
      <xdr:rowOff>28372</xdr:rowOff>
    </xdr:from>
    <xdr:to>
      <xdr:col>77</xdr:col>
      <xdr:colOff>52689</xdr:colOff>
      <xdr:row>60</xdr:row>
      <xdr:rowOff>4053</xdr:rowOff>
    </xdr:to>
    <xdr:grpSp>
      <xdr:nvGrpSpPr>
        <xdr:cNvPr id="72" name="Group 71">
          <a:extLst>
            <a:ext uri="{FF2B5EF4-FFF2-40B4-BE49-F238E27FC236}">
              <a16:creationId xmlns:a16="http://schemas.microsoft.com/office/drawing/2014/main" id="{00000000-0008-0000-0300-000048000000}"/>
            </a:ext>
          </a:extLst>
        </xdr:cNvPr>
        <xdr:cNvGrpSpPr/>
      </xdr:nvGrpSpPr>
      <xdr:grpSpPr>
        <a:xfrm>
          <a:off x="6775207" y="6655702"/>
          <a:ext cx="118089" cy="106960"/>
          <a:chOff x="6930957" y="4535521"/>
          <a:chExt cx="178340" cy="141862"/>
        </a:xfrm>
      </xdr:grpSpPr>
      <xdr:cxnSp macro="">
        <xdr:nvCxnSpPr>
          <xdr:cNvPr id="73" name="Straight Arrow Connector 72">
            <a:extLst>
              <a:ext uri="{FF2B5EF4-FFF2-40B4-BE49-F238E27FC236}">
                <a16:creationId xmlns:a16="http://schemas.microsoft.com/office/drawing/2014/main" id="{00000000-0008-0000-0300-000049000000}"/>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74" name="Straight Connector 73">
            <a:extLst>
              <a:ext uri="{FF2B5EF4-FFF2-40B4-BE49-F238E27FC236}">
                <a16:creationId xmlns:a16="http://schemas.microsoft.com/office/drawing/2014/main" id="{00000000-0008-0000-0300-00004A000000}"/>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76</xdr:col>
      <xdr:colOff>32425</xdr:colOff>
      <xdr:row>65</xdr:row>
      <xdr:rowOff>20267</xdr:rowOff>
    </xdr:from>
    <xdr:to>
      <xdr:col>77</xdr:col>
      <xdr:colOff>48637</xdr:colOff>
      <xdr:row>66</xdr:row>
      <xdr:rowOff>4460</xdr:rowOff>
    </xdr:to>
    <xdr:grpSp>
      <xdr:nvGrpSpPr>
        <xdr:cNvPr id="75" name="Group 74">
          <a:extLst>
            <a:ext uri="{FF2B5EF4-FFF2-40B4-BE49-F238E27FC236}">
              <a16:creationId xmlns:a16="http://schemas.microsoft.com/office/drawing/2014/main" id="{00000000-0008-0000-0300-00004B000000}"/>
            </a:ext>
          </a:extLst>
        </xdr:cNvPr>
        <xdr:cNvGrpSpPr/>
      </xdr:nvGrpSpPr>
      <xdr:grpSpPr>
        <a:xfrm>
          <a:off x="6770741" y="7294882"/>
          <a:ext cx="118089" cy="114230"/>
          <a:chOff x="6930957" y="4535521"/>
          <a:chExt cx="178340" cy="141862"/>
        </a:xfrm>
      </xdr:grpSpPr>
      <xdr:cxnSp macro="">
        <xdr:nvCxnSpPr>
          <xdr:cNvPr id="76" name="Straight Arrow Connector 75">
            <a:extLst>
              <a:ext uri="{FF2B5EF4-FFF2-40B4-BE49-F238E27FC236}">
                <a16:creationId xmlns:a16="http://schemas.microsoft.com/office/drawing/2014/main" id="{00000000-0008-0000-0300-00004C000000}"/>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77" name="Straight Connector 76">
            <a:extLst>
              <a:ext uri="{FF2B5EF4-FFF2-40B4-BE49-F238E27FC236}">
                <a16:creationId xmlns:a16="http://schemas.microsoft.com/office/drawing/2014/main" id="{00000000-0008-0000-0300-00004D000000}"/>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54</xdr:col>
      <xdr:colOff>0</xdr:colOff>
      <xdr:row>74</xdr:row>
      <xdr:rowOff>5443</xdr:rowOff>
    </xdr:from>
    <xdr:to>
      <xdr:col>54</xdr:col>
      <xdr:colOff>0</xdr:colOff>
      <xdr:row>75</xdr:row>
      <xdr:rowOff>119743</xdr:rowOff>
    </xdr:to>
    <xdr:cxnSp macro="">
      <xdr:nvCxnSpPr>
        <xdr:cNvPr id="78" name="Straight Arrow Connector 77">
          <a:extLst>
            <a:ext uri="{FF2B5EF4-FFF2-40B4-BE49-F238E27FC236}">
              <a16:creationId xmlns:a16="http://schemas.microsoft.com/office/drawing/2014/main" id="{00000000-0008-0000-0300-00004E000000}"/>
            </a:ext>
          </a:extLst>
        </xdr:cNvPr>
        <xdr:cNvCxnSpPr/>
      </xdr:nvCxnSpPr>
      <xdr:spPr>
        <a:xfrm>
          <a:off x="4800600" y="5063218"/>
          <a:ext cx="0" cy="1905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54428</xdr:colOff>
      <xdr:row>73</xdr:row>
      <xdr:rowOff>10886</xdr:rowOff>
    </xdr:from>
    <xdr:to>
      <xdr:col>33</xdr:col>
      <xdr:colOff>54428</xdr:colOff>
      <xdr:row>74</xdr:row>
      <xdr:rowOff>59872</xdr:rowOff>
    </xdr:to>
    <xdr:cxnSp macro="">
      <xdr:nvCxnSpPr>
        <xdr:cNvPr id="79" name="Straight Arrow Connector 78">
          <a:extLst>
            <a:ext uri="{FF2B5EF4-FFF2-40B4-BE49-F238E27FC236}">
              <a16:creationId xmlns:a16="http://schemas.microsoft.com/office/drawing/2014/main" id="{00000000-0008-0000-0300-00004F000000}"/>
            </a:ext>
          </a:extLst>
        </xdr:cNvPr>
        <xdr:cNvCxnSpPr/>
      </xdr:nvCxnSpPr>
      <xdr:spPr>
        <a:xfrm>
          <a:off x="3083378" y="4925786"/>
          <a:ext cx="0" cy="19186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76</xdr:col>
      <xdr:colOff>36477</xdr:colOff>
      <xdr:row>70</xdr:row>
      <xdr:rowOff>28372</xdr:rowOff>
    </xdr:from>
    <xdr:to>
      <xdr:col>77</xdr:col>
      <xdr:colOff>52689</xdr:colOff>
      <xdr:row>71</xdr:row>
      <xdr:rowOff>4053</xdr:rowOff>
    </xdr:to>
    <xdr:grpSp>
      <xdr:nvGrpSpPr>
        <xdr:cNvPr id="80" name="Group 79">
          <a:extLst>
            <a:ext uri="{FF2B5EF4-FFF2-40B4-BE49-F238E27FC236}">
              <a16:creationId xmlns:a16="http://schemas.microsoft.com/office/drawing/2014/main" id="{00000000-0008-0000-0300-000050000000}"/>
            </a:ext>
          </a:extLst>
        </xdr:cNvPr>
        <xdr:cNvGrpSpPr/>
      </xdr:nvGrpSpPr>
      <xdr:grpSpPr>
        <a:xfrm>
          <a:off x="6775207" y="7820236"/>
          <a:ext cx="118089" cy="106960"/>
          <a:chOff x="6930957" y="4535521"/>
          <a:chExt cx="178340" cy="141862"/>
        </a:xfrm>
      </xdr:grpSpPr>
      <xdr:cxnSp macro="">
        <xdr:nvCxnSpPr>
          <xdr:cNvPr id="81" name="Straight Arrow Connector 80">
            <a:extLst>
              <a:ext uri="{FF2B5EF4-FFF2-40B4-BE49-F238E27FC236}">
                <a16:creationId xmlns:a16="http://schemas.microsoft.com/office/drawing/2014/main" id="{00000000-0008-0000-0300-000051000000}"/>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82" name="Straight Connector 81">
            <a:extLst>
              <a:ext uri="{FF2B5EF4-FFF2-40B4-BE49-F238E27FC236}">
                <a16:creationId xmlns:a16="http://schemas.microsoft.com/office/drawing/2014/main" id="{00000000-0008-0000-0300-000052000000}"/>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76</xdr:col>
      <xdr:colOff>32425</xdr:colOff>
      <xdr:row>76</xdr:row>
      <xdr:rowOff>20267</xdr:rowOff>
    </xdr:from>
    <xdr:to>
      <xdr:col>77</xdr:col>
      <xdr:colOff>48637</xdr:colOff>
      <xdr:row>77</xdr:row>
      <xdr:rowOff>4460</xdr:rowOff>
    </xdr:to>
    <xdr:grpSp>
      <xdr:nvGrpSpPr>
        <xdr:cNvPr id="83" name="Group 82">
          <a:extLst>
            <a:ext uri="{FF2B5EF4-FFF2-40B4-BE49-F238E27FC236}">
              <a16:creationId xmlns:a16="http://schemas.microsoft.com/office/drawing/2014/main" id="{00000000-0008-0000-0300-000053000000}"/>
            </a:ext>
          </a:extLst>
        </xdr:cNvPr>
        <xdr:cNvGrpSpPr/>
      </xdr:nvGrpSpPr>
      <xdr:grpSpPr>
        <a:xfrm>
          <a:off x="6770741" y="8459417"/>
          <a:ext cx="118089" cy="114230"/>
          <a:chOff x="6930957" y="4535521"/>
          <a:chExt cx="178340" cy="141862"/>
        </a:xfrm>
      </xdr:grpSpPr>
      <xdr:cxnSp macro="">
        <xdr:nvCxnSpPr>
          <xdr:cNvPr id="84" name="Straight Arrow Connector 83">
            <a:extLst>
              <a:ext uri="{FF2B5EF4-FFF2-40B4-BE49-F238E27FC236}">
                <a16:creationId xmlns:a16="http://schemas.microsoft.com/office/drawing/2014/main" id="{00000000-0008-0000-0300-000054000000}"/>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85" name="Straight Connector 84">
            <a:extLst>
              <a:ext uri="{FF2B5EF4-FFF2-40B4-BE49-F238E27FC236}">
                <a16:creationId xmlns:a16="http://schemas.microsoft.com/office/drawing/2014/main" id="{00000000-0008-0000-0300-000055000000}"/>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54</xdr:col>
      <xdr:colOff>0</xdr:colOff>
      <xdr:row>85</xdr:row>
      <xdr:rowOff>5443</xdr:rowOff>
    </xdr:from>
    <xdr:to>
      <xdr:col>54</xdr:col>
      <xdr:colOff>0</xdr:colOff>
      <xdr:row>86</xdr:row>
      <xdr:rowOff>119743</xdr:rowOff>
    </xdr:to>
    <xdr:cxnSp macro="">
      <xdr:nvCxnSpPr>
        <xdr:cNvPr id="86" name="Straight Arrow Connector 85">
          <a:extLst>
            <a:ext uri="{FF2B5EF4-FFF2-40B4-BE49-F238E27FC236}">
              <a16:creationId xmlns:a16="http://schemas.microsoft.com/office/drawing/2014/main" id="{00000000-0008-0000-0300-000056000000}"/>
            </a:ext>
          </a:extLst>
        </xdr:cNvPr>
        <xdr:cNvCxnSpPr/>
      </xdr:nvCxnSpPr>
      <xdr:spPr>
        <a:xfrm>
          <a:off x="4800600" y="7673068"/>
          <a:ext cx="0" cy="1905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54428</xdr:colOff>
      <xdr:row>84</xdr:row>
      <xdr:rowOff>10886</xdr:rowOff>
    </xdr:from>
    <xdr:to>
      <xdr:col>33</xdr:col>
      <xdr:colOff>54428</xdr:colOff>
      <xdr:row>85</xdr:row>
      <xdr:rowOff>59872</xdr:rowOff>
    </xdr:to>
    <xdr:cxnSp macro="">
      <xdr:nvCxnSpPr>
        <xdr:cNvPr id="87" name="Straight Arrow Connector 86">
          <a:extLst>
            <a:ext uri="{FF2B5EF4-FFF2-40B4-BE49-F238E27FC236}">
              <a16:creationId xmlns:a16="http://schemas.microsoft.com/office/drawing/2014/main" id="{00000000-0008-0000-0300-000057000000}"/>
            </a:ext>
          </a:extLst>
        </xdr:cNvPr>
        <xdr:cNvCxnSpPr/>
      </xdr:nvCxnSpPr>
      <xdr:spPr>
        <a:xfrm>
          <a:off x="3083378" y="7535636"/>
          <a:ext cx="0" cy="19186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76</xdr:col>
      <xdr:colOff>36477</xdr:colOff>
      <xdr:row>81</xdr:row>
      <xdr:rowOff>28372</xdr:rowOff>
    </xdr:from>
    <xdr:to>
      <xdr:col>77</xdr:col>
      <xdr:colOff>52689</xdr:colOff>
      <xdr:row>82</xdr:row>
      <xdr:rowOff>4053</xdr:rowOff>
    </xdr:to>
    <xdr:grpSp>
      <xdr:nvGrpSpPr>
        <xdr:cNvPr id="88" name="Group 87">
          <a:extLst>
            <a:ext uri="{FF2B5EF4-FFF2-40B4-BE49-F238E27FC236}">
              <a16:creationId xmlns:a16="http://schemas.microsoft.com/office/drawing/2014/main" id="{00000000-0008-0000-0300-000058000000}"/>
            </a:ext>
          </a:extLst>
        </xdr:cNvPr>
        <xdr:cNvGrpSpPr/>
      </xdr:nvGrpSpPr>
      <xdr:grpSpPr>
        <a:xfrm>
          <a:off x="6775207" y="8984771"/>
          <a:ext cx="118089" cy="106960"/>
          <a:chOff x="6930957" y="4535521"/>
          <a:chExt cx="178340" cy="141862"/>
        </a:xfrm>
      </xdr:grpSpPr>
      <xdr:cxnSp macro="">
        <xdr:nvCxnSpPr>
          <xdr:cNvPr id="89" name="Straight Arrow Connector 88">
            <a:extLst>
              <a:ext uri="{FF2B5EF4-FFF2-40B4-BE49-F238E27FC236}">
                <a16:creationId xmlns:a16="http://schemas.microsoft.com/office/drawing/2014/main" id="{00000000-0008-0000-0300-000059000000}"/>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90" name="Straight Connector 89">
            <a:extLst>
              <a:ext uri="{FF2B5EF4-FFF2-40B4-BE49-F238E27FC236}">
                <a16:creationId xmlns:a16="http://schemas.microsoft.com/office/drawing/2014/main" id="{00000000-0008-0000-0300-00005A000000}"/>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76</xdr:col>
      <xdr:colOff>32425</xdr:colOff>
      <xdr:row>87</xdr:row>
      <xdr:rowOff>20267</xdr:rowOff>
    </xdr:from>
    <xdr:to>
      <xdr:col>77</xdr:col>
      <xdr:colOff>48637</xdr:colOff>
      <xdr:row>88</xdr:row>
      <xdr:rowOff>4460</xdr:rowOff>
    </xdr:to>
    <xdr:grpSp>
      <xdr:nvGrpSpPr>
        <xdr:cNvPr id="91" name="Group 90">
          <a:extLst>
            <a:ext uri="{FF2B5EF4-FFF2-40B4-BE49-F238E27FC236}">
              <a16:creationId xmlns:a16="http://schemas.microsoft.com/office/drawing/2014/main" id="{00000000-0008-0000-0300-00005B000000}"/>
            </a:ext>
          </a:extLst>
        </xdr:cNvPr>
        <xdr:cNvGrpSpPr/>
      </xdr:nvGrpSpPr>
      <xdr:grpSpPr>
        <a:xfrm>
          <a:off x="6770741" y="9623952"/>
          <a:ext cx="118089" cy="114230"/>
          <a:chOff x="6930957" y="4535521"/>
          <a:chExt cx="178340" cy="141862"/>
        </a:xfrm>
      </xdr:grpSpPr>
      <xdr:cxnSp macro="">
        <xdr:nvCxnSpPr>
          <xdr:cNvPr id="92" name="Straight Arrow Connector 91">
            <a:extLst>
              <a:ext uri="{FF2B5EF4-FFF2-40B4-BE49-F238E27FC236}">
                <a16:creationId xmlns:a16="http://schemas.microsoft.com/office/drawing/2014/main" id="{00000000-0008-0000-0300-00005C000000}"/>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93" name="Straight Connector 92">
            <a:extLst>
              <a:ext uri="{FF2B5EF4-FFF2-40B4-BE49-F238E27FC236}">
                <a16:creationId xmlns:a16="http://schemas.microsoft.com/office/drawing/2014/main" id="{00000000-0008-0000-0300-00005D000000}"/>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54</xdr:col>
      <xdr:colOff>2</xdr:colOff>
      <xdr:row>97</xdr:row>
      <xdr:rowOff>5443</xdr:rowOff>
    </xdr:from>
    <xdr:to>
      <xdr:col>54</xdr:col>
      <xdr:colOff>2</xdr:colOff>
      <xdr:row>98</xdr:row>
      <xdr:rowOff>119743</xdr:rowOff>
    </xdr:to>
    <xdr:cxnSp macro="">
      <xdr:nvCxnSpPr>
        <xdr:cNvPr id="111" name="Straight Arrow Connector 110">
          <a:extLst>
            <a:ext uri="{FF2B5EF4-FFF2-40B4-BE49-F238E27FC236}">
              <a16:creationId xmlns:a16="http://schemas.microsoft.com/office/drawing/2014/main" id="{00000000-0008-0000-0300-00006F000000}"/>
            </a:ext>
          </a:extLst>
        </xdr:cNvPr>
        <xdr:cNvCxnSpPr/>
      </xdr:nvCxnSpPr>
      <xdr:spPr>
        <a:xfrm>
          <a:off x="4800602" y="10359118"/>
          <a:ext cx="0" cy="1905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54</xdr:col>
      <xdr:colOff>0</xdr:colOff>
      <xdr:row>108</xdr:row>
      <xdr:rowOff>5443</xdr:rowOff>
    </xdr:from>
    <xdr:to>
      <xdr:col>54</xdr:col>
      <xdr:colOff>0</xdr:colOff>
      <xdr:row>109</xdr:row>
      <xdr:rowOff>119743</xdr:rowOff>
    </xdr:to>
    <xdr:cxnSp macro="">
      <xdr:nvCxnSpPr>
        <xdr:cNvPr id="112" name="Straight Arrow Connector 111">
          <a:extLst>
            <a:ext uri="{FF2B5EF4-FFF2-40B4-BE49-F238E27FC236}">
              <a16:creationId xmlns:a16="http://schemas.microsoft.com/office/drawing/2014/main" id="{00000000-0008-0000-0300-000070000000}"/>
            </a:ext>
          </a:extLst>
        </xdr:cNvPr>
        <xdr:cNvCxnSpPr/>
      </xdr:nvCxnSpPr>
      <xdr:spPr>
        <a:xfrm>
          <a:off x="4800600" y="11664043"/>
          <a:ext cx="0" cy="1905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54428</xdr:colOff>
      <xdr:row>107</xdr:row>
      <xdr:rowOff>10886</xdr:rowOff>
    </xdr:from>
    <xdr:to>
      <xdr:col>33</xdr:col>
      <xdr:colOff>54428</xdr:colOff>
      <xdr:row>108</xdr:row>
      <xdr:rowOff>59872</xdr:rowOff>
    </xdr:to>
    <xdr:cxnSp macro="">
      <xdr:nvCxnSpPr>
        <xdr:cNvPr id="113" name="Straight Arrow Connector 112">
          <a:extLst>
            <a:ext uri="{FF2B5EF4-FFF2-40B4-BE49-F238E27FC236}">
              <a16:creationId xmlns:a16="http://schemas.microsoft.com/office/drawing/2014/main" id="{00000000-0008-0000-0300-000071000000}"/>
            </a:ext>
          </a:extLst>
        </xdr:cNvPr>
        <xdr:cNvCxnSpPr/>
      </xdr:nvCxnSpPr>
      <xdr:spPr>
        <a:xfrm>
          <a:off x="3083378" y="4925786"/>
          <a:ext cx="0" cy="19186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76</xdr:col>
      <xdr:colOff>36477</xdr:colOff>
      <xdr:row>104</xdr:row>
      <xdr:rowOff>28372</xdr:rowOff>
    </xdr:from>
    <xdr:to>
      <xdr:col>77</xdr:col>
      <xdr:colOff>52689</xdr:colOff>
      <xdr:row>105</xdr:row>
      <xdr:rowOff>4053</xdr:rowOff>
    </xdr:to>
    <xdr:grpSp>
      <xdr:nvGrpSpPr>
        <xdr:cNvPr id="114" name="Group 113">
          <a:extLst>
            <a:ext uri="{FF2B5EF4-FFF2-40B4-BE49-F238E27FC236}">
              <a16:creationId xmlns:a16="http://schemas.microsoft.com/office/drawing/2014/main" id="{00000000-0008-0000-0300-000072000000}"/>
            </a:ext>
          </a:extLst>
        </xdr:cNvPr>
        <xdr:cNvGrpSpPr/>
      </xdr:nvGrpSpPr>
      <xdr:grpSpPr>
        <a:xfrm>
          <a:off x="6775207" y="11381758"/>
          <a:ext cx="118089" cy="106960"/>
          <a:chOff x="6930957" y="4535521"/>
          <a:chExt cx="178340" cy="141862"/>
        </a:xfrm>
      </xdr:grpSpPr>
      <xdr:cxnSp macro="">
        <xdr:nvCxnSpPr>
          <xdr:cNvPr id="115" name="Straight Arrow Connector 114">
            <a:extLst>
              <a:ext uri="{FF2B5EF4-FFF2-40B4-BE49-F238E27FC236}">
                <a16:creationId xmlns:a16="http://schemas.microsoft.com/office/drawing/2014/main" id="{00000000-0008-0000-0300-000073000000}"/>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116" name="Straight Connector 115">
            <a:extLst>
              <a:ext uri="{FF2B5EF4-FFF2-40B4-BE49-F238E27FC236}">
                <a16:creationId xmlns:a16="http://schemas.microsoft.com/office/drawing/2014/main" id="{00000000-0008-0000-0300-000074000000}"/>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76</xdr:col>
      <xdr:colOff>32425</xdr:colOff>
      <xdr:row>110</xdr:row>
      <xdr:rowOff>20267</xdr:rowOff>
    </xdr:from>
    <xdr:to>
      <xdr:col>77</xdr:col>
      <xdr:colOff>48637</xdr:colOff>
      <xdr:row>111</xdr:row>
      <xdr:rowOff>4460</xdr:rowOff>
    </xdr:to>
    <xdr:grpSp>
      <xdr:nvGrpSpPr>
        <xdr:cNvPr id="117" name="Group 116">
          <a:extLst>
            <a:ext uri="{FF2B5EF4-FFF2-40B4-BE49-F238E27FC236}">
              <a16:creationId xmlns:a16="http://schemas.microsoft.com/office/drawing/2014/main" id="{00000000-0008-0000-0300-000075000000}"/>
            </a:ext>
          </a:extLst>
        </xdr:cNvPr>
        <xdr:cNvGrpSpPr/>
      </xdr:nvGrpSpPr>
      <xdr:grpSpPr>
        <a:xfrm>
          <a:off x="6770741" y="12020939"/>
          <a:ext cx="118089" cy="114230"/>
          <a:chOff x="6930957" y="4535521"/>
          <a:chExt cx="178340" cy="141862"/>
        </a:xfrm>
      </xdr:grpSpPr>
      <xdr:cxnSp macro="">
        <xdr:nvCxnSpPr>
          <xdr:cNvPr id="118" name="Straight Arrow Connector 117">
            <a:extLst>
              <a:ext uri="{FF2B5EF4-FFF2-40B4-BE49-F238E27FC236}">
                <a16:creationId xmlns:a16="http://schemas.microsoft.com/office/drawing/2014/main" id="{00000000-0008-0000-0300-000076000000}"/>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119" name="Straight Connector 118">
            <a:extLst>
              <a:ext uri="{FF2B5EF4-FFF2-40B4-BE49-F238E27FC236}">
                <a16:creationId xmlns:a16="http://schemas.microsoft.com/office/drawing/2014/main" id="{00000000-0008-0000-0300-000077000000}"/>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54</xdr:col>
      <xdr:colOff>0</xdr:colOff>
      <xdr:row>119</xdr:row>
      <xdr:rowOff>5443</xdr:rowOff>
    </xdr:from>
    <xdr:to>
      <xdr:col>54</xdr:col>
      <xdr:colOff>0</xdr:colOff>
      <xdr:row>120</xdr:row>
      <xdr:rowOff>119743</xdr:rowOff>
    </xdr:to>
    <xdr:cxnSp macro="">
      <xdr:nvCxnSpPr>
        <xdr:cNvPr id="120" name="Straight Arrow Connector 119">
          <a:extLst>
            <a:ext uri="{FF2B5EF4-FFF2-40B4-BE49-F238E27FC236}">
              <a16:creationId xmlns:a16="http://schemas.microsoft.com/office/drawing/2014/main" id="{00000000-0008-0000-0300-000078000000}"/>
            </a:ext>
          </a:extLst>
        </xdr:cNvPr>
        <xdr:cNvCxnSpPr/>
      </xdr:nvCxnSpPr>
      <xdr:spPr>
        <a:xfrm>
          <a:off x="4800600" y="6368143"/>
          <a:ext cx="0" cy="1905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54428</xdr:colOff>
      <xdr:row>118</xdr:row>
      <xdr:rowOff>10886</xdr:rowOff>
    </xdr:from>
    <xdr:to>
      <xdr:col>33</xdr:col>
      <xdr:colOff>54428</xdr:colOff>
      <xdr:row>119</xdr:row>
      <xdr:rowOff>59872</xdr:rowOff>
    </xdr:to>
    <xdr:cxnSp macro="">
      <xdr:nvCxnSpPr>
        <xdr:cNvPr id="121" name="Straight Arrow Connector 120">
          <a:extLst>
            <a:ext uri="{FF2B5EF4-FFF2-40B4-BE49-F238E27FC236}">
              <a16:creationId xmlns:a16="http://schemas.microsoft.com/office/drawing/2014/main" id="{00000000-0008-0000-0300-000079000000}"/>
            </a:ext>
          </a:extLst>
        </xdr:cNvPr>
        <xdr:cNvCxnSpPr/>
      </xdr:nvCxnSpPr>
      <xdr:spPr>
        <a:xfrm>
          <a:off x="3083378" y="6230711"/>
          <a:ext cx="0" cy="19186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76</xdr:col>
      <xdr:colOff>36477</xdr:colOff>
      <xdr:row>115</xdr:row>
      <xdr:rowOff>28372</xdr:rowOff>
    </xdr:from>
    <xdr:to>
      <xdr:col>77</xdr:col>
      <xdr:colOff>52689</xdr:colOff>
      <xdr:row>116</xdr:row>
      <xdr:rowOff>4053</xdr:rowOff>
    </xdr:to>
    <xdr:grpSp>
      <xdr:nvGrpSpPr>
        <xdr:cNvPr id="122" name="Group 121">
          <a:extLst>
            <a:ext uri="{FF2B5EF4-FFF2-40B4-BE49-F238E27FC236}">
              <a16:creationId xmlns:a16="http://schemas.microsoft.com/office/drawing/2014/main" id="{00000000-0008-0000-0300-00007A000000}"/>
            </a:ext>
          </a:extLst>
        </xdr:cNvPr>
        <xdr:cNvGrpSpPr/>
      </xdr:nvGrpSpPr>
      <xdr:grpSpPr>
        <a:xfrm>
          <a:off x="6775207" y="12546293"/>
          <a:ext cx="118089" cy="106960"/>
          <a:chOff x="6930957" y="4535521"/>
          <a:chExt cx="178340" cy="141862"/>
        </a:xfrm>
      </xdr:grpSpPr>
      <xdr:cxnSp macro="">
        <xdr:nvCxnSpPr>
          <xdr:cNvPr id="123" name="Straight Arrow Connector 122">
            <a:extLst>
              <a:ext uri="{FF2B5EF4-FFF2-40B4-BE49-F238E27FC236}">
                <a16:creationId xmlns:a16="http://schemas.microsoft.com/office/drawing/2014/main" id="{00000000-0008-0000-0300-00007B000000}"/>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124" name="Straight Connector 123">
            <a:extLst>
              <a:ext uri="{FF2B5EF4-FFF2-40B4-BE49-F238E27FC236}">
                <a16:creationId xmlns:a16="http://schemas.microsoft.com/office/drawing/2014/main" id="{00000000-0008-0000-0300-00007C000000}"/>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76</xdr:col>
      <xdr:colOff>32425</xdr:colOff>
      <xdr:row>121</xdr:row>
      <xdr:rowOff>20267</xdr:rowOff>
    </xdr:from>
    <xdr:to>
      <xdr:col>77</xdr:col>
      <xdr:colOff>48637</xdr:colOff>
      <xdr:row>122</xdr:row>
      <xdr:rowOff>4460</xdr:rowOff>
    </xdr:to>
    <xdr:grpSp>
      <xdr:nvGrpSpPr>
        <xdr:cNvPr id="125" name="Group 124">
          <a:extLst>
            <a:ext uri="{FF2B5EF4-FFF2-40B4-BE49-F238E27FC236}">
              <a16:creationId xmlns:a16="http://schemas.microsoft.com/office/drawing/2014/main" id="{00000000-0008-0000-0300-00007D000000}"/>
            </a:ext>
          </a:extLst>
        </xdr:cNvPr>
        <xdr:cNvGrpSpPr/>
      </xdr:nvGrpSpPr>
      <xdr:grpSpPr>
        <a:xfrm>
          <a:off x="6770741" y="13185473"/>
          <a:ext cx="118089" cy="114230"/>
          <a:chOff x="6930957" y="4535521"/>
          <a:chExt cx="178340" cy="141862"/>
        </a:xfrm>
      </xdr:grpSpPr>
      <xdr:cxnSp macro="">
        <xdr:nvCxnSpPr>
          <xdr:cNvPr id="126" name="Straight Arrow Connector 125">
            <a:extLst>
              <a:ext uri="{FF2B5EF4-FFF2-40B4-BE49-F238E27FC236}">
                <a16:creationId xmlns:a16="http://schemas.microsoft.com/office/drawing/2014/main" id="{00000000-0008-0000-0300-00007E000000}"/>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127" name="Straight Connector 126">
            <a:extLst>
              <a:ext uri="{FF2B5EF4-FFF2-40B4-BE49-F238E27FC236}">
                <a16:creationId xmlns:a16="http://schemas.microsoft.com/office/drawing/2014/main" id="{00000000-0008-0000-0300-00007F000000}"/>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54</xdr:col>
      <xdr:colOff>0</xdr:colOff>
      <xdr:row>130</xdr:row>
      <xdr:rowOff>5443</xdr:rowOff>
    </xdr:from>
    <xdr:to>
      <xdr:col>54</xdr:col>
      <xdr:colOff>0</xdr:colOff>
      <xdr:row>131</xdr:row>
      <xdr:rowOff>119743</xdr:rowOff>
    </xdr:to>
    <xdr:cxnSp macro="">
      <xdr:nvCxnSpPr>
        <xdr:cNvPr id="128" name="Straight Arrow Connector 127">
          <a:extLst>
            <a:ext uri="{FF2B5EF4-FFF2-40B4-BE49-F238E27FC236}">
              <a16:creationId xmlns:a16="http://schemas.microsoft.com/office/drawing/2014/main" id="{00000000-0008-0000-0300-000080000000}"/>
            </a:ext>
          </a:extLst>
        </xdr:cNvPr>
        <xdr:cNvCxnSpPr/>
      </xdr:nvCxnSpPr>
      <xdr:spPr>
        <a:xfrm>
          <a:off x="4800600" y="7673068"/>
          <a:ext cx="0" cy="1905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54428</xdr:colOff>
      <xdr:row>129</xdr:row>
      <xdr:rowOff>10886</xdr:rowOff>
    </xdr:from>
    <xdr:to>
      <xdr:col>33</xdr:col>
      <xdr:colOff>54428</xdr:colOff>
      <xdr:row>130</xdr:row>
      <xdr:rowOff>59872</xdr:rowOff>
    </xdr:to>
    <xdr:cxnSp macro="">
      <xdr:nvCxnSpPr>
        <xdr:cNvPr id="129" name="Straight Arrow Connector 128">
          <a:extLst>
            <a:ext uri="{FF2B5EF4-FFF2-40B4-BE49-F238E27FC236}">
              <a16:creationId xmlns:a16="http://schemas.microsoft.com/office/drawing/2014/main" id="{00000000-0008-0000-0300-000081000000}"/>
            </a:ext>
          </a:extLst>
        </xdr:cNvPr>
        <xdr:cNvCxnSpPr/>
      </xdr:nvCxnSpPr>
      <xdr:spPr>
        <a:xfrm>
          <a:off x="3083378" y="7535636"/>
          <a:ext cx="0" cy="19186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76</xdr:col>
      <xdr:colOff>36477</xdr:colOff>
      <xdr:row>126</xdr:row>
      <xdr:rowOff>28372</xdr:rowOff>
    </xdr:from>
    <xdr:to>
      <xdr:col>77</xdr:col>
      <xdr:colOff>52689</xdr:colOff>
      <xdr:row>127</xdr:row>
      <xdr:rowOff>4053</xdr:rowOff>
    </xdr:to>
    <xdr:grpSp>
      <xdr:nvGrpSpPr>
        <xdr:cNvPr id="130" name="Group 129">
          <a:extLst>
            <a:ext uri="{FF2B5EF4-FFF2-40B4-BE49-F238E27FC236}">
              <a16:creationId xmlns:a16="http://schemas.microsoft.com/office/drawing/2014/main" id="{00000000-0008-0000-0300-000082000000}"/>
            </a:ext>
          </a:extLst>
        </xdr:cNvPr>
        <xdr:cNvGrpSpPr/>
      </xdr:nvGrpSpPr>
      <xdr:grpSpPr>
        <a:xfrm>
          <a:off x="6775207" y="13710828"/>
          <a:ext cx="118089" cy="106960"/>
          <a:chOff x="6930957" y="4535521"/>
          <a:chExt cx="178340" cy="141862"/>
        </a:xfrm>
      </xdr:grpSpPr>
      <xdr:cxnSp macro="">
        <xdr:nvCxnSpPr>
          <xdr:cNvPr id="131" name="Straight Arrow Connector 130">
            <a:extLst>
              <a:ext uri="{FF2B5EF4-FFF2-40B4-BE49-F238E27FC236}">
                <a16:creationId xmlns:a16="http://schemas.microsoft.com/office/drawing/2014/main" id="{00000000-0008-0000-0300-000083000000}"/>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132" name="Straight Connector 131">
            <a:extLst>
              <a:ext uri="{FF2B5EF4-FFF2-40B4-BE49-F238E27FC236}">
                <a16:creationId xmlns:a16="http://schemas.microsoft.com/office/drawing/2014/main" id="{00000000-0008-0000-0300-000084000000}"/>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76</xdr:col>
      <xdr:colOff>32425</xdr:colOff>
      <xdr:row>132</xdr:row>
      <xdr:rowOff>20267</xdr:rowOff>
    </xdr:from>
    <xdr:to>
      <xdr:col>77</xdr:col>
      <xdr:colOff>48637</xdr:colOff>
      <xdr:row>133</xdr:row>
      <xdr:rowOff>4460</xdr:rowOff>
    </xdr:to>
    <xdr:grpSp>
      <xdr:nvGrpSpPr>
        <xdr:cNvPr id="133" name="Group 132">
          <a:extLst>
            <a:ext uri="{FF2B5EF4-FFF2-40B4-BE49-F238E27FC236}">
              <a16:creationId xmlns:a16="http://schemas.microsoft.com/office/drawing/2014/main" id="{00000000-0008-0000-0300-000085000000}"/>
            </a:ext>
          </a:extLst>
        </xdr:cNvPr>
        <xdr:cNvGrpSpPr/>
      </xdr:nvGrpSpPr>
      <xdr:grpSpPr>
        <a:xfrm>
          <a:off x="6770741" y="14350008"/>
          <a:ext cx="118089" cy="114230"/>
          <a:chOff x="6930957" y="4535521"/>
          <a:chExt cx="178340" cy="141862"/>
        </a:xfrm>
      </xdr:grpSpPr>
      <xdr:cxnSp macro="">
        <xdr:nvCxnSpPr>
          <xdr:cNvPr id="134" name="Straight Arrow Connector 133">
            <a:extLst>
              <a:ext uri="{FF2B5EF4-FFF2-40B4-BE49-F238E27FC236}">
                <a16:creationId xmlns:a16="http://schemas.microsoft.com/office/drawing/2014/main" id="{00000000-0008-0000-0300-000086000000}"/>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135" name="Straight Connector 134">
            <a:extLst>
              <a:ext uri="{FF2B5EF4-FFF2-40B4-BE49-F238E27FC236}">
                <a16:creationId xmlns:a16="http://schemas.microsoft.com/office/drawing/2014/main" id="{00000000-0008-0000-0300-000087000000}"/>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54</xdr:col>
      <xdr:colOff>0</xdr:colOff>
      <xdr:row>141</xdr:row>
      <xdr:rowOff>5443</xdr:rowOff>
    </xdr:from>
    <xdr:to>
      <xdr:col>54</xdr:col>
      <xdr:colOff>0</xdr:colOff>
      <xdr:row>142</xdr:row>
      <xdr:rowOff>119743</xdr:rowOff>
    </xdr:to>
    <xdr:cxnSp macro="">
      <xdr:nvCxnSpPr>
        <xdr:cNvPr id="136" name="Straight Arrow Connector 135">
          <a:extLst>
            <a:ext uri="{FF2B5EF4-FFF2-40B4-BE49-F238E27FC236}">
              <a16:creationId xmlns:a16="http://schemas.microsoft.com/office/drawing/2014/main" id="{00000000-0008-0000-0300-000088000000}"/>
            </a:ext>
          </a:extLst>
        </xdr:cNvPr>
        <xdr:cNvCxnSpPr/>
      </xdr:nvCxnSpPr>
      <xdr:spPr>
        <a:xfrm>
          <a:off x="4800600" y="8977993"/>
          <a:ext cx="0" cy="1905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54428</xdr:colOff>
      <xdr:row>140</xdr:row>
      <xdr:rowOff>10886</xdr:rowOff>
    </xdr:from>
    <xdr:to>
      <xdr:col>33</xdr:col>
      <xdr:colOff>54428</xdr:colOff>
      <xdr:row>141</xdr:row>
      <xdr:rowOff>59872</xdr:rowOff>
    </xdr:to>
    <xdr:cxnSp macro="">
      <xdr:nvCxnSpPr>
        <xdr:cNvPr id="137" name="Straight Arrow Connector 136">
          <a:extLst>
            <a:ext uri="{FF2B5EF4-FFF2-40B4-BE49-F238E27FC236}">
              <a16:creationId xmlns:a16="http://schemas.microsoft.com/office/drawing/2014/main" id="{00000000-0008-0000-0300-000089000000}"/>
            </a:ext>
          </a:extLst>
        </xdr:cNvPr>
        <xdr:cNvCxnSpPr/>
      </xdr:nvCxnSpPr>
      <xdr:spPr>
        <a:xfrm>
          <a:off x="3083378" y="8840561"/>
          <a:ext cx="0" cy="19186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76</xdr:col>
      <xdr:colOff>36477</xdr:colOff>
      <xdr:row>137</xdr:row>
      <xdr:rowOff>28372</xdr:rowOff>
    </xdr:from>
    <xdr:to>
      <xdr:col>77</xdr:col>
      <xdr:colOff>52689</xdr:colOff>
      <xdr:row>138</xdr:row>
      <xdr:rowOff>4053</xdr:rowOff>
    </xdr:to>
    <xdr:grpSp>
      <xdr:nvGrpSpPr>
        <xdr:cNvPr id="138" name="Group 137">
          <a:extLst>
            <a:ext uri="{FF2B5EF4-FFF2-40B4-BE49-F238E27FC236}">
              <a16:creationId xmlns:a16="http://schemas.microsoft.com/office/drawing/2014/main" id="{00000000-0008-0000-0300-00008A000000}"/>
            </a:ext>
          </a:extLst>
        </xdr:cNvPr>
        <xdr:cNvGrpSpPr/>
      </xdr:nvGrpSpPr>
      <xdr:grpSpPr>
        <a:xfrm>
          <a:off x="6775207" y="14875362"/>
          <a:ext cx="118089" cy="106961"/>
          <a:chOff x="6930957" y="4535521"/>
          <a:chExt cx="178340" cy="141862"/>
        </a:xfrm>
      </xdr:grpSpPr>
      <xdr:cxnSp macro="">
        <xdr:nvCxnSpPr>
          <xdr:cNvPr id="139" name="Straight Arrow Connector 138">
            <a:extLst>
              <a:ext uri="{FF2B5EF4-FFF2-40B4-BE49-F238E27FC236}">
                <a16:creationId xmlns:a16="http://schemas.microsoft.com/office/drawing/2014/main" id="{00000000-0008-0000-0300-00008B000000}"/>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140" name="Straight Connector 139">
            <a:extLst>
              <a:ext uri="{FF2B5EF4-FFF2-40B4-BE49-F238E27FC236}">
                <a16:creationId xmlns:a16="http://schemas.microsoft.com/office/drawing/2014/main" id="{00000000-0008-0000-0300-00008C000000}"/>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76</xdr:col>
      <xdr:colOff>32425</xdr:colOff>
      <xdr:row>143</xdr:row>
      <xdr:rowOff>20267</xdr:rowOff>
    </xdr:from>
    <xdr:to>
      <xdr:col>77</xdr:col>
      <xdr:colOff>48637</xdr:colOff>
      <xdr:row>144</xdr:row>
      <xdr:rowOff>4460</xdr:rowOff>
    </xdr:to>
    <xdr:grpSp>
      <xdr:nvGrpSpPr>
        <xdr:cNvPr id="141" name="Group 140">
          <a:extLst>
            <a:ext uri="{FF2B5EF4-FFF2-40B4-BE49-F238E27FC236}">
              <a16:creationId xmlns:a16="http://schemas.microsoft.com/office/drawing/2014/main" id="{00000000-0008-0000-0300-00008D000000}"/>
            </a:ext>
          </a:extLst>
        </xdr:cNvPr>
        <xdr:cNvGrpSpPr/>
      </xdr:nvGrpSpPr>
      <xdr:grpSpPr>
        <a:xfrm>
          <a:off x="6770741" y="15514543"/>
          <a:ext cx="118089" cy="114230"/>
          <a:chOff x="6930957" y="4535521"/>
          <a:chExt cx="178340" cy="141862"/>
        </a:xfrm>
      </xdr:grpSpPr>
      <xdr:cxnSp macro="">
        <xdr:nvCxnSpPr>
          <xdr:cNvPr id="142" name="Straight Arrow Connector 141">
            <a:extLst>
              <a:ext uri="{FF2B5EF4-FFF2-40B4-BE49-F238E27FC236}">
                <a16:creationId xmlns:a16="http://schemas.microsoft.com/office/drawing/2014/main" id="{00000000-0008-0000-0300-00008E000000}"/>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143" name="Straight Connector 142">
            <a:extLst>
              <a:ext uri="{FF2B5EF4-FFF2-40B4-BE49-F238E27FC236}">
                <a16:creationId xmlns:a16="http://schemas.microsoft.com/office/drawing/2014/main" id="{00000000-0008-0000-0300-00008F000000}"/>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33</xdr:col>
      <xdr:colOff>54428</xdr:colOff>
      <xdr:row>96</xdr:row>
      <xdr:rowOff>10886</xdr:rowOff>
    </xdr:from>
    <xdr:to>
      <xdr:col>33</xdr:col>
      <xdr:colOff>54428</xdr:colOff>
      <xdr:row>97</xdr:row>
      <xdr:rowOff>59872</xdr:rowOff>
    </xdr:to>
    <xdr:cxnSp macro="">
      <xdr:nvCxnSpPr>
        <xdr:cNvPr id="153" name="Straight Arrow Connector 152">
          <a:extLst>
            <a:ext uri="{FF2B5EF4-FFF2-40B4-BE49-F238E27FC236}">
              <a16:creationId xmlns:a16="http://schemas.microsoft.com/office/drawing/2014/main" id="{00000000-0008-0000-0300-000099000000}"/>
            </a:ext>
          </a:extLst>
        </xdr:cNvPr>
        <xdr:cNvCxnSpPr/>
      </xdr:nvCxnSpPr>
      <xdr:spPr>
        <a:xfrm>
          <a:off x="3083378" y="10145486"/>
          <a:ext cx="0" cy="19186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76</xdr:col>
      <xdr:colOff>36477</xdr:colOff>
      <xdr:row>93</xdr:row>
      <xdr:rowOff>28372</xdr:rowOff>
    </xdr:from>
    <xdr:to>
      <xdr:col>77</xdr:col>
      <xdr:colOff>52689</xdr:colOff>
      <xdr:row>94</xdr:row>
      <xdr:rowOff>4053</xdr:rowOff>
    </xdr:to>
    <xdr:grpSp>
      <xdr:nvGrpSpPr>
        <xdr:cNvPr id="154" name="Group 153">
          <a:extLst>
            <a:ext uri="{FF2B5EF4-FFF2-40B4-BE49-F238E27FC236}">
              <a16:creationId xmlns:a16="http://schemas.microsoft.com/office/drawing/2014/main" id="{00000000-0008-0000-0300-00009A000000}"/>
            </a:ext>
          </a:extLst>
        </xdr:cNvPr>
        <xdr:cNvGrpSpPr/>
      </xdr:nvGrpSpPr>
      <xdr:grpSpPr>
        <a:xfrm>
          <a:off x="6775207" y="10217223"/>
          <a:ext cx="118089" cy="106960"/>
          <a:chOff x="6930957" y="4535521"/>
          <a:chExt cx="178340" cy="141862"/>
        </a:xfrm>
      </xdr:grpSpPr>
      <xdr:cxnSp macro="">
        <xdr:nvCxnSpPr>
          <xdr:cNvPr id="155" name="Straight Arrow Connector 154">
            <a:extLst>
              <a:ext uri="{FF2B5EF4-FFF2-40B4-BE49-F238E27FC236}">
                <a16:creationId xmlns:a16="http://schemas.microsoft.com/office/drawing/2014/main" id="{00000000-0008-0000-0300-00009B000000}"/>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156" name="Straight Connector 155">
            <a:extLst>
              <a:ext uri="{FF2B5EF4-FFF2-40B4-BE49-F238E27FC236}">
                <a16:creationId xmlns:a16="http://schemas.microsoft.com/office/drawing/2014/main" id="{00000000-0008-0000-0300-00009C000000}"/>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76</xdr:col>
      <xdr:colOff>32425</xdr:colOff>
      <xdr:row>99</xdr:row>
      <xdr:rowOff>20267</xdr:rowOff>
    </xdr:from>
    <xdr:to>
      <xdr:col>77</xdr:col>
      <xdr:colOff>48637</xdr:colOff>
      <xdr:row>100</xdr:row>
      <xdr:rowOff>4460</xdr:rowOff>
    </xdr:to>
    <xdr:grpSp>
      <xdr:nvGrpSpPr>
        <xdr:cNvPr id="157" name="Group 156">
          <a:extLst>
            <a:ext uri="{FF2B5EF4-FFF2-40B4-BE49-F238E27FC236}">
              <a16:creationId xmlns:a16="http://schemas.microsoft.com/office/drawing/2014/main" id="{00000000-0008-0000-0300-00009D000000}"/>
            </a:ext>
          </a:extLst>
        </xdr:cNvPr>
        <xdr:cNvGrpSpPr/>
      </xdr:nvGrpSpPr>
      <xdr:grpSpPr>
        <a:xfrm>
          <a:off x="6770741" y="10856404"/>
          <a:ext cx="118089" cy="114230"/>
          <a:chOff x="6930957" y="4535521"/>
          <a:chExt cx="178340" cy="141862"/>
        </a:xfrm>
      </xdr:grpSpPr>
      <xdr:cxnSp macro="">
        <xdr:nvCxnSpPr>
          <xdr:cNvPr id="158" name="Straight Arrow Connector 157">
            <a:extLst>
              <a:ext uri="{FF2B5EF4-FFF2-40B4-BE49-F238E27FC236}">
                <a16:creationId xmlns:a16="http://schemas.microsoft.com/office/drawing/2014/main" id="{00000000-0008-0000-0300-00009E000000}"/>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159" name="Straight Connector 158">
            <a:extLst>
              <a:ext uri="{FF2B5EF4-FFF2-40B4-BE49-F238E27FC236}">
                <a16:creationId xmlns:a16="http://schemas.microsoft.com/office/drawing/2014/main" id="{00000000-0008-0000-0300-00009F000000}"/>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24246</xdr:colOff>
      <xdr:row>52</xdr:row>
      <xdr:rowOff>61452</xdr:rowOff>
    </xdr:from>
    <xdr:to>
      <xdr:col>17</xdr:col>
      <xdr:colOff>141144</xdr:colOff>
      <xdr:row>55</xdr:row>
      <xdr:rowOff>4309</xdr:rowOff>
    </xdr:to>
    <xdr:grpSp>
      <xdr:nvGrpSpPr>
        <xdr:cNvPr id="29" name="Group 28">
          <a:extLst>
            <a:ext uri="{FF2B5EF4-FFF2-40B4-BE49-F238E27FC236}">
              <a16:creationId xmlns:a16="http://schemas.microsoft.com/office/drawing/2014/main" id="{00000000-0008-0000-0400-00001D000000}"/>
            </a:ext>
          </a:extLst>
        </xdr:cNvPr>
        <xdr:cNvGrpSpPr/>
      </xdr:nvGrpSpPr>
      <xdr:grpSpPr>
        <a:xfrm>
          <a:off x="2719821" y="6319377"/>
          <a:ext cx="116898" cy="238132"/>
          <a:chOff x="2467841" y="10572741"/>
          <a:chExt cx="160193" cy="267253"/>
        </a:xfrm>
      </xdr:grpSpPr>
      <xdr:sp macro="" textlink="">
        <xdr:nvSpPr>
          <xdr:cNvPr id="30" name="Rectangle 29">
            <a:extLst>
              <a:ext uri="{FF2B5EF4-FFF2-40B4-BE49-F238E27FC236}">
                <a16:creationId xmlns:a16="http://schemas.microsoft.com/office/drawing/2014/main" id="{00000000-0008-0000-0400-00001E000000}"/>
              </a:ext>
            </a:extLst>
          </xdr:cNvPr>
          <xdr:cNvSpPr/>
        </xdr:nvSpPr>
        <xdr:spPr>
          <a:xfrm>
            <a:off x="2467841" y="10572741"/>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1" name="Straight Arrow Connector 30">
            <a:extLst>
              <a:ext uri="{FF2B5EF4-FFF2-40B4-BE49-F238E27FC236}">
                <a16:creationId xmlns:a16="http://schemas.microsoft.com/office/drawing/2014/main" id="{00000000-0008-0000-0400-00001F000000}"/>
              </a:ext>
            </a:extLst>
          </xdr:cNvPr>
          <xdr:cNvCxnSpPr/>
        </xdr:nvCxnSpPr>
        <xdr:spPr>
          <a:xfrm>
            <a:off x="2467841" y="10711295"/>
            <a:ext cx="0" cy="128699"/>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39</xdr:col>
      <xdr:colOff>9525</xdr:colOff>
      <xdr:row>47</xdr:row>
      <xdr:rowOff>66675</xdr:rowOff>
    </xdr:from>
    <xdr:to>
      <xdr:col>41</xdr:col>
      <xdr:colOff>9525</xdr:colOff>
      <xdr:row>47</xdr:row>
      <xdr:rowOff>66675</xdr:rowOff>
    </xdr:to>
    <xdr:cxnSp macro="">
      <xdr:nvCxnSpPr>
        <xdr:cNvPr id="17" name="Straight Arrow Connector 16">
          <a:extLst>
            <a:ext uri="{FF2B5EF4-FFF2-40B4-BE49-F238E27FC236}">
              <a16:creationId xmlns:a16="http://schemas.microsoft.com/office/drawing/2014/main" id="{00000000-0008-0000-0400-000011000000}"/>
            </a:ext>
          </a:extLst>
        </xdr:cNvPr>
        <xdr:cNvCxnSpPr/>
      </xdr:nvCxnSpPr>
      <xdr:spPr>
        <a:xfrm>
          <a:off x="6096000" y="310515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63</xdr:row>
      <xdr:rowOff>66675</xdr:rowOff>
    </xdr:from>
    <xdr:to>
      <xdr:col>41</xdr:col>
      <xdr:colOff>9525</xdr:colOff>
      <xdr:row>63</xdr:row>
      <xdr:rowOff>66675</xdr:rowOff>
    </xdr:to>
    <xdr:cxnSp macro="">
      <xdr:nvCxnSpPr>
        <xdr:cNvPr id="18" name="Straight Arrow Connector 17">
          <a:extLst>
            <a:ext uri="{FF2B5EF4-FFF2-40B4-BE49-F238E27FC236}">
              <a16:creationId xmlns:a16="http://schemas.microsoft.com/office/drawing/2014/main" id="{00000000-0008-0000-0400-000012000000}"/>
            </a:ext>
          </a:extLst>
        </xdr:cNvPr>
        <xdr:cNvCxnSpPr/>
      </xdr:nvCxnSpPr>
      <xdr:spPr>
        <a:xfrm>
          <a:off x="6096000" y="49911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92</xdr:row>
      <xdr:rowOff>66675</xdr:rowOff>
    </xdr:from>
    <xdr:to>
      <xdr:col>41</xdr:col>
      <xdr:colOff>9525</xdr:colOff>
      <xdr:row>92</xdr:row>
      <xdr:rowOff>66675</xdr:rowOff>
    </xdr:to>
    <xdr:cxnSp macro="">
      <xdr:nvCxnSpPr>
        <xdr:cNvPr id="19" name="Straight Arrow Connector 18">
          <a:extLst>
            <a:ext uri="{FF2B5EF4-FFF2-40B4-BE49-F238E27FC236}">
              <a16:creationId xmlns:a16="http://schemas.microsoft.com/office/drawing/2014/main" id="{00000000-0008-0000-0400-000013000000}"/>
            </a:ext>
          </a:extLst>
        </xdr:cNvPr>
        <xdr:cNvCxnSpPr/>
      </xdr:nvCxnSpPr>
      <xdr:spPr>
        <a:xfrm>
          <a:off x="6096000" y="789622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94</xdr:row>
      <xdr:rowOff>66675</xdr:rowOff>
    </xdr:from>
    <xdr:to>
      <xdr:col>41</xdr:col>
      <xdr:colOff>9525</xdr:colOff>
      <xdr:row>94</xdr:row>
      <xdr:rowOff>66675</xdr:rowOff>
    </xdr:to>
    <xdr:cxnSp macro="">
      <xdr:nvCxnSpPr>
        <xdr:cNvPr id="20" name="Straight Arrow Connector 19">
          <a:extLst>
            <a:ext uri="{FF2B5EF4-FFF2-40B4-BE49-F238E27FC236}">
              <a16:creationId xmlns:a16="http://schemas.microsoft.com/office/drawing/2014/main" id="{00000000-0008-0000-0400-000014000000}"/>
            </a:ext>
          </a:extLst>
        </xdr:cNvPr>
        <xdr:cNvCxnSpPr/>
      </xdr:nvCxnSpPr>
      <xdr:spPr>
        <a:xfrm>
          <a:off x="6096000" y="81819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121</xdr:row>
      <xdr:rowOff>76200</xdr:rowOff>
    </xdr:from>
    <xdr:to>
      <xdr:col>41</xdr:col>
      <xdr:colOff>9525</xdr:colOff>
      <xdr:row>121</xdr:row>
      <xdr:rowOff>76200</xdr:rowOff>
    </xdr:to>
    <xdr:cxnSp macro="">
      <xdr:nvCxnSpPr>
        <xdr:cNvPr id="21" name="Straight Arrow Connector 20">
          <a:extLst>
            <a:ext uri="{FF2B5EF4-FFF2-40B4-BE49-F238E27FC236}">
              <a16:creationId xmlns:a16="http://schemas.microsoft.com/office/drawing/2014/main" id="{00000000-0008-0000-0400-000015000000}"/>
            </a:ext>
          </a:extLst>
        </xdr:cNvPr>
        <xdr:cNvCxnSpPr/>
      </xdr:nvCxnSpPr>
      <xdr:spPr>
        <a:xfrm>
          <a:off x="6096000" y="1095375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149</xdr:row>
      <xdr:rowOff>85725</xdr:rowOff>
    </xdr:from>
    <xdr:to>
      <xdr:col>41</xdr:col>
      <xdr:colOff>6080</xdr:colOff>
      <xdr:row>150</xdr:row>
      <xdr:rowOff>83343</xdr:rowOff>
    </xdr:to>
    <xdr:grpSp>
      <xdr:nvGrpSpPr>
        <xdr:cNvPr id="22" name="Group 21">
          <a:extLst>
            <a:ext uri="{FF2B5EF4-FFF2-40B4-BE49-F238E27FC236}">
              <a16:creationId xmlns:a16="http://schemas.microsoft.com/office/drawing/2014/main" id="{00000000-0008-0000-0400-000016000000}"/>
            </a:ext>
          </a:extLst>
        </xdr:cNvPr>
        <xdr:cNvGrpSpPr/>
      </xdr:nvGrpSpPr>
      <xdr:grpSpPr>
        <a:xfrm>
          <a:off x="6096000" y="18316575"/>
          <a:ext cx="206105" cy="140493"/>
          <a:chOff x="6029326" y="2438400"/>
          <a:chExt cx="197784" cy="140494"/>
        </a:xfrm>
      </xdr:grpSpPr>
      <xdr:cxnSp macro="">
        <xdr:nvCxnSpPr>
          <xdr:cNvPr id="23" name="Straight Arrow Connector 22">
            <a:extLst>
              <a:ext uri="{FF2B5EF4-FFF2-40B4-BE49-F238E27FC236}">
                <a16:creationId xmlns:a16="http://schemas.microsoft.com/office/drawing/2014/main" id="{00000000-0008-0000-0400-000017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4" name="Rectangle 37">
            <a:extLst>
              <a:ext uri="{FF2B5EF4-FFF2-40B4-BE49-F238E27FC236}">
                <a16:creationId xmlns:a16="http://schemas.microsoft.com/office/drawing/2014/main" id="{00000000-0008-0000-0400-000018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32</xdr:row>
      <xdr:rowOff>76200</xdr:rowOff>
    </xdr:from>
    <xdr:to>
      <xdr:col>41</xdr:col>
      <xdr:colOff>6080</xdr:colOff>
      <xdr:row>33</xdr:row>
      <xdr:rowOff>73818</xdr:rowOff>
    </xdr:to>
    <xdr:grpSp>
      <xdr:nvGrpSpPr>
        <xdr:cNvPr id="25" name="Group 24">
          <a:extLst>
            <a:ext uri="{FF2B5EF4-FFF2-40B4-BE49-F238E27FC236}">
              <a16:creationId xmlns:a16="http://schemas.microsoft.com/office/drawing/2014/main" id="{00000000-0008-0000-0400-000019000000}"/>
            </a:ext>
          </a:extLst>
        </xdr:cNvPr>
        <xdr:cNvGrpSpPr/>
      </xdr:nvGrpSpPr>
      <xdr:grpSpPr>
        <a:xfrm>
          <a:off x="6096000" y="3876675"/>
          <a:ext cx="206105" cy="140493"/>
          <a:chOff x="6029326" y="2438400"/>
          <a:chExt cx="197784" cy="140494"/>
        </a:xfrm>
      </xdr:grpSpPr>
      <xdr:cxnSp macro="">
        <xdr:nvCxnSpPr>
          <xdr:cNvPr id="32" name="Straight Arrow Connector 31">
            <a:extLst>
              <a:ext uri="{FF2B5EF4-FFF2-40B4-BE49-F238E27FC236}">
                <a16:creationId xmlns:a16="http://schemas.microsoft.com/office/drawing/2014/main" id="{00000000-0008-0000-0400-000020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3" name="Rectangle 37">
            <a:extLst>
              <a:ext uri="{FF2B5EF4-FFF2-40B4-BE49-F238E27FC236}">
                <a16:creationId xmlns:a16="http://schemas.microsoft.com/office/drawing/2014/main" id="{00000000-0008-0000-0400-000021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97</xdr:row>
      <xdr:rowOff>66675</xdr:rowOff>
    </xdr:from>
    <xdr:to>
      <xdr:col>41</xdr:col>
      <xdr:colOff>9525</xdr:colOff>
      <xdr:row>97</xdr:row>
      <xdr:rowOff>66675</xdr:rowOff>
    </xdr:to>
    <xdr:cxnSp macro="">
      <xdr:nvCxnSpPr>
        <xdr:cNvPr id="34" name="Straight Arrow Connector 33">
          <a:extLst>
            <a:ext uri="{FF2B5EF4-FFF2-40B4-BE49-F238E27FC236}">
              <a16:creationId xmlns:a16="http://schemas.microsoft.com/office/drawing/2014/main" id="{00000000-0008-0000-0400-000022000000}"/>
            </a:ext>
          </a:extLst>
        </xdr:cNvPr>
        <xdr:cNvCxnSpPr/>
      </xdr:nvCxnSpPr>
      <xdr:spPr>
        <a:xfrm>
          <a:off x="6096000" y="789622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99</xdr:row>
      <xdr:rowOff>66675</xdr:rowOff>
    </xdr:from>
    <xdr:to>
      <xdr:col>41</xdr:col>
      <xdr:colOff>9525</xdr:colOff>
      <xdr:row>99</xdr:row>
      <xdr:rowOff>66675</xdr:rowOff>
    </xdr:to>
    <xdr:cxnSp macro="">
      <xdr:nvCxnSpPr>
        <xdr:cNvPr id="35" name="Straight Arrow Connector 34">
          <a:extLst>
            <a:ext uri="{FF2B5EF4-FFF2-40B4-BE49-F238E27FC236}">
              <a16:creationId xmlns:a16="http://schemas.microsoft.com/office/drawing/2014/main" id="{00000000-0008-0000-0400-000023000000}"/>
            </a:ext>
          </a:extLst>
        </xdr:cNvPr>
        <xdr:cNvCxnSpPr/>
      </xdr:nvCxnSpPr>
      <xdr:spPr>
        <a:xfrm>
          <a:off x="6096000" y="81819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102</xdr:row>
      <xdr:rowOff>66675</xdr:rowOff>
    </xdr:from>
    <xdr:to>
      <xdr:col>41</xdr:col>
      <xdr:colOff>9525</xdr:colOff>
      <xdr:row>102</xdr:row>
      <xdr:rowOff>66675</xdr:rowOff>
    </xdr:to>
    <xdr:cxnSp macro="">
      <xdr:nvCxnSpPr>
        <xdr:cNvPr id="36" name="Straight Arrow Connector 35">
          <a:extLst>
            <a:ext uri="{FF2B5EF4-FFF2-40B4-BE49-F238E27FC236}">
              <a16:creationId xmlns:a16="http://schemas.microsoft.com/office/drawing/2014/main" id="{00000000-0008-0000-0400-000024000000}"/>
            </a:ext>
          </a:extLst>
        </xdr:cNvPr>
        <xdr:cNvCxnSpPr/>
      </xdr:nvCxnSpPr>
      <xdr:spPr>
        <a:xfrm>
          <a:off x="6096000" y="789622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104</xdr:row>
      <xdr:rowOff>66675</xdr:rowOff>
    </xdr:from>
    <xdr:to>
      <xdr:col>41</xdr:col>
      <xdr:colOff>9525</xdr:colOff>
      <xdr:row>104</xdr:row>
      <xdr:rowOff>66675</xdr:rowOff>
    </xdr:to>
    <xdr:cxnSp macro="">
      <xdr:nvCxnSpPr>
        <xdr:cNvPr id="37" name="Straight Arrow Connector 36">
          <a:extLst>
            <a:ext uri="{FF2B5EF4-FFF2-40B4-BE49-F238E27FC236}">
              <a16:creationId xmlns:a16="http://schemas.microsoft.com/office/drawing/2014/main" id="{00000000-0008-0000-0400-000025000000}"/>
            </a:ext>
          </a:extLst>
        </xdr:cNvPr>
        <xdr:cNvCxnSpPr/>
      </xdr:nvCxnSpPr>
      <xdr:spPr>
        <a:xfrm>
          <a:off x="6096000" y="81819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15005</xdr:colOff>
      <xdr:row>78</xdr:row>
      <xdr:rowOff>66675</xdr:rowOff>
    </xdr:from>
    <xdr:to>
      <xdr:col>40</xdr:col>
      <xdr:colOff>95252</xdr:colOff>
      <xdr:row>79</xdr:row>
      <xdr:rowOff>66675</xdr:rowOff>
    </xdr:to>
    <xdr:grpSp>
      <xdr:nvGrpSpPr>
        <xdr:cNvPr id="43" name="Group 42">
          <a:extLst>
            <a:ext uri="{FF2B5EF4-FFF2-40B4-BE49-F238E27FC236}">
              <a16:creationId xmlns:a16="http://schemas.microsoft.com/office/drawing/2014/main" id="{00000000-0008-0000-0400-00002B000000}"/>
            </a:ext>
          </a:extLst>
        </xdr:cNvPr>
        <xdr:cNvGrpSpPr/>
      </xdr:nvGrpSpPr>
      <xdr:grpSpPr>
        <a:xfrm>
          <a:off x="4377455" y="9439275"/>
          <a:ext cx="1909047" cy="142875"/>
          <a:chOff x="3700220" y="8704881"/>
          <a:chExt cx="1900264" cy="142068"/>
        </a:xfrm>
      </xdr:grpSpPr>
      <xdr:sp macro="" textlink="">
        <xdr:nvSpPr>
          <xdr:cNvPr id="44" name="Rectangle 43">
            <a:extLst>
              <a:ext uri="{FF2B5EF4-FFF2-40B4-BE49-F238E27FC236}">
                <a16:creationId xmlns:a16="http://schemas.microsoft.com/office/drawing/2014/main" id="{00000000-0008-0000-0400-00002C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5" name="Straight Arrow Connector 44">
            <a:extLst>
              <a:ext uri="{FF2B5EF4-FFF2-40B4-BE49-F238E27FC236}">
                <a16:creationId xmlns:a16="http://schemas.microsoft.com/office/drawing/2014/main" id="{00000000-0008-0000-0400-00002D000000}"/>
              </a:ext>
            </a:extLst>
          </xdr:cNvPr>
          <xdr:cNvCxnSpPr/>
        </xdr:nvCxnSpPr>
        <xdr:spPr>
          <a:xfrm>
            <a:off x="3851975" y="8846949"/>
            <a:ext cx="1748509"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21650</xdr:colOff>
      <xdr:row>52</xdr:row>
      <xdr:rowOff>61452</xdr:rowOff>
    </xdr:from>
    <xdr:to>
      <xdr:col>10</xdr:col>
      <xdr:colOff>138548</xdr:colOff>
      <xdr:row>55</xdr:row>
      <xdr:rowOff>4309</xdr:rowOff>
    </xdr:to>
    <xdr:grpSp>
      <xdr:nvGrpSpPr>
        <xdr:cNvPr id="46" name="Group 45">
          <a:extLst>
            <a:ext uri="{FF2B5EF4-FFF2-40B4-BE49-F238E27FC236}">
              <a16:creationId xmlns:a16="http://schemas.microsoft.com/office/drawing/2014/main" id="{00000000-0008-0000-0400-00002E000000}"/>
            </a:ext>
          </a:extLst>
        </xdr:cNvPr>
        <xdr:cNvGrpSpPr/>
      </xdr:nvGrpSpPr>
      <xdr:grpSpPr>
        <a:xfrm>
          <a:off x="1583750" y="6319377"/>
          <a:ext cx="116898" cy="238132"/>
          <a:chOff x="2467841" y="10572741"/>
          <a:chExt cx="160193" cy="267253"/>
        </a:xfrm>
      </xdr:grpSpPr>
      <xdr:sp macro="" textlink="">
        <xdr:nvSpPr>
          <xdr:cNvPr id="47" name="Rectangle 46">
            <a:extLst>
              <a:ext uri="{FF2B5EF4-FFF2-40B4-BE49-F238E27FC236}">
                <a16:creationId xmlns:a16="http://schemas.microsoft.com/office/drawing/2014/main" id="{00000000-0008-0000-0400-00002F000000}"/>
              </a:ext>
            </a:extLst>
          </xdr:cNvPr>
          <xdr:cNvSpPr/>
        </xdr:nvSpPr>
        <xdr:spPr>
          <a:xfrm>
            <a:off x="2467841" y="10572741"/>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8" name="Straight Arrow Connector 47">
            <a:extLst>
              <a:ext uri="{FF2B5EF4-FFF2-40B4-BE49-F238E27FC236}">
                <a16:creationId xmlns:a16="http://schemas.microsoft.com/office/drawing/2014/main" id="{00000000-0008-0000-0400-000030000000}"/>
              </a:ext>
            </a:extLst>
          </xdr:cNvPr>
          <xdr:cNvCxnSpPr/>
        </xdr:nvCxnSpPr>
        <xdr:spPr>
          <a:xfrm>
            <a:off x="2467841" y="10711295"/>
            <a:ext cx="0" cy="128699"/>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12</xdr:col>
      <xdr:colOff>15045</xdr:colOff>
      <xdr:row>14</xdr:row>
      <xdr:rowOff>15655</xdr:rowOff>
    </xdr:from>
    <xdr:to>
      <xdr:col>12</xdr:col>
      <xdr:colOff>160160</xdr:colOff>
      <xdr:row>16</xdr:row>
      <xdr:rowOff>35702</xdr:rowOff>
    </xdr:to>
    <xdr:grpSp>
      <xdr:nvGrpSpPr>
        <xdr:cNvPr id="38" name="Group 37">
          <a:extLst>
            <a:ext uri="{FF2B5EF4-FFF2-40B4-BE49-F238E27FC236}">
              <a16:creationId xmlns:a16="http://schemas.microsoft.com/office/drawing/2014/main" id="{00000000-0008-0000-0400-000026000000}"/>
            </a:ext>
          </a:extLst>
        </xdr:cNvPr>
        <xdr:cNvGrpSpPr/>
      </xdr:nvGrpSpPr>
      <xdr:grpSpPr>
        <a:xfrm>
          <a:off x="1900995" y="1644430"/>
          <a:ext cx="145115" cy="305797"/>
          <a:chOff x="2467841" y="10572749"/>
          <a:chExt cx="102498" cy="301602"/>
        </a:xfrm>
      </xdr:grpSpPr>
      <xdr:sp macro="" textlink="">
        <xdr:nvSpPr>
          <xdr:cNvPr id="39" name="Rectangle 38">
            <a:extLst>
              <a:ext uri="{FF2B5EF4-FFF2-40B4-BE49-F238E27FC236}">
                <a16:creationId xmlns:a16="http://schemas.microsoft.com/office/drawing/2014/main" id="{00000000-0008-0000-0400-000027000000}"/>
              </a:ext>
            </a:extLst>
          </xdr:cNvPr>
          <xdr:cNvSpPr/>
        </xdr:nvSpPr>
        <xdr:spPr>
          <a:xfrm>
            <a:off x="2467841" y="10572749"/>
            <a:ext cx="102498" cy="144297"/>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9" name="Straight Arrow Connector 48">
            <a:extLst>
              <a:ext uri="{FF2B5EF4-FFF2-40B4-BE49-F238E27FC236}">
                <a16:creationId xmlns:a16="http://schemas.microsoft.com/office/drawing/2014/main" id="{00000000-0008-0000-0400-000031000000}"/>
              </a:ext>
            </a:extLst>
          </xdr:cNvPr>
          <xdr:cNvCxnSpPr/>
        </xdr:nvCxnSpPr>
        <xdr:spPr>
          <a:xfrm>
            <a:off x="2467841" y="10693980"/>
            <a:ext cx="0" cy="180371"/>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28573</xdr:colOff>
      <xdr:row>12</xdr:row>
      <xdr:rowOff>57327</xdr:rowOff>
    </xdr:from>
    <xdr:to>
      <xdr:col>31</xdr:col>
      <xdr:colOff>65394</xdr:colOff>
      <xdr:row>15</xdr:row>
      <xdr:rowOff>75483</xdr:rowOff>
    </xdr:to>
    <xdr:grpSp>
      <xdr:nvGrpSpPr>
        <xdr:cNvPr id="50" name="Group 49">
          <a:extLst>
            <a:ext uri="{FF2B5EF4-FFF2-40B4-BE49-F238E27FC236}">
              <a16:creationId xmlns:a16="http://schemas.microsoft.com/office/drawing/2014/main" id="{00000000-0008-0000-0400-000032000000}"/>
            </a:ext>
          </a:extLst>
        </xdr:cNvPr>
        <xdr:cNvGrpSpPr/>
      </xdr:nvGrpSpPr>
      <xdr:grpSpPr>
        <a:xfrm>
          <a:off x="4714873" y="1400352"/>
          <a:ext cx="198746" cy="446781"/>
          <a:chOff x="4255698" y="27169696"/>
          <a:chExt cx="199748" cy="449511"/>
        </a:xfrm>
      </xdr:grpSpPr>
      <xdr:sp macro="" textlink="">
        <xdr:nvSpPr>
          <xdr:cNvPr id="51" name="Rectangle 50">
            <a:extLst>
              <a:ext uri="{FF2B5EF4-FFF2-40B4-BE49-F238E27FC236}">
                <a16:creationId xmlns:a16="http://schemas.microsoft.com/office/drawing/2014/main" id="{00000000-0008-0000-0400-000033000000}"/>
              </a:ext>
            </a:extLst>
          </xdr:cNvPr>
          <xdr:cNvSpPr/>
        </xdr:nvSpPr>
        <xdr:spPr>
          <a:xfrm flipH="1">
            <a:off x="4308403" y="27169696"/>
            <a:ext cx="147043" cy="145086"/>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2" name="Straight Arrow Connector 51">
            <a:extLst>
              <a:ext uri="{FF2B5EF4-FFF2-40B4-BE49-F238E27FC236}">
                <a16:creationId xmlns:a16="http://schemas.microsoft.com/office/drawing/2014/main" id="{00000000-0008-0000-0400-000034000000}"/>
              </a:ext>
            </a:extLst>
          </xdr:cNvPr>
          <xdr:cNvCxnSpPr/>
        </xdr:nvCxnSpPr>
        <xdr:spPr>
          <a:xfrm flipH="1">
            <a:off x="4255698" y="27618777"/>
            <a:ext cx="19636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53" name="Straight Connector 52">
            <a:extLst>
              <a:ext uri="{FF2B5EF4-FFF2-40B4-BE49-F238E27FC236}">
                <a16:creationId xmlns:a16="http://schemas.microsoft.com/office/drawing/2014/main" id="{00000000-0008-0000-0400-000035000000}"/>
              </a:ext>
            </a:extLst>
          </xdr:cNvPr>
          <xdr:cNvCxnSpPr/>
        </xdr:nvCxnSpPr>
        <xdr:spPr>
          <a:xfrm>
            <a:off x="4453366" y="27299088"/>
            <a:ext cx="0" cy="320119"/>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39</xdr:col>
      <xdr:colOff>5953</xdr:colOff>
      <xdr:row>21</xdr:row>
      <xdr:rowOff>71436</xdr:rowOff>
    </xdr:from>
    <xdr:to>
      <xdr:col>41</xdr:col>
      <xdr:colOff>1190</xdr:colOff>
      <xdr:row>21</xdr:row>
      <xdr:rowOff>71436</xdr:rowOff>
    </xdr:to>
    <xdr:cxnSp macro="">
      <xdr:nvCxnSpPr>
        <xdr:cNvPr id="55" name="Straight Arrow Connector 54">
          <a:extLst>
            <a:ext uri="{FF2B5EF4-FFF2-40B4-BE49-F238E27FC236}">
              <a16:creationId xmlns:a16="http://schemas.microsoft.com/office/drawing/2014/main" id="{00000000-0008-0000-0400-000037000000}"/>
            </a:ext>
          </a:extLst>
        </xdr:cNvPr>
        <xdr:cNvCxnSpPr/>
      </xdr:nvCxnSpPr>
      <xdr:spPr>
        <a:xfrm>
          <a:off x="6066234" y="253603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9525</xdr:colOff>
      <xdr:row>4</xdr:row>
      <xdr:rowOff>66675</xdr:rowOff>
    </xdr:from>
    <xdr:to>
      <xdr:col>38</xdr:col>
      <xdr:colOff>74618</xdr:colOff>
      <xdr:row>5</xdr:row>
      <xdr:rowOff>70728</xdr:rowOff>
    </xdr:to>
    <xdr:grpSp>
      <xdr:nvGrpSpPr>
        <xdr:cNvPr id="56" name="Group 55">
          <a:extLst>
            <a:ext uri="{FF2B5EF4-FFF2-40B4-BE49-F238E27FC236}">
              <a16:creationId xmlns:a16="http://schemas.microsoft.com/office/drawing/2014/main" id="{00000000-0008-0000-0400-000038000000}"/>
            </a:ext>
          </a:extLst>
        </xdr:cNvPr>
        <xdr:cNvGrpSpPr/>
      </xdr:nvGrpSpPr>
      <xdr:grpSpPr>
        <a:xfrm>
          <a:off x="5667375" y="466725"/>
          <a:ext cx="388943" cy="146928"/>
          <a:chOff x="3223274" y="3407432"/>
          <a:chExt cx="360283" cy="572265"/>
        </a:xfrm>
      </xdr:grpSpPr>
      <xdr:cxnSp macro="">
        <xdr:nvCxnSpPr>
          <xdr:cNvPr id="57" name="Straight Arrow Connector 56">
            <a:extLst>
              <a:ext uri="{FF2B5EF4-FFF2-40B4-BE49-F238E27FC236}">
                <a16:creationId xmlns:a16="http://schemas.microsoft.com/office/drawing/2014/main" id="{00000000-0008-0000-0400-000039000000}"/>
              </a:ext>
            </a:extLst>
          </xdr:cNvPr>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8" name="Rectangle 37">
            <a:extLst>
              <a:ext uri="{FF2B5EF4-FFF2-40B4-BE49-F238E27FC236}">
                <a16:creationId xmlns:a16="http://schemas.microsoft.com/office/drawing/2014/main" id="{00000000-0008-0000-0400-00003A000000}"/>
              </a:ext>
            </a:extLst>
          </xdr:cNvPr>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6569</xdr:colOff>
      <xdr:row>107</xdr:row>
      <xdr:rowOff>72259</xdr:rowOff>
    </xdr:from>
    <xdr:to>
      <xdr:col>41</xdr:col>
      <xdr:colOff>2795</xdr:colOff>
      <xdr:row>109</xdr:row>
      <xdr:rowOff>91965</xdr:rowOff>
    </xdr:to>
    <xdr:grpSp>
      <xdr:nvGrpSpPr>
        <xdr:cNvPr id="54" name="Group 53">
          <a:extLst>
            <a:ext uri="{FF2B5EF4-FFF2-40B4-BE49-F238E27FC236}">
              <a16:creationId xmlns:a16="http://schemas.microsoft.com/office/drawing/2014/main" id="{00000000-0008-0000-0400-000036000000}"/>
            </a:ext>
          </a:extLst>
        </xdr:cNvPr>
        <xdr:cNvGrpSpPr/>
      </xdr:nvGrpSpPr>
      <xdr:grpSpPr>
        <a:xfrm>
          <a:off x="6093044" y="12854809"/>
          <a:ext cx="205776" cy="305456"/>
          <a:chOff x="6029326" y="2438400"/>
          <a:chExt cx="197784" cy="140494"/>
        </a:xfrm>
      </xdr:grpSpPr>
      <xdr:cxnSp macro="">
        <xdr:nvCxnSpPr>
          <xdr:cNvPr id="59" name="Straight Arrow Connector 58">
            <a:extLst>
              <a:ext uri="{FF2B5EF4-FFF2-40B4-BE49-F238E27FC236}">
                <a16:creationId xmlns:a16="http://schemas.microsoft.com/office/drawing/2014/main" id="{00000000-0008-0000-0400-00003B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0" name="Rectangle 37">
            <a:extLst>
              <a:ext uri="{FF2B5EF4-FFF2-40B4-BE49-F238E27FC236}">
                <a16:creationId xmlns:a16="http://schemas.microsoft.com/office/drawing/2014/main" id="{00000000-0008-0000-0400-00003C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15</xdr:col>
      <xdr:colOff>28575</xdr:colOff>
      <xdr:row>75</xdr:row>
      <xdr:rowOff>85725</xdr:rowOff>
    </xdr:from>
    <xdr:to>
      <xdr:col>40</xdr:col>
      <xdr:colOff>95250</xdr:colOff>
      <xdr:row>76</xdr:row>
      <xdr:rowOff>85725</xdr:rowOff>
    </xdr:to>
    <xdr:grpSp>
      <xdr:nvGrpSpPr>
        <xdr:cNvPr id="61" name="Group 60">
          <a:extLst>
            <a:ext uri="{FF2B5EF4-FFF2-40B4-BE49-F238E27FC236}">
              <a16:creationId xmlns:a16="http://schemas.microsoft.com/office/drawing/2014/main" id="{00000000-0008-0000-0400-00003D000000}"/>
            </a:ext>
          </a:extLst>
        </xdr:cNvPr>
        <xdr:cNvGrpSpPr/>
      </xdr:nvGrpSpPr>
      <xdr:grpSpPr>
        <a:xfrm>
          <a:off x="2400300" y="9029700"/>
          <a:ext cx="3886200" cy="142875"/>
          <a:chOff x="3700220" y="8704881"/>
          <a:chExt cx="3868321" cy="142068"/>
        </a:xfrm>
      </xdr:grpSpPr>
      <xdr:sp macro="" textlink="">
        <xdr:nvSpPr>
          <xdr:cNvPr id="62" name="Rectangle 61">
            <a:extLst>
              <a:ext uri="{FF2B5EF4-FFF2-40B4-BE49-F238E27FC236}">
                <a16:creationId xmlns:a16="http://schemas.microsoft.com/office/drawing/2014/main" id="{00000000-0008-0000-0400-00003E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3" name="Straight Arrow Connector 62">
            <a:extLst>
              <a:ext uri="{FF2B5EF4-FFF2-40B4-BE49-F238E27FC236}">
                <a16:creationId xmlns:a16="http://schemas.microsoft.com/office/drawing/2014/main" id="{00000000-0008-0000-0400-00003F000000}"/>
              </a:ext>
            </a:extLst>
          </xdr:cNvPr>
          <xdr:cNvCxnSpPr/>
        </xdr:nvCxnSpPr>
        <xdr:spPr>
          <a:xfrm>
            <a:off x="3851975" y="8846949"/>
            <a:ext cx="3716566"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38100</xdr:colOff>
      <xdr:row>6</xdr:row>
      <xdr:rowOff>28575</xdr:rowOff>
    </xdr:from>
    <xdr:to>
      <xdr:col>17</xdr:col>
      <xdr:colOff>8143</xdr:colOff>
      <xdr:row>8</xdr:row>
      <xdr:rowOff>4084</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2526196" y="619539"/>
          <a:ext cx="129483" cy="234341"/>
          <a:chOff x="2467841" y="10572750"/>
          <a:chExt cx="133445" cy="260359"/>
        </a:xfrm>
      </xdr:grpSpPr>
      <xdr:sp macro="" textlink="">
        <xdr:nvSpPr>
          <xdr:cNvPr id="3" name="Rectangle 2">
            <a:extLst>
              <a:ext uri="{FF2B5EF4-FFF2-40B4-BE49-F238E27FC236}">
                <a16:creationId xmlns:a16="http://schemas.microsoft.com/office/drawing/2014/main" id="{00000000-0008-0000-0600-000003000000}"/>
              </a:ext>
            </a:extLst>
          </xdr:cNvPr>
          <xdr:cNvSpPr/>
        </xdr:nvSpPr>
        <xdr:spPr>
          <a:xfrm>
            <a:off x="2467841" y="10572750"/>
            <a:ext cx="133445" cy="119018"/>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 name="Straight Arrow Connector 3">
            <a:extLst>
              <a:ext uri="{FF2B5EF4-FFF2-40B4-BE49-F238E27FC236}">
                <a16:creationId xmlns:a16="http://schemas.microsoft.com/office/drawing/2014/main" id="{00000000-0008-0000-0600-000004000000}"/>
              </a:ext>
            </a:extLst>
          </xdr:cNvPr>
          <xdr:cNvCxnSpPr/>
        </xdr:nvCxnSpPr>
        <xdr:spPr>
          <a:xfrm>
            <a:off x="2467841" y="10693981"/>
            <a:ext cx="0" cy="139128"/>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15004</xdr:colOff>
      <xdr:row>6</xdr:row>
      <xdr:rowOff>0</xdr:rowOff>
    </xdr:from>
    <xdr:to>
      <xdr:col>41</xdr:col>
      <xdr:colOff>966</xdr:colOff>
      <xdr:row>7</xdr:row>
      <xdr:rowOff>0</xdr:rowOff>
    </xdr:to>
    <xdr:grpSp>
      <xdr:nvGrpSpPr>
        <xdr:cNvPr id="5" name="Group 4">
          <a:extLst>
            <a:ext uri="{FF2B5EF4-FFF2-40B4-BE49-F238E27FC236}">
              <a16:creationId xmlns:a16="http://schemas.microsoft.com/office/drawing/2014/main" id="{00000000-0008-0000-0600-000005000000}"/>
            </a:ext>
          </a:extLst>
        </xdr:cNvPr>
        <xdr:cNvGrpSpPr/>
      </xdr:nvGrpSpPr>
      <xdr:grpSpPr>
        <a:xfrm>
          <a:off x="4456967" y="594691"/>
          <a:ext cx="1726138" cy="127552"/>
          <a:chOff x="3700220" y="8704881"/>
          <a:chExt cx="1749526" cy="142068"/>
        </a:xfrm>
      </xdr:grpSpPr>
      <xdr:sp macro="" textlink="">
        <xdr:nvSpPr>
          <xdr:cNvPr id="6" name="Rectangle 5">
            <a:extLst>
              <a:ext uri="{FF2B5EF4-FFF2-40B4-BE49-F238E27FC236}">
                <a16:creationId xmlns:a16="http://schemas.microsoft.com/office/drawing/2014/main" id="{00000000-0008-0000-0600-000006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 name="Straight Arrow Connector 6">
            <a:extLst>
              <a:ext uri="{FF2B5EF4-FFF2-40B4-BE49-F238E27FC236}">
                <a16:creationId xmlns:a16="http://schemas.microsoft.com/office/drawing/2014/main" id="{00000000-0008-0000-0600-000007000000}"/>
              </a:ext>
            </a:extLst>
          </xdr:cNvPr>
          <xdr:cNvCxnSpPr/>
        </xdr:nvCxnSpPr>
        <xdr:spPr>
          <a:xfrm>
            <a:off x="3851975" y="8846949"/>
            <a:ext cx="159777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157974</xdr:colOff>
      <xdr:row>92</xdr:row>
      <xdr:rowOff>19638</xdr:rowOff>
    </xdr:from>
    <xdr:to>
      <xdr:col>8</xdr:col>
      <xdr:colOff>140467</xdr:colOff>
      <xdr:row>97</xdr:row>
      <xdr:rowOff>1160</xdr:rowOff>
    </xdr:to>
    <xdr:grpSp>
      <xdr:nvGrpSpPr>
        <xdr:cNvPr id="8" name="Group 7">
          <a:extLst>
            <a:ext uri="{FF2B5EF4-FFF2-40B4-BE49-F238E27FC236}">
              <a16:creationId xmlns:a16="http://schemas.microsoft.com/office/drawing/2014/main" id="{00000000-0008-0000-0600-000008000000}"/>
            </a:ext>
          </a:extLst>
        </xdr:cNvPr>
        <xdr:cNvGrpSpPr/>
      </xdr:nvGrpSpPr>
      <xdr:grpSpPr>
        <a:xfrm>
          <a:off x="1211936" y="10567540"/>
          <a:ext cx="142347" cy="621768"/>
          <a:chOff x="2467841" y="10572749"/>
          <a:chExt cx="102498" cy="537509"/>
        </a:xfrm>
      </xdr:grpSpPr>
      <xdr:sp macro="" textlink="">
        <xdr:nvSpPr>
          <xdr:cNvPr id="9" name="Rectangle 8">
            <a:extLst>
              <a:ext uri="{FF2B5EF4-FFF2-40B4-BE49-F238E27FC236}">
                <a16:creationId xmlns:a16="http://schemas.microsoft.com/office/drawing/2014/main" id="{00000000-0008-0000-0600-000009000000}"/>
              </a:ext>
            </a:extLst>
          </xdr:cNvPr>
          <xdr:cNvSpPr/>
        </xdr:nvSpPr>
        <xdr:spPr>
          <a:xfrm>
            <a:off x="2467841" y="10572749"/>
            <a:ext cx="102498" cy="144297"/>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 name="Straight Arrow Connector 9">
            <a:extLst>
              <a:ext uri="{FF2B5EF4-FFF2-40B4-BE49-F238E27FC236}">
                <a16:creationId xmlns:a16="http://schemas.microsoft.com/office/drawing/2014/main" id="{00000000-0008-0000-0600-00000A000000}"/>
              </a:ext>
            </a:extLst>
          </xdr:cNvPr>
          <xdr:cNvCxnSpPr/>
        </xdr:nvCxnSpPr>
        <xdr:spPr>
          <a:xfrm>
            <a:off x="2467841" y="10693980"/>
            <a:ext cx="0" cy="416278"/>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35</xdr:col>
      <xdr:colOff>14356</xdr:colOff>
      <xdr:row>91</xdr:row>
      <xdr:rowOff>24834</xdr:rowOff>
    </xdr:from>
    <xdr:to>
      <xdr:col>36</xdr:col>
      <xdr:colOff>47450</xdr:colOff>
      <xdr:row>94</xdr:row>
      <xdr:rowOff>53410</xdr:rowOff>
    </xdr:to>
    <xdr:grpSp>
      <xdr:nvGrpSpPr>
        <xdr:cNvPr id="11" name="Group 10">
          <a:extLst>
            <a:ext uri="{FF2B5EF4-FFF2-40B4-BE49-F238E27FC236}">
              <a16:creationId xmlns:a16="http://schemas.microsoft.com/office/drawing/2014/main" id="{00000000-0008-0000-0600-00000B000000}"/>
            </a:ext>
          </a:extLst>
        </xdr:cNvPr>
        <xdr:cNvGrpSpPr/>
      </xdr:nvGrpSpPr>
      <xdr:grpSpPr>
        <a:xfrm>
          <a:off x="5410476" y="10443942"/>
          <a:ext cx="191706" cy="409161"/>
          <a:chOff x="4255698" y="27169696"/>
          <a:chExt cx="199748" cy="453656"/>
        </a:xfrm>
      </xdr:grpSpPr>
      <xdr:sp macro="" textlink="">
        <xdr:nvSpPr>
          <xdr:cNvPr id="12" name="Rectangle 11">
            <a:extLst>
              <a:ext uri="{FF2B5EF4-FFF2-40B4-BE49-F238E27FC236}">
                <a16:creationId xmlns:a16="http://schemas.microsoft.com/office/drawing/2014/main" id="{00000000-0008-0000-0600-00000C000000}"/>
              </a:ext>
            </a:extLst>
          </xdr:cNvPr>
          <xdr:cNvSpPr/>
        </xdr:nvSpPr>
        <xdr:spPr>
          <a:xfrm flipH="1">
            <a:off x="4308403" y="27169696"/>
            <a:ext cx="147043" cy="145086"/>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3" name="Straight Arrow Connector 12">
            <a:extLst>
              <a:ext uri="{FF2B5EF4-FFF2-40B4-BE49-F238E27FC236}">
                <a16:creationId xmlns:a16="http://schemas.microsoft.com/office/drawing/2014/main" id="{00000000-0008-0000-0600-00000D000000}"/>
              </a:ext>
            </a:extLst>
          </xdr:cNvPr>
          <xdr:cNvCxnSpPr/>
        </xdr:nvCxnSpPr>
        <xdr:spPr>
          <a:xfrm flipH="1">
            <a:off x="4255698" y="27623352"/>
            <a:ext cx="19636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4" name="Straight Connector 13">
            <a:extLst>
              <a:ext uri="{FF2B5EF4-FFF2-40B4-BE49-F238E27FC236}">
                <a16:creationId xmlns:a16="http://schemas.microsoft.com/office/drawing/2014/main" id="{00000000-0008-0000-0600-00000E000000}"/>
              </a:ext>
            </a:extLst>
          </xdr:cNvPr>
          <xdr:cNvCxnSpPr/>
        </xdr:nvCxnSpPr>
        <xdr:spPr>
          <a:xfrm>
            <a:off x="4453366" y="27299088"/>
            <a:ext cx="0" cy="320119"/>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39</xdr:col>
      <xdr:colOff>5443</xdr:colOff>
      <xdr:row>75</xdr:row>
      <xdr:rowOff>81643</xdr:rowOff>
    </xdr:from>
    <xdr:to>
      <xdr:col>41</xdr:col>
      <xdr:colOff>4111</xdr:colOff>
      <xdr:row>78</xdr:row>
      <xdr:rowOff>76200</xdr:rowOff>
    </xdr:to>
    <xdr:grpSp>
      <xdr:nvGrpSpPr>
        <xdr:cNvPr id="15" name="Group 14">
          <a:extLst>
            <a:ext uri="{FF2B5EF4-FFF2-40B4-BE49-F238E27FC236}">
              <a16:creationId xmlns:a16="http://schemas.microsoft.com/office/drawing/2014/main" id="{00000000-0008-0000-0600-00000F000000}"/>
            </a:ext>
          </a:extLst>
        </xdr:cNvPr>
        <xdr:cNvGrpSpPr/>
      </xdr:nvGrpSpPr>
      <xdr:grpSpPr>
        <a:xfrm>
          <a:off x="5982587" y="8752292"/>
          <a:ext cx="203663" cy="378455"/>
          <a:chOff x="6029326" y="2438400"/>
          <a:chExt cx="197784" cy="140494"/>
        </a:xfrm>
      </xdr:grpSpPr>
      <xdr:cxnSp macro="">
        <xdr:nvCxnSpPr>
          <xdr:cNvPr id="16" name="Straight Arrow Connector 15">
            <a:extLst>
              <a:ext uri="{FF2B5EF4-FFF2-40B4-BE49-F238E27FC236}">
                <a16:creationId xmlns:a16="http://schemas.microsoft.com/office/drawing/2014/main" id="{00000000-0008-0000-0600-000010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7" name="Rectangle 37">
            <a:extLst>
              <a:ext uri="{FF2B5EF4-FFF2-40B4-BE49-F238E27FC236}">
                <a16:creationId xmlns:a16="http://schemas.microsoft.com/office/drawing/2014/main" id="{00000000-0008-0000-0600-000011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5443</xdr:colOff>
      <xdr:row>42</xdr:row>
      <xdr:rowOff>54427</xdr:rowOff>
    </xdr:from>
    <xdr:to>
      <xdr:col>41</xdr:col>
      <xdr:colOff>4111</xdr:colOff>
      <xdr:row>48</xdr:row>
      <xdr:rowOff>81642</xdr:rowOff>
    </xdr:to>
    <xdr:grpSp>
      <xdr:nvGrpSpPr>
        <xdr:cNvPr id="18" name="Group 17">
          <a:extLst>
            <a:ext uri="{FF2B5EF4-FFF2-40B4-BE49-F238E27FC236}">
              <a16:creationId xmlns:a16="http://schemas.microsoft.com/office/drawing/2014/main" id="{00000000-0008-0000-0600-000012000000}"/>
            </a:ext>
          </a:extLst>
        </xdr:cNvPr>
        <xdr:cNvGrpSpPr/>
      </xdr:nvGrpSpPr>
      <xdr:grpSpPr>
        <a:xfrm>
          <a:off x="5982587" y="4758120"/>
          <a:ext cx="203663" cy="788801"/>
          <a:chOff x="6029326" y="2438400"/>
          <a:chExt cx="197784" cy="140494"/>
        </a:xfrm>
      </xdr:grpSpPr>
      <xdr:cxnSp macro="">
        <xdr:nvCxnSpPr>
          <xdr:cNvPr id="19" name="Straight Arrow Connector 18">
            <a:extLst>
              <a:ext uri="{FF2B5EF4-FFF2-40B4-BE49-F238E27FC236}">
                <a16:creationId xmlns:a16="http://schemas.microsoft.com/office/drawing/2014/main" id="{00000000-0008-0000-0600-000013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0" name="Rectangle 37">
            <a:extLst>
              <a:ext uri="{FF2B5EF4-FFF2-40B4-BE49-F238E27FC236}">
                <a16:creationId xmlns:a16="http://schemas.microsoft.com/office/drawing/2014/main" id="{00000000-0008-0000-0600-000014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10886</xdr:colOff>
      <xdr:row>33</xdr:row>
      <xdr:rowOff>65316</xdr:rowOff>
    </xdr:from>
    <xdr:to>
      <xdr:col>41</xdr:col>
      <xdr:colOff>9554</xdr:colOff>
      <xdr:row>39</xdr:row>
      <xdr:rowOff>92531</xdr:rowOff>
    </xdr:to>
    <xdr:grpSp>
      <xdr:nvGrpSpPr>
        <xdr:cNvPr id="21" name="Group 20">
          <a:extLst>
            <a:ext uri="{FF2B5EF4-FFF2-40B4-BE49-F238E27FC236}">
              <a16:creationId xmlns:a16="http://schemas.microsoft.com/office/drawing/2014/main" id="{00000000-0008-0000-0600-000015000000}"/>
            </a:ext>
          </a:extLst>
        </xdr:cNvPr>
        <xdr:cNvGrpSpPr/>
      </xdr:nvGrpSpPr>
      <xdr:grpSpPr>
        <a:xfrm>
          <a:off x="5988030" y="3739067"/>
          <a:ext cx="204077" cy="788801"/>
          <a:chOff x="6029326" y="2438400"/>
          <a:chExt cx="197784" cy="140494"/>
        </a:xfrm>
      </xdr:grpSpPr>
      <xdr:cxnSp macro="">
        <xdr:nvCxnSpPr>
          <xdr:cNvPr id="22" name="Straight Arrow Connector 21">
            <a:extLst>
              <a:ext uri="{FF2B5EF4-FFF2-40B4-BE49-F238E27FC236}">
                <a16:creationId xmlns:a16="http://schemas.microsoft.com/office/drawing/2014/main" id="{00000000-0008-0000-0600-000016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3" name="Rectangle 37">
            <a:extLst>
              <a:ext uri="{FF2B5EF4-FFF2-40B4-BE49-F238E27FC236}">
                <a16:creationId xmlns:a16="http://schemas.microsoft.com/office/drawing/2014/main" id="{00000000-0008-0000-0600-000017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10886</xdr:colOff>
      <xdr:row>23</xdr:row>
      <xdr:rowOff>76202</xdr:rowOff>
    </xdr:from>
    <xdr:to>
      <xdr:col>41</xdr:col>
      <xdr:colOff>9554</xdr:colOff>
      <xdr:row>30</xdr:row>
      <xdr:rowOff>87086</xdr:rowOff>
    </xdr:to>
    <xdr:grpSp>
      <xdr:nvGrpSpPr>
        <xdr:cNvPr id="24" name="Group 23">
          <a:extLst>
            <a:ext uri="{FF2B5EF4-FFF2-40B4-BE49-F238E27FC236}">
              <a16:creationId xmlns:a16="http://schemas.microsoft.com/office/drawing/2014/main" id="{00000000-0008-0000-0600-000018000000}"/>
            </a:ext>
          </a:extLst>
        </xdr:cNvPr>
        <xdr:cNvGrpSpPr/>
      </xdr:nvGrpSpPr>
      <xdr:grpSpPr>
        <a:xfrm>
          <a:off x="5988030" y="2592458"/>
          <a:ext cx="204077" cy="902507"/>
          <a:chOff x="6029326" y="2438400"/>
          <a:chExt cx="197784" cy="140494"/>
        </a:xfrm>
      </xdr:grpSpPr>
      <xdr:cxnSp macro="">
        <xdr:nvCxnSpPr>
          <xdr:cNvPr id="25" name="Straight Arrow Connector 24">
            <a:extLst>
              <a:ext uri="{FF2B5EF4-FFF2-40B4-BE49-F238E27FC236}">
                <a16:creationId xmlns:a16="http://schemas.microsoft.com/office/drawing/2014/main" id="{00000000-0008-0000-0600-000019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6" name="Rectangle 37">
            <a:extLst>
              <a:ext uri="{FF2B5EF4-FFF2-40B4-BE49-F238E27FC236}">
                <a16:creationId xmlns:a16="http://schemas.microsoft.com/office/drawing/2014/main" id="{00000000-0008-0000-0600-00001A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5443</xdr:colOff>
      <xdr:row>18</xdr:row>
      <xdr:rowOff>76200</xdr:rowOff>
    </xdr:from>
    <xdr:to>
      <xdr:col>41</xdr:col>
      <xdr:colOff>9553</xdr:colOff>
      <xdr:row>20</xdr:row>
      <xdr:rowOff>70757</xdr:rowOff>
    </xdr:to>
    <xdr:grpSp>
      <xdr:nvGrpSpPr>
        <xdr:cNvPr id="30" name="Group 29">
          <a:extLst>
            <a:ext uri="{FF2B5EF4-FFF2-40B4-BE49-F238E27FC236}">
              <a16:creationId xmlns:a16="http://schemas.microsoft.com/office/drawing/2014/main" id="{00000000-0008-0000-0600-00001E000000}"/>
            </a:ext>
          </a:extLst>
        </xdr:cNvPr>
        <xdr:cNvGrpSpPr/>
      </xdr:nvGrpSpPr>
      <xdr:grpSpPr>
        <a:xfrm>
          <a:off x="5982587" y="1954695"/>
          <a:ext cx="209519" cy="250905"/>
          <a:chOff x="6128657" y="1894114"/>
          <a:chExt cx="210939" cy="277586"/>
        </a:xfrm>
      </xdr:grpSpPr>
      <xdr:grpSp>
        <xdr:nvGrpSpPr>
          <xdr:cNvPr id="31" name="Group 30">
            <a:extLst>
              <a:ext uri="{FF2B5EF4-FFF2-40B4-BE49-F238E27FC236}">
                <a16:creationId xmlns:a16="http://schemas.microsoft.com/office/drawing/2014/main" id="{00000000-0008-0000-0600-00001F000000}"/>
              </a:ext>
            </a:extLst>
          </xdr:cNvPr>
          <xdr:cNvGrpSpPr/>
        </xdr:nvGrpSpPr>
        <xdr:grpSpPr>
          <a:xfrm>
            <a:off x="6134099" y="1894114"/>
            <a:ext cx="205497" cy="277586"/>
            <a:chOff x="6029326" y="2438400"/>
            <a:chExt cx="197784" cy="140494"/>
          </a:xfrm>
        </xdr:grpSpPr>
        <xdr:cxnSp macro="">
          <xdr:nvCxnSpPr>
            <xdr:cNvPr id="33" name="Straight Arrow Connector 32">
              <a:extLst>
                <a:ext uri="{FF2B5EF4-FFF2-40B4-BE49-F238E27FC236}">
                  <a16:creationId xmlns:a16="http://schemas.microsoft.com/office/drawing/2014/main" id="{00000000-0008-0000-0600-000021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4" name="Rectangle 37">
              <a:extLst>
                <a:ext uri="{FF2B5EF4-FFF2-40B4-BE49-F238E27FC236}">
                  <a16:creationId xmlns:a16="http://schemas.microsoft.com/office/drawing/2014/main" id="{00000000-0008-0000-0600-000022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32" name="Straight Connector 31">
            <a:extLst>
              <a:ext uri="{FF2B5EF4-FFF2-40B4-BE49-F238E27FC236}">
                <a16:creationId xmlns:a16="http://schemas.microsoft.com/office/drawing/2014/main" id="{00000000-0008-0000-0600-000020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5443</xdr:colOff>
      <xdr:row>22</xdr:row>
      <xdr:rowOff>70759</xdr:rowOff>
    </xdr:from>
    <xdr:to>
      <xdr:col>41</xdr:col>
      <xdr:colOff>8164</xdr:colOff>
      <xdr:row>22</xdr:row>
      <xdr:rowOff>70759</xdr:rowOff>
    </xdr:to>
    <xdr:cxnSp macro="">
      <xdr:nvCxnSpPr>
        <xdr:cNvPr id="35" name="Straight Arrow Connector 34">
          <a:extLst>
            <a:ext uri="{FF2B5EF4-FFF2-40B4-BE49-F238E27FC236}">
              <a16:creationId xmlns:a16="http://schemas.microsoft.com/office/drawing/2014/main" id="{00000000-0008-0000-0600-000023000000}"/>
            </a:ext>
          </a:extLst>
        </xdr:cNvPr>
        <xdr:cNvCxnSpPr/>
      </xdr:nvCxnSpPr>
      <xdr:spPr>
        <a:xfrm>
          <a:off x="6091918" y="2471059"/>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100693</xdr:colOff>
      <xdr:row>12</xdr:row>
      <xdr:rowOff>70759</xdr:rowOff>
    </xdr:from>
    <xdr:to>
      <xdr:col>40</xdr:col>
      <xdr:colOff>103414</xdr:colOff>
      <xdr:row>12</xdr:row>
      <xdr:rowOff>70759</xdr:rowOff>
    </xdr:to>
    <xdr:cxnSp macro="">
      <xdr:nvCxnSpPr>
        <xdr:cNvPr id="36" name="Straight Arrow Connector 35">
          <a:extLst>
            <a:ext uri="{FF2B5EF4-FFF2-40B4-BE49-F238E27FC236}">
              <a16:creationId xmlns:a16="http://schemas.microsoft.com/office/drawing/2014/main" id="{00000000-0008-0000-0600-000024000000}"/>
            </a:ext>
          </a:extLst>
        </xdr:cNvPr>
        <xdr:cNvCxnSpPr/>
      </xdr:nvCxnSpPr>
      <xdr:spPr>
        <a:xfrm>
          <a:off x="6082393" y="1461409"/>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13138</xdr:colOff>
      <xdr:row>16</xdr:row>
      <xdr:rowOff>72260</xdr:rowOff>
    </xdr:from>
    <xdr:to>
      <xdr:col>41</xdr:col>
      <xdr:colOff>11477</xdr:colOff>
      <xdr:row>17</xdr:row>
      <xdr:rowOff>85397</xdr:rowOff>
    </xdr:to>
    <xdr:grpSp>
      <xdr:nvGrpSpPr>
        <xdr:cNvPr id="44" name="Group 43">
          <a:extLst>
            <a:ext uri="{FF2B5EF4-FFF2-40B4-BE49-F238E27FC236}">
              <a16:creationId xmlns:a16="http://schemas.microsoft.com/office/drawing/2014/main" id="{00000000-0008-0000-0600-00002C000000}"/>
            </a:ext>
          </a:extLst>
        </xdr:cNvPr>
        <xdr:cNvGrpSpPr/>
      </xdr:nvGrpSpPr>
      <xdr:grpSpPr>
        <a:xfrm>
          <a:off x="5990282" y="1695651"/>
          <a:ext cx="203748" cy="139447"/>
          <a:chOff x="6029326" y="2438400"/>
          <a:chExt cx="197784" cy="140494"/>
        </a:xfrm>
      </xdr:grpSpPr>
      <xdr:cxnSp macro="">
        <xdr:nvCxnSpPr>
          <xdr:cNvPr id="45" name="Straight Arrow Connector 44">
            <a:extLst>
              <a:ext uri="{FF2B5EF4-FFF2-40B4-BE49-F238E27FC236}">
                <a16:creationId xmlns:a16="http://schemas.microsoft.com/office/drawing/2014/main" id="{00000000-0008-0000-0600-00002D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6" name="Rectangle 37">
            <a:extLst>
              <a:ext uri="{FF2B5EF4-FFF2-40B4-BE49-F238E27FC236}">
                <a16:creationId xmlns:a16="http://schemas.microsoft.com/office/drawing/2014/main" id="{00000000-0008-0000-0600-00002E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78290</xdr:colOff>
      <xdr:row>13</xdr:row>
      <xdr:rowOff>142411</xdr:rowOff>
    </xdr:from>
    <xdr:to>
      <xdr:col>14</xdr:col>
      <xdr:colOff>78290</xdr:colOff>
      <xdr:row>16</xdr:row>
      <xdr:rowOff>27645</xdr:rowOff>
    </xdr:to>
    <xdr:cxnSp macro="">
      <xdr:nvCxnSpPr>
        <xdr:cNvPr id="2" name="Straight Arrow Connector 1">
          <a:extLst>
            <a:ext uri="{FF2B5EF4-FFF2-40B4-BE49-F238E27FC236}">
              <a16:creationId xmlns:a16="http://schemas.microsoft.com/office/drawing/2014/main" id="{00000000-0008-0000-0700-000002000000}"/>
            </a:ext>
          </a:extLst>
        </xdr:cNvPr>
        <xdr:cNvCxnSpPr/>
      </xdr:nvCxnSpPr>
      <xdr:spPr>
        <a:xfrm>
          <a:off x="2278565" y="1380661"/>
          <a:ext cx="0" cy="313859"/>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38093</xdr:colOff>
      <xdr:row>4</xdr:row>
      <xdr:rowOff>5011</xdr:rowOff>
    </xdr:from>
    <xdr:to>
      <xdr:col>18</xdr:col>
      <xdr:colOff>20051</xdr:colOff>
      <xdr:row>6</xdr:row>
      <xdr:rowOff>60145</xdr:rowOff>
    </xdr:to>
    <xdr:grpSp>
      <xdr:nvGrpSpPr>
        <xdr:cNvPr id="4" name="Group 3">
          <a:extLst>
            <a:ext uri="{FF2B5EF4-FFF2-40B4-BE49-F238E27FC236}">
              <a16:creationId xmlns:a16="http://schemas.microsoft.com/office/drawing/2014/main" id="{00000000-0008-0000-0700-000004000000}"/>
            </a:ext>
          </a:extLst>
        </xdr:cNvPr>
        <xdr:cNvGrpSpPr/>
      </xdr:nvGrpSpPr>
      <xdr:grpSpPr>
        <a:xfrm>
          <a:off x="2692901" y="400870"/>
          <a:ext cx="141216" cy="248301"/>
          <a:chOff x="2467839" y="10553453"/>
          <a:chExt cx="150036" cy="340816"/>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2467839" y="10553453"/>
            <a:ext cx="150036" cy="154934"/>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 name="Straight Arrow Connector 5">
            <a:extLst>
              <a:ext uri="{FF2B5EF4-FFF2-40B4-BE49-F238E27FC236}">
                <a16:creationId xmlns:a16="http://schemas.microsoft.com/office/drawing/2014/main" id="{00000000-0008-0000-0700-000006000000}"/>
              </a:ext>
            </a:extLst>
          </xdr:cNvPr>
          <xdr:cNvCxnSpPr/>
        </xdr:nvCxnSpPr>
        <xdr:spPr>
          <a:xfrm>
            <a:off x="2467841" y="10691474"/>
            <a:ext cx="0" cy="202795"/>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35</xdr:col>
      <xdr:colOff>13938</xdr:colOff>
      <xdr:row>13</xdr:row>
      <xdr:rowOff>78990</xdr:rowOff>
    </xdr:from>
    <xdr:to>
      <xdr:col>36</xdr:col>
      <xdr:colOff>151263</xdr:colOff>
      <xdr:row>15</xdr:row>
      <xdr:rowOff>74341</xdr:rowOff>
    </xdr:to>
    <xdr:grpSp>
      <xdr:nvGrpSpPr>
        <xdr:cNvPr id="17" name="Group 16">
          <a:extLst>
            <a:ext uri="{FF2B5EF4-FFF2-40B4-BE49-F238E27FC236}">
              <a16:creationId xmlns:a16="http://schemas.microsoft.com/office/drawing/2014/main" id="{00000000-0008-0000-0700-000011000000}"/>
            </a:ext>
          </a:extLst>
        </xdr:cNvPr>
        <xdr:cNvGrpSpPr/>
      </xdr:nvGrpSpPr>
      <xdr:grpSpPr>
        <a:xfrm>
          <a:off x="5435949" y="1450590"/>
          <a:ext cx="296202" cy="254431"/>
          <a:chOff x="3280059" y="3407432"/>
          <a:chExt cx="303498" cy="571681"/>
        </a:xfrm>
      </xdr:grpSpPr>
      <xdr:cxnSp macro="">
        <xdr:nvCxnSpPr>
          <xdr:cNvPr id="20" name="Straight Arrow Connector 19">
            <a:extLst>
              <a:ext uri="{FF2B5EF4-FFF2-40B4-BE49-F238E27FC236}">
                <a16:creationId xmlns:a16="http://schemas.microsoft.com/office/drawing/2014/main" id="{00000000-0008-0000-0700-000014000000}"/>
              </a:ext>
            </a:extLst>
          </xdr:cNvPr>
          <xdr:cNvCxnSpPr/>
        </xdr:nvCxnSpPr>
        <xdr:spPr>
          <a:xfrm flipH="1">
            <a:off x="3280059" y="3979113"/>
            <a:ext cx="189978"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1" name="Rectangle 37">
            <a:extLst>
              <a:ext uri="{FF2B5EF4-FFF2-40B4-BE49-F238E27FC236}">
                <a16:creationId xmlns:a16="http://schemas.microsoft.com/office/drawing/2014/main" id="{00000000-0008-0000-0700-000015000000}"/>
              </a:ext>
            </a:extLst>
          </xdr:cNvPr>
          <xdr:cNvSpPr/>
        </xdr:nvSpPr>
        <xdr:spPr>
          <a:xfrm>
            <a:off x="3472816" y="3407432"/>
            <a:ext cx="110741"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36</xdr:col>
      <xdr:colOff>45119</xdr:colOff>
      <xdr:row>4</xdr:row>
      <xdr:rowOff>10026</xdr:rowOff>
    </xdr:from>
    <xdr:to>
      <xdr:col>37</xdr:col>
      <xdr:colOff>27077</xdr:colOff>
      <xdr:row>6</xdr:row>
      <xdr:rowOff>65160</xdr:rowOff>
    </xdr:to>
    <xdr:grpSp>
      <xdr:nvGrpSpPr>
        <xdr:cNvPr id="13" name="Group 12">
          <a:extLst>
            <a:ext uri="{FF2B5EF4-FFF2-40B4-BE49-F238E27FC236}">
              <a16:creationId xmlns:a16="http://schemas.microsoft.com/office/drawing/2014/main" id="{00000000-0008-0000-0700-00000D000000}"/>
            </a:ext>
          </a:extLst>
        </xdr:cNvPr>
        <xdr:cNvGrpSpPr/>
      </xdr:nvGrpSpPr>
      <xdr:grpSpPr>
        <a:xfrm>
          <a:off x="5627150" y="405885"/>
          <a:ext cx="142740" cy="247920"/>
          <a:chOff x="2467839" y="10553453"/>
          <a:chExt cx="150036" cy="340816"/>
        </a:xfrm>
      </xdr:grpSpPr>
      <xdr:sp macro="" textlink="">
        <xdr:nvSpPr>
          <xdr:cNvPr id="14" name="Rectangle 13">
            <a:extLst>
              <a:ext uri="{FF2B5EF4-FFF2-40B4-BE49-F238E27FC236}">
                <a16:creationId xmlns:a16="http://schemas.microsoft.com/office/drawing/2014/main" id="{00000000-0008-0000-0700-00000E000000}"/>
              </a:ext>
            </a:extLst>
          </xdr:cNvPr>
          <xdr:cNvSpPr/>
        </xdr:nvSpPr>
        <xdr:spPr>
          <a:xfrm>
            <a:off x="2467839" y="10553453"/>
            <a:ext cx="150036" cy="154934"/>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5" name="Straight Arrow Connector 14">
            <a:extLst>
              <a:ext uri="{FF2B5EF4-FFF2-40B4-BE49-F238E27FC236}">
                <a16:creationId xmlns:a16="http://schemas.microsoft.com/office/drawing/2014/main" id="{00000000-0008-0000-0700-00000F000000}"/>
              </a:ext>
            </a:extLst>
          </xdr:cNvPr>
          <xdr:cNvCxnSpPr/>
        </xdr:nvCxnSpPr>
        <xdr:spPr>
          <a:xfrm>
            <a:off x="2467841" y="10691474"/>
            <a:ext cx="0" cy="202795"/>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40190</xdr:colOff>
      <xdr:row>13</xdr:row>
      <xdr:rowOff>38100</xdr:rowOff>
    </xdr:from>
    <xdr:to>
      <xdr:col>16</xdr:col>
      <xdr:colOff>40190</xdr:colOff>
      <xdr:row>15</xdr:row>
      <xdr:rowOff>46695</xdr:rowOff>
    </xdr:to>
    <xdr:cxnSp macro="">
      <xdr:nvCxnSpPr>
        <xdr:cNvPr id="42" name="Straight Arrow Connector 41">
          <a:extLst>
            <a:ext uri="{FF2B5EF4-FFF2-40B4-BE49-F238E27FC236}">
              <a16:creationId xmlns:a16="http://schemas.microsoft.com/office/drawing/2014/main" id="{00000000-0008-0000-0800-00002A000000}"/>
            </a:ext>
          </a:extLst>
        </xdr:cNvPr>
        <xdr:cNvCxnSpPr/>
      </xdr:nvCxnSpPr>
      <xdr:spPr>
        <a:xfrm>
          <a:off x="2459540" y="1562100"/>
          <a:ext cx="0" cy="29434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13939</xdr:colOff>
      <xdr:row>12</xdr:row>
      <xdr:rowOff>76200</xdr:rowOff>
    </xdr:from>
    <xdr:to>
      <xdr:col>40</xdr:col>
      <xdr:colOff>142876</xdr:colOff>
      <xdr:row>14</xdr:row>
      <xdr:rowOff>74341</xdr:rowOff>
    </xdr:to>
    <xdr:grpSp>
      <xdr:nvGrpSpPr>
        <xdr:cNvPr id="49" name="Group 48">
          <a:extLst>
            <a:ext uri="{FF2B5EF4-FFF2-40B4-BE49-F238E27FC236}">
              <a16:creationId xmlns:a16="http://schemas.microsoft.com/office/drawing/2014/main" id="{00000000-0008-0000-0800-000031000000}"/>
            </a:ext>
          </a:extLst>
        </xdr:cNvPr>
        <xdr:cNvGrpSpPr/>
      </xdr:nvGrpSpPr>
      <xdr:grpSpPr>
        <a:xfrm>
          <a:off x="5822118" y="1300369"/>
          <a:ext cx="285478" cy="253246"/>
          <a:chOff x="3280059" y="3407432"/>
          <a:chExt cx="303498" cy="571681"/>
        </a:xfrm>
      </xdr:grpSpPr>
      <xdr:cxnSp macro="">
        <xdr:nvCxnSpPr>
          <xdr:cNvPr id="50" name="Straight Arrow Connector 49">
            <a:extLst>
              <a:ext uri="{FF2B5EF4-FFF2-40B4-BE49-F238E27FC236}">
                <a16:creationId xmlns:a16="http://schemas.microsoft.com/office/drawing/2014/main" id="{00000000-0008-0000-0800-000032000000}"/>
              </a:ext>
            </a:extLst>
          </xdr:cNvPr>
          <xdr:cNvCxnSpPr/>
        </xdr:nvCxnSpPr>
        <xdr:spPr>
          <a:xfrm flipH="1">
            <a:off x="3280059" y="3979113"/>
            <a:ext cx="189978"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1" name="Rectangle 37">
            <a:extLst>
              <a:ext uri="{FF2B5EF4-FFF2-40B4-BE49-F238E27FC236}">
                <a16:creationId xmlns:a16="http://schemas.microsoft.com/office/drawing/2014/main" id="{00000000-0008-0000-0800-000033000000}"/>
              </a:ext>
            </a:extLst>
          </xdr:cNvPr>
          <xdr:cNvSpPr/>
        </xdr:nvSpPr>
        <xdr:spPr>
          <a:xfrm>
            <a:off x="3472816" y="3407432"/>
            <a:ext cx="110741"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22</xdr:col>
      <xdr:colOff>151534</xdr:colOff>
      <xdr:row>37</xdr:row>
      <xdr:rowOff>64943</xdr:rowOff>
    </xdr:from>
    <xdr:to>
      <xdr:col>24</xdr:col>
      <xdr:colOff>58790</xdr:colOff>
      <xdr:row>38</xdr:row>
      <xdr:rowOff>73603</xdr:rowOff>
    </xdr:to>
    <xdr:grpSp>
      <xdr:nvGrpSpPr>
        <xdr:cNvPr id="32" name="Group 31">
          <a:extLst>
            <a:ext uri="{FF2B5EF4-FFF2-40B4-BE49-F238E27FC236}">
              <a16:creationId xmlns:a16="http://schemas.microsoft.com/office/drawing/2014/main" id="{00000000-0008-0000-0800-000020000000}"/>
            </a:ext>
          </a:extLst>
        </xdr:cNvPr>
        <xdr:cNvGrpSpPr/>
      </xdr:nvGrpSpPr>
      <xdr:grpSpPr>
        <a:xfrm>
          <a:off x="3479486" y="3942446"/>
          <a:ext cx="226137" cy="134970"/>
          <a:chOff x="3223274" y="3407432"/>
          <a:chExt cx="378863" cy="426580"/>
        </a:xfrm>
      </xdr:grpSpPr>
      <xdr:cxnSp macro="">
        <xdr:nvCxnSpPr>
          <xdr:cNvPr id="33" name="Straight Arrow Connector 32">
            <a:extLst>
              <a:ext uri="{FF2B5EF4-FFF2-40B4-BE49-F238E27FC236}">
                <a16:creationId xmlns:a16="http://schemas.microsoft.com/office/drawing/2014/main" id="{00000000-0008-0000-0800-000021000000}"/>
              </a:ext>
            </a:extLst>
          </xdr:cNvPr>
          <xdr:cNvCxnSpPr/>
        </xdr:nvCxnSpPr>
        <xdr:spPr>
          <a:xfrm flipH="1">
            <a:off x="3223274" y="383048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4" name="Rectangle 37">
            <a:extLst>
              <a:ext uri="{FF2B5EF4-FFF2-40B4-BE49-F238E27FC236}">
                <a16:creationId xmlns:a16="http://schemas.microsoft.com/office/drawing/2014/main" id="{00000000-0008-0000-0800-000022000000}"/>
              </a:ext>
            </a:extLst>
          </xdr:cNvPr>
          <xdr:cNvSpPr/>
        </xdr:nvSpPr>
        <xdr:spPr>
          <a:xfrm>
            <a:off x="3526048" y="3407432"/>
            <a:ext cx="76089" cy="426580"/>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23</xdr:col>
      <xdr:colOff>8658</xdr:colOff>
      <xdr:row>47</xdr:row>
      <xdr:rowOff>82266</xdr:rowOff>
    </xdr:from>
    <xdr:to>
      <xdr:col>24</xdr:col>
      <xdr:colOff>64943</xdr:colOff>
      <xdr:row>52</xdr:row>
      <xdr:rowOff>8121</xdr:rowOff>
    </xdr:to>
    <xdr:grpSp>
      <xdr:nvGrpSpPr>
        <xdr:cNvPr id="5" name="Group 4">
          <a:extLst>
            <a:ext uri="{FF2B5EF4-FFF2-40B4-BE49-F238E27FC236}">
              <a16:creationId xmlns:a16="http://schemas.microsoft.com/office/drawing/2014/main" id="{00000000-0008-0000-0800-000005000000}"/>
            </a:ext>
          </a:extLst>
        </xdr:cNvPr>
        <xdr:cNvGrpSpPr/>
      </xdr:nvGrpSpPr>
      <xdr:grpSpPr>
        <a:xfrm>
          <a:off x="3497707" y="4994267"/>
          <a:ext cx="214483" cy="571899"/>
          <a:chOff x="3224556" y="5803703"/>
          <a:chExt cx="217726" cy="800333"/>
        </a:xfrm>
      </xdr:grpSpPr>
      <xdr:grpSp>
        <xdr:nvGrpSpPr>
          <xdr:cNvPr id="35" name="Group 34">
            <a:extLst>
              <a:ext uri="{FF2B5EF4-FFF2-40B4-BE49-F238E27FC236}">
                <a16:creationId xmlns:a16="http://schemas.microsoft.com/office/drawing/2014/main" id="{00000000-0008-0000-0800-000023000000}"/>
              </a:ext>
            </a:extLst>
          </xdr:cNvPr>
          <xdr:cNvGrpSpPr/>
        </xdr:nvGrpSpPr>
        <xdr:grpSpPr>
          <a:xfrm>
            <a:off x="3224556" y="5803703"/>
            <a:ext cx="217726" cy="800333"/>
            <a:chOff x="3223274" y="3407431"/>
            <a:chExt cx="360283" cy="652285"/>
          </a:xfrm>
        </xdr:grpSpPr>
        <xdr:cxnSp macro="">
          <xdr:nvCxnSpPr>
            <xdr:cNvPr id="36" name="Straight Arrow Connector 35">
              <a:extLst>
                <a:ext uri="{FF2B5EF4-FFF2-40B4-BE49-F238E27FC236}">
                  <a16:creationId xmlns:a16="http://schemas.microsoft.com/office/drawing/2014/main" id="{00000000-0008-0000-0800-000024000000}"/>
                </a:ext>
              </a:extLst>
            </xdr:cNvPr>
            <xdr:cNvCxnSpPr/>
          </xdr:nvCxnSpPr>
          <xdr:spPr>
            <a:xfrm flipH="1">
              <a:off x="3223274" y="4059716"/>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7" name="Rectangle 37">
              <a:extLst>
                <a:ext uri="{FF2B5EF4-FFF2-40B4-BE49-F238E27FC236}">
                  <a16:creationId xmlns:a16="http://schemas.microsoft.com/office/drawing/2014/main" id="{00000000-0008-0000-0800-000025000000}"/>
                </a:ext>
              </a:extLst>
            </xdr:cNvPr>
            <xdr:cNvSpPr/>
          </xdr:nvSpPr>
          <xdr:spPr>
            <a:xfrm>
              <a:off x="3508539" y="3407431"/>
              <a:ext cx="75018" cy="650943"/>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3" name="Straight Connector 2">
            <a:extLst>
              <a:ext uri="{FF2B5EF4-FFF2-40B4-BE49-F238E27FC236}">
                <a16:creationId xmlns:a16="http://schemas.microsoft.com/office/drawing/2014/main" id="{00000000-0008-0000-0800-000003000000}"/>
              </a:ext>
            </a:extLst>
          </xdr:cNvPr>
          <xdr:cNvCxnSpPr/>
        </xdr:nvCxnSpPr>
        <xdr:spPr>
          <a:xfrm flipH="1">
            <a:off x="3403169" y="6239382"/>
            <a:ext cx="348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160193</xdr:colOff>
      <xdr:row>68</xdr:row>
      <xdr:rowOff>3594</xdr:rowOff>
    </xdr:from>
    <xdr:to>
      <xdr:col>24</xdr:col>
      <xdr:colOff>56285</xdr:colOff>
      <xdr:row>69</xdr:row>
      <xdr:rowOff>142875</xdr:rowOff>
    </xdr:to>
    <xdr:grpSp>
      <xdr:nvGrpSpPr>
        <xdr:cNvPr id="41" name="Group 40">
          <a:extLst>
            <a:ext uri="{FF2B5EF4-FFF2-40B4-BE49-F238E27FC236}">
              <a16:creationId xmlns:a16="http://schemas.microsoft.com/office/drawing/2014/main" id="{00000000-0008-0000-0800-000029000000}"/>
            </a:ext>
          </a:extLst>
        </xdr:cNvPr>
        <xdr:cNvGrpSpPr/>
      </xdr:nvGrpSpPr>
      <xdr:grpSpPr>
        <a:xfrm>
          <a:off x="3486903" y="7305542"/>
          <a:ext cx="216215" cy="251510"/>
          <a:chOff x="3223274" y="3407432"/>
          <a:chExt cx="360283" cy="572824"/>
        </a:xfrm>
      </xdr:grpSpPr>
      <xdr:cxnSp macro="">
        <xdr:nvCxnSpPr>
          <xdr:cNvPr id="53" name="Straight Arrow Connector 52">
            <a:extLst>
              <a:ext uri="{FF2B5EF4-FFF2-40B4-BE49-F238E27FC236}">
                <a16:creationId xmlns:a16="http://schemas.microsoft.com/office/drawing/2014/main" id="{00000000-0008-0000-0800-000035000000}"/>
              </a:ext>
            </a:extLst>
          </xdr:cNvPr>
          <xdr:cNvCxnSpPr/>
        </xdr:nvCxnSpPr>
        <xdr:spPr>
          <a:xfrm flipH="1">
            <a:off x="3223274" y="3980256"/>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4" name="Rectangle 37">
            <a:extLst>
              <a:ext uri="{FF2B5EF4-FFF2-40B4-BE49-F238E27FC236}">
                <a16:creationId xmlns:a16="http://schemas.microsoft.com/office/drawing/2014/main" id="{00000000-0008-0000-0800-000036000000}"/>
              </a:ext>
            </a:extLst>
          </xdr:cNvPr>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33</xdr:col>
      <xdr:colOff>151534</xdr:colOff>
      <xdr:row>37</xdr:row>
      <xdr:rowOff>64943</xdr:rowOff>
    </xdr:from>
    <xdr:to>
      <xdr:col>35</xdr:col>
      <xdr:colOff>58790</xdr:colOff>
      <xdr:row>38</xdr:row>
      <xdr:rowOff>73603</xdr:rowOff>
    </xdr:to>
    <xdr:grpSp>
      <xdr:nvGrpSpPr>
        <xdr:cNvPr id="58" name="Group 57">
          <a:extLst>
            <a:ext uri="{FF2B5EF4-FFF2-40B4-BE49-F238E27FC236}">
              <a16:creationId xmlns:a16="http://schemas.microsoft.com/office/drawing/2014/main" id="{00000000-0008-0000-0800-00003A000000}"/>
            </a:ext>
          </a:extLst>
        </xdr:cNvPr>
        <xdr:cNvGrpSpPr/>
      </xdr:nvGrpSpPr>
      <xdr:grpSpPr>
        <a:xfrm>
          <a:off x="5116129" y="3942446"/>
          <a:ext cx="226137" cy="134970"/>
          <a:chOff x="3223274" y="3407432"/>
          <a:chExt cx="378863" cy="426580"/>
        </a:xfrm>
      </xdr:grpSpPr>
      <xdr:cxnSp macro="">
        <xdr:nvCxnSpPr>
          <xdr:cNvPr id="59" name="Straight Arrow Connector 58">
            <a:extLst>
              <a:ext uri="{FF2B5EF4-FFF2-40B4-BE49-F238E27FC236}">
                <a16:creationId xmlns:a16="http://schemas.microsoft.com/office/drawing/2014/main" id="{00000000-0008-0000-0800-00003B000000}"/>
              </a:ext>
            </a:extLst>
          </xdr:cNvPr>
          <xdr:cNvCxnSpPr/>
        </xdr:nvCxnSpPr>
        <xdr:spPr>
          <a:xfrm flipH="1">
            <a:off x="3223274" y="383048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0" name="Rectangle 37">
            <a:extLst>
              <a:ext uri="{FF2B5EF4-FFF2-40B4-BE49-F238E27FC236}">
                <a16:creationId xmlns:a16="http://schemas.microsoft.com/office/drawing/2014/main" id="{00000000-0008-0000-0800-00003C000000}"/>
              </a:ext>
            </a:extLst>
          </xdr:cNvPr>
          <xdr:cNvSpPr/>
        </xdr:nvSpPr>
        <xdr:spPr>
          <a:xfrm>
            <a:off x="3526048" y="3407432"/>
            <a:ext cx="76089" cy="426580"/>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44</xdr:col>
      <xdr:colOff>151534</xdr:colOff>
      <xdr:row>37</xdr:row>
      <xdr:rowOff>64943</xdr:rowOff>
    </xdr:from>
    <xdr:to>
      <xdr:col>46</xdr:col>
      <xdr:colOff>58790</xdr:colOff>
      <xdr:row>38</xdr:row>
      <xdr:rowOff>73603</xdr:rowOff>
    </xdr:to>
    <xdr:grpSp>
      <xdr:nvGrpSpPr>
        <xdr:cNvPr id="69" name="Group 68">
          <a:extLst>
            <a:ext uri="{FF2B5EF4-FFF2-40B4-BE49-F238E27FC236}">
              <a16:creationId xmlns:a16="http://schemas.microsoft.com/office/drawing/2014/main" id="{00000000-0008-0000-0800-000045000000}"/>
            </a:ext>
          </a:extLst>
        </xdr:cNvPr>
        <xdr:cNvGrpSpPr/>
      </xdr:nvGrpSpPr>
      <xdr:grpSpPr>
        <a:xfrm>
          <a:off x="6752773" y="3942446"/>
          <a:ext cx="226137" cy="134970"/>
          <a:chOff x="3223274" y="3407432"/>
          <a:chExt cx="378863" cy="426580"/>
        </a:xfrm>
      </xdr:grpSpPr>
      <xdr:cxnSp macro="">
        <xdr:nvCxnSpPr>
          <xdr:cNvPr id="70" name="Straight Arrow Connector 69">
            <a:extLst>
              <a:ext uri="{FF2B5EF4-FFF2-40B4-BE49-F238E27FC236}">
                <a16:creationId xmlns:a16="http://schemas.microsoft.com/office/drawing/2014/main" id="{00000000-0008-0000-0800-000046000000}"/>
              </a:ext>
            </a:extLst>
          </xdr:cNvPr>
          <xdr:cNvCxnSpPr/>
        </xdr:nvCxnSpPr>
        <xdr:spPr>
          <a:xfrm flipH="1">
            <a:off x="3223274" y="383048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1" name="Rectangle 37">
            <a:extLst>
              <a:ext uri="{FF2B5EF4-FFF2-40B4-BE49-F238E27FC236}">
                <a16:creationId xmlns:a16="http://schemas.microsoft.com/office/drawing/2014/main" id="{00000000-0008-0000-0800-000047000000}"/>
              </a:ext>
            </a:extLst>
          </xdr:cNvPr>
          <xdr:cNvSpPr/>
        </xdr:nvSpPr>
        <xdr:spPr>
          <a:xfrm>
            <a:off x="3526048" y="3407432"/>
            <a:ext cx="76089" cy="426580"/>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19</xdr:col>
      <xdr:colOff>123825</xdr:colOff>
      <xdr:row>4</xdr:row>
      <xdr:rowOff>19050</xdr:rowOff>
    </xdr:from>
    <xdr:to>
      <xdr:col>20</xdr:col>
      <xdr:colOff>105783</xdr:colOff>
      <xdr:row>6</xdr:row>
      <xdr:rowOff>74184</xdr:rowOff>
    </xdr:to>
    <xdr:grpSp>
      <xdr:nvGrpSpPr>
        <xdr:cNvPr id="52" name="Group 51">
          <a:extLst>
            <a:ext uri="{FF2B5EF4-FFF2-40B4-BE49-F238E27FC236}">
              <a16:creationId xmlns:a16="http://schemas.microsoft.com/office/drawing/2014/main" id="{00000000-0008-0000-0800-000034000000}"/>
            </a:ext>
          </a:extLst>
        </xdr:cNvPr>
        <xdr:cNvGrpSpPr/>
      </xdr:nvGrpSpPr>
      <xdr:grpSpPr>
        <a:xfrm>
          <a:off x="2975113" y="407504"/>
          <a:ext cx="140156" cy="244806"/>
          <a:chOff x="2467839" y="10553453"/>
          <a:chExt cx="150036" cy="340816"/>
        </a:xfrm>
      </xdr:grpSpPr>
      <xdr:sp macro="" textlink="">
        <xdr:nvSpPr>
          <xdr:cNvPr id="55" name="Rectangle 54">
            <a:extLst>
              <a:ext uri="{FF2B5EF4-FFF2-40B4-BE49-F238E27FC236}">
                <a16:creationId xmlns:a16="http://schemas.microsoft.com/office/drawing/2014/main" id="{00000000-0008-0000-0800-000037000000}"/>
              </a:ext>
            </a:extLst>
          </xdr:cNvPr>
          <xdr:cNvSpPr/>
        </xdr:nvSpPr>
        <xdr:spPr>
          <a:xfrm>
            <a:off x="2467839" y="10553453"/>
            <a:ext cx="150036" cy="154934"/>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6" name="Straight Arrow Connector 55">
            <a:extLst>
              <a:ext uri="{FF2B5EF4-FFF2-40B4-BE49-F238E27FC236}">
                <a16:creationId xmlns:a16="http://schemas.microsoft.com/office/drawing/2014/main" id="{00000000-0008-0000-0800-000038000000}"/>
              </a:ext>
            </a:extLst>
          </xdr:cNvPr>
          <xdr:cNvCxnSpPr/>
        </xdr:nvCxnSpPr>
        <xdr:spPr>
          <a:xfrm>
            <a:off x="2467841" y="10691474"/>
            <a:ext cx="0" cy="202795"/>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40</xdr:col>
      <xdr:colOff>140376</xdr:colOff>
      <xdr:row>4</xdr:row>
      <xdr:rowOff>5015</xdr:rowOff>
    </xdr:from>
    <xdr:to>
      <xdr:col>41</xdr:col>
      <xdr:colOff>122334</xdr:colOff>
      <xdr:row>6</xdr:row>
      <xdr:rowOff>60149</xdr:rowOff>
    </xdr:to>
    <xdr:grpSp>
      <xdr:nvGrpSpPr>
        <xdr:cNvPr id="57" name="Group 56">
          <a:extLst>
            <a:ext uri="{FF2B5EF4-FFF2-40B4-BE49-F238E27FC236}">
              <a16:creationId xmlns:a16="http://schemas.microsoft.com/office/drawing/2014/main" id="{00000000-0008-0000-0800-000039000000}"/>
            </a:ext>
          </a:extLst>
        </xdr:cNvPr>
        <xdr:cNvGrpSpPr/>
      </xdr:nvGrpSpPr>
      <xdr:grpSpPr>
        <a:xfrm>
          <a:off x="6105096" y="394712"/>
          <a:ext cx="141813" cy="246048"/>
          <a:chOff x="2467839" y="10553453"/>
          <a:chExt cx="150036" cy="340816"/>
        </a:xfrm>
      </xdr:grpSpPr>
      <xdr:sp macro="" textlink="">
        <xdr:nvSpPr>
          <xdr:cNvPr id="80" name="Rectangle 79">
            <a:extLst>
              <a:ext uri="{FF2B5EF4-FFF2-40B4-BE49-F238E27FC236}">
                <a16:creationId xmlns:a16="http://schemas.microsoft.com/office/drawing/2014/main" id="{00000000-0008-0000-0800-000050000000}"/>
              </a:ext>
            </a:extLst>
          </xdr:cNvPr>
          <xdr:cNvSpPr/>
        </xdr:nvSpPr>
        <xdr:spPr>
          <a:xfrm>
            <a:off x="2467839" y="10553453"/>
            <a:ext cx="150036" cy="154934"/>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1" name="Straight Arrow Connector 80">
            <a:extLst>
              <a:ext uri="{FF2B5EF4-FFF2-40B4-BE49-F238E27FC236}">
                <a16:creationId xmlns:a16="http://schemas.microsoft.com/office/drawing/2014/main" id="{00000000-0008-0000-0800-000051000000}"/>
              </a:ext>
            </a:extLst>
          </xdr:cNvPr>
          <xdr:cNvCxnSpPr/>
        </xdr:nvCxnSpPr>
        <xdr:spPr>
          <a:xfrm>
            <a:off x="2467841" y="10691474"/>
            <a:ext cx="0" cy="202795"/>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33</xdr:col>
      <xdr:colOff>160193</xdr:colOff>
      <xdr:row>68</xdr:row>
      <xdr:rowOff>3594</xdr:rowOff>
    </xdr:from>
    <xdr:to>
      <xdr:col>35</xdr:col>
      <xdr:colOff>56285</xdr:colOff>
      <xdr:row>69</xdr:row>
      <xdr:rowOff>142875</xdr:rowOff>
    </xdr:to>
    <xdr:grpSp>
      <xdr:nvGrpSpPr>
        <xdr:cNvPr id="45" name="Group 44">
          <a:extLst>
            <a:ext uri="{FF2B5EF4-FFF2-40B4-BE49-F238E27FC236}">
              <a16:creationId xmlns:a16="http://schemas.microsoft.com/office/drawing/2014/main" id="{00000000-0008-0000-0800-00002D000000}"/>
            </a:ext>
          </a:extLst>
        </xdr:cNvPr>
        <xdr:cNvGrpSpPr/>
      </xdr:nvGrpSpPr>
      <xdr:grpSpPr>
        <a:xfrm>
          <a:off x="5123546" y="7305542"/>
          <a:ext cx="216215" cy="251510"/>
          <a:chOff x="3223274" y="3407432"/>
          <a:chExt cx="360283" cy="572824"/>
        </a:xfrm>
      </xdr:grpSpPr>
      <xdr:cxnSp macro="">
        <xdr:nvCxnSpPr>
          <xdr:cNvPr id="46" name="Straight Arrow Connector 45">
            <a:extLst>
              <a:ext uri="{FF2B5EF4-FFF2-40B4-BE49-F238E27FC236}">
                <a16:creationId xmlns:a16="http://schemas.microsoft.com/office/drawing/2014/main" id="{00000000-0008-0000-0800-00002E000000}"/>
              </a:ext>
            </a:extLst>
          </xdr:cNvPr>
          <xdr:cNvCxnSpPr/>
        </xdr:nvCxnSpPr>
        <xdr:spPr>
          <a:xfrm flipH="1">
            <a:off x="3223274" y="3980256"/>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7" name="Rectangle 37">
            <a:extLst>
              <a:ext uri="{FF2B5EF4-FFF2-40B4-BE49-F238E27FC236}">
                <a16:creationId xmlns:a16="http://schemas.microsoft.com/office/drawing/2014/main" id="{00000000-0008-0000-0800-00002F000000}"/>
              </a:ext>
            </a:extLst>
          </xdr:cNvPr>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44</xdr:col>
      <xdr:colOff>160193</xdr:colOff>
      <xdr:row>68</xdr:row>
      <xdr:rowOff>3594</xdr:rowOff>
    </xdr:from>
    <xdr:to>
      <xdr:col>46</xdr:col>
      <xdr:colOff>56285</xdr:colOff>
      <xdr:row>69</xdr:row>
      <xdr:rowOff>142875</xdr:rowOff>
    </xdr:to>
    <xdr:grpSp>
      <xdr:nvGrpSpPr>
        <xdr:cNvPr id="84" name="Group 83">
          <a:extLst>
            <a:ext uri="{FF2B5EF4-FFF2-40B4-BE49-F238E27FC236}">
              <a16:creationId xmlns:a16="http://schemas.microsoft.com/office/drawing/2014/main" id="{00000000-0008-0000-0800-000054000000}"/>
            </a:ext>
          </a:extLst>
        </xdr:cNvPr>
        <xdr:cNvGrpSpPr/>
      </xdr:nvGrpSpPr>
      <xdr:grpSpPr>
        <a:xfrm>
          <a:off x="6760190" y="7305542"/>
          <a:ext cx="216215" cy="251510"/>
          <a:chOff x="3223274" y="3407432"/>
          <a:chExt cx="360283" cy="572824"/>
        </a:xfrm>
      </xdr:grpSpPr>
      <xdr:cxnSp macro="">
        <xdr:nvCxnSpPr>
          <xdr:cNvPr id="85" name="Straight Arrow Connector 84">
            <a:extLst>
              <a:ext uri="{FF2B5EF4-FFF2-40B4-BE49-F238E27FC236}">
                <a16:creationId xmlns:a16="http://schemas.microsoft.com/office/drawing/2014/main" id="{00000000-0008-0000-0800-000055000000}"/>
              </a:ext>
            </a:extLst>
          </xdr:cNvPr>
          <xdr:cNvCxnSpPr/>
        </xdr:nvCxnSpPr>
        <xdr:spPr>
          <a:xfrm flipH="1">
            <a:off x="3223274" y="3980256"/>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6" name="Rectangle 37">
            <a:extLst>
              <a:ext uri="{FF2B5EF4-FFF2-40B4-BE49-F238E27FC236}">
                <a16:creationId xmlns:a16="http://schemas.microsoft.com/office/drawing/2014/main" id="{00000000-0008-0000-0800-000056000000}"/>
              </a:ext>
            </a:extLst>
          </xdr:cNvPr>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34</xdr:col>
      <xdr:colOff>8658</xdr:colOff>
      <xdr:row>47</xdr:row>
      <xdr:rowOff>82266</xdr:rowOff>
    </xdr:from>
    <xdr:to>
      <xdr:col>35</xdr:col>
      <xdr:colOff>64943</xdr:colOff>
      <xdr:row>52</xdr:row>
      <xdr:rowOff>8121</xdr:rowOff>
    </xdr:to>
    <xdr:grpSp>
      <xdr:nvGrpSpPr>
        <xdr:cNvPr id="87" name="Group 86">
          <a:extLst>
            <a:ext uri="{FF2B5EF4-FFF2-40B4-BE49-F238E27FC236}">
              <a16:creationId xmlns:a16="http://schemas.microsoft.com/office/drawing/2014/main" id="{00000000-0008-0000-0800-000057000000}"/>
            </a:ext>
          </a:extLst>
        </xdr:cNvPr>
        <xdr:cNvGrpSpPr/>
      </xdr:nvGrpSpPr>
      <xdr:grpSpPr>
        <a:xfrm>
          <a:off x="5134350" y="4994267"/>
          <a:ext cx="214483" cy="571899"/>
          <a:chOff x="3224556" y="5803703"/>
          <a:chExt cx="217726" cy="800333"/>
        </a:xfrm>
      </xdr:grpSpPr>
      <xdr:grpSp>
        <xdr:nvGrpSpPr>
          <xdr:cNvPr id="88" name="Group 87">
            <a:extLst>
              <a:ext uri="{FF2B5EF4-FFF2-40B4-BE49-F238E27FC236}">
                <a16:creationId xmlns:a16="http://schemas.microsoft.com/office/drawing/2014/main" id="{00000000-0008-0000-0800-000058000000}"/>
              </a:ext>
            </a:extLst>
          </xdr:cNvPr>
          <xdr:cNvGrpSpPr/>
        </xdr:nvGrpSpPr>
        <xdr:grpSpPr>
          <a:xfrm>
            <a:off x="3224556" y="5803703"/>
            <a:ext cx="217726" cy="800333"/>
            <a:chOff x="3223274" y="3407431"/>
            <a:chExt cx="360283" cy="652285"/>
          </a:xfrm>
        </xdr:grpSpPr>
        <xdr:cxnSp macro="">
          <xdr:nvCxnSpPr>
            <xdr:cNvPr id="90" name="Straight Arrow Connector 89">
              <a:extLst>
                <a:ext uri="{FF2B5EF4-FFF2-40B4-BE49-F238E27FC236}">
                  <a16:creationId xmlns:a16="http://schemas.microsoft.com/office/drawing/2014/main" id="{00000000-0008-0000-0800-00005A000000}"/>
                </a:ext>
              </a:extLst>
            </xdr:cNvPr>
            <xdr:cNvCxnSpPr/>
          </xdr:nvCxnSpPr>
          <xdr:spPr>
            <a:xfrm flipH="1">
              <a:off x="3223274" y="4059716"/>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91" name="Rectangle 37">
              <a:extLst>
                <a:ext uri="{FF2B5EF4-FFF2-40B4-BE49-F238E27FC236}">
                  <a16:creationId xmlns:a16="http://schemas.microsoft.com/office/drawing/2014/main" id="{00000000-0008-0000-0800-00005B000000}"/>
                </a:ext>
              </a:extLst>
            </xdr:cNvPr>
            <xdr:cNvSpPr/>
          </xdr:nvSpPr>
          <xdr:spPr>
            <a:xfrm>
              <a:off x="3508539" y="3407431"/>
              <a:ext cx="75018" cy="650943"/>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89" name="Straight Connector 88">
            <a:extLst>
              <a:ext uri="{FF2B5EF4-FFF2-40B4-BE49-F238E27FC236}">
                <a16:creationId xmlns:a16="http://schemas.microsoft.com/office/drawing/2014/main" id="{00000000-0008-0000-0800-000059000000}"/>
              </a:ext>
            </a:extLst>
          </xdr:cNvPr>
          <xdr:cNvCxnSpPr/>
        </xdr:nvCxnSpPr>
        <xdr:spPr>
          <a:xfrm flipH="1">
            <a:off x="3403169" y="6239382"/>
            <a:ext cx="348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45</xdr:col>
      <xdr:colOff>8658</xdr:colOff>
      <xdr:row>47</xdr:row>
      <xdr:rowOff>82266</xdr:rowOff>
    </xdr:from>
    <xdr:to>
      <xdr:col>46</xdr:col>
      <xdr:colOff>64943</xdr:colOff>
      <xdr:row>52</xdr:row>
      <xdr:rowOff>8121</xdr:rowOff>
    </xdr:to>
    <xdr:grpSp>
      <xdr:nvGrpSpPr>
        <xdr:cNvPr id="92" name="Group 91">
          <a:extLst>
            <a:ext uri="{FF2B5EF4-FFF2-40B4-BE49-F238E27FC236}">
              <a16:creationId xmlns:a16="http://schemas.microsoft.com/office/drawing/2014/main" id="{00000000-0008-0000-0800-00005C000000}"/>
            </a:ext>
          </a:extLst>
        </xdr:cNvPr>
        <xdr:cNvGrpSpPr/>
      </xdr:nvGrpSpPr>
      <xdr:grpSpPr>
        <a:xfrm>
          <a:off x="6770994" y="4994267"/>
          <a:ext cx="214483" cy="571899"/>
          <a:chOff x="3224556" y="5803703"/>
          <a:chExt cx="217726" cy="800333"/>
        </a:xfrm>
      </xdr:grpSpPr>
      <xdr:grpSp>
        <xdr:nvGrpSpPr>
          <xdr:cNvPr id="93" name="Group 92">
            <a:extLst>
              <a:ext uri="{FF2B5EF4-FFF2-40B4-BE49-F238E27FC236}">
                <a16:creationId xmlns:a16="http://schemas.microsoft.com/office/drawing/2014/main" id="{00000000-0008-0000-0800-00005D000000}"/>
              </a:ext>
            </a:extLst>
          </xdr:cNvPr>
          <xdr:cNvGrpSpPr/>
        </xdr:nvGrpSpPr>
        <xdr:grpSpPr>
          <a:xfrm>
            <a:off x="3224556" y="5803703"/>
            <a:ext cx="217726" cy="800333"/>
            <a:chOff x="3223274" y="3407431"/>
            <a:chExt cx="360283" cy="652285"/>
          </a:xfrm>
        </xdr:grpSpPr>
        <xdr:cxnSp macro="">
          <xdr:nvCxnSpPr>
            <xdr:cNvPr id="95" name="Straight Arrow Connector 94">
              <a:extLst>
                <a:ext uri="{FF2B5EF4-FFF2-40B4-BE49-F238E27FC236}">
                  <a16:creationId xmlns:a16="http://schemas.microsoft.com/office/drawing/2014/main" id="{00000000-0008-0000-0800-00005F000000}"/>
                </a:ext>
              </a:extLst>
            </xdr:cNvPr>
            <xdr:cNvCxnSpPr/>
          </xdr:nvCxnSpPr>
          <xdr:spPr>
            <a:xfrm flipH="1">
              <a:off x="3223274" y="4059716"/>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96" name="Rectangle 37">
              <a:extLst>
                <a:ext uri="{FF2B5EF4-FFF2-40B4-BE49-F238E27FC236}">
                  <a16:creationId xmlns:a16="http://schemas.microsoft.com/office/drawing/2014/main" id="{00000000-0008-0000-0800-000060000000}"/>
                </a:ext>
              </a:extLst>
            </xdr:cNvPr>
            <xdr:cNvSpPr/>
          </xdr:nvSpPr>
          <xdr:spPr>
            <a:xfrm>
              <a:off x="3508539" y="3407431"/>
              <a:ext cx="75018" cy="650943"/>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94" name="Straight Connector 93">
            <a:extLst>
              <a:ext uri="{FF2B5EF4-FFF2-40B4-BE49-F238E27FC236}">
                <a16:creationId xmlns:a16="http://schemas.microsoft.com/office/drawing/2014/main" id="{00000000-0008-0000-0800-00005E000000}"/>
              </a:ext>
            </a:extLst>
          </xdr:cNvPr>
          <xdr:cNvCxnSpPr/>
        </xdr:nvCxnSpPr>
        <xdr:spPr>
          <a:xfrm flipH="1">
            <a:off x="3403169" y="6239382"/>
            <a:ext cx="348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43962</xdr:colOff>
      <xdr:row>177</xdr:row>
      <xdr:rowOff>65942</xdr:rowOff>
    </xdr:from>
    <xdr:to>
      <xdr:col>9</xdr:col>
      <xdr:colOff>160860</xdr:colOff>
      <xdr:row>179</xdr:row>
      <xdr:rowOff>72003</xdr:rowOff>
    </xdr:to>
    <xdr:grpSp>
      <xdr:nvGrpSpPr>
        <xdr:cNvPr id="26" name="Group 25">
          <a:extLst>
            <a:ext uri="{FF2B5EF4-FFF2-40B4-BE49-F238E27FC236}">
              <a16:creationId xmlns:a16="http://schemas.microsoft.com/office/drawing/2014/main" id="{00000000-0008-0000-0900-00001A000000}"/>
            </a:ext>
          </a:extLst>
        </xdr:cNvPr>
        <xdr:cNvGrpSpPr/>
      </xdr:nvGrpSpPr>
      <xdr:grpSpPr>
        <a:xfrm>
          <a:off x="1417633" y="20437432"/>
          <a:ext cx="115241" cy="200288"/>
          <a:chOff x="2467841" y="10572750"/>
          <a:chExt cx="160193" cy="324716"/>
        </a:xfrm>
      </xdr:grpSpPr>
      <xdr:sp macro="" textlink="">
        <xdr:nvSpPr>
          <xdr:cNvPr id="27" name="Rectangle 26">
            <a:extLst>
              <a:ext uri="{FF2B5EF4-FFF2-40B4-BE49-F238E27FC236}">
                <a16:creationId xmlns:a16="http://schemas.microsoft.com/office/drawing/2014/main" id="{00000000-0008-0000-0900-00001B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8" name="Straight Arrow Connector 27">
            <a:extLst>
              <a:ext uri="{FF2B5EF4-FFF2-40B4-BE49-F238E27FC236}">
                <a16:creationId xmlns:a16="http://schemas.microsoft.com/office/drawing/2014/main" id="{00000000-0008-0000-0900-00001C000000}"/>
              </a:ext>
            </a:extLst>
          </xdr:cNvPr>
          <xdr:cNvCxnSpPr/>
        </xdr:nvCxnSpPr>
        <xdr:spPr>
          <a:xfrm>
            <a:off x="2467841" y="10711295"/>
            <a:ext cx="0" cy="18617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17</xdr:col>
      <xdr:colOff>13189</xdr:colOff>
      <xdr:row>177</xdr:row>
      <xdr:rowOff>65942</xdr:rowOff>
    </xdr:from>
    <xdr:to>
      <xdr:col>17</xdr:col>
      <xdr:colOff>129354</xdr:colOff>
      <xdr:row>179</xdr:row>
      <xdr:rowOff>72003</xdr:rowOff>
    </xdr:to>
    <xdr:grpSp>
      <xdr:nvGrpSpPr>
        <xdr:cNvPr id="29" name="Group 28">
          <a:extLst>
            <a:ext uri="{FF2B5EF4-FFF2-40B4-BE49-F238E27FC236}">
              <a16:creationId xmlns:a16="http://schemas.microsoft.com/office/drawing/2014/main" id="{00000000-0008-0000-0900-00001D000000}"/>
            </a:ext>
          </a:extLst>
        </xdr:cNvPr>
        <xdr:cNvGrpSpPr/>
      </xdr:nvGrpSpPr>
      <xdr:grpSpPr>
        <a:xfrm>
          <a:off x="2660725" y="20437432"/>
          <a:ext cx="113266" cy="200288"/>
          <a:chOff x="2467841" y="10572750"/>
          <a:chExt cx="160193" cy="324716"/>
        </a:xfrm>
      </xdr:grpSpPr>
      <xdr:sp macro="" textlink="">
        <xdr:nvSpPr>
          <xdr:cNvPr id="30" name="Rectangle 29">
            <a:extLst>
              <a:ext uri="{FF2B5EF4-FFF2-40B4-BE49-F238E27FC236}">
                <a16:creationId xmlns:a16="http://schemas.microsoft.com/office/drawing/2014/main" id="{00000000-0008-0000-0900-00001E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1" name="Straight Arrow Connector 30">
            <a:extLst>
              <a:ext uri="{FF2B5EF4-FFF2-40B4-BE49-F238E27FC236}">
                <a16:creationId xmlns:a16="http://schemas.microsoft.com/office/drawing/2014/main" id="{00000000-0008-0000-0900-00001F000000}"/>
              </a:ext>
            </a:extLst>
          </xdr:cNvPr>
          <xdr:cNvCxnSpPr/>
        </xdr:nvCxnSpPr>
        <xdr:spPr>
          <a:xfrm>
            <a:off x="2467841" y="10711295"/>
            <a:ext cx="0" cy="18617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16</xdr:col>
      <xdr:colOff>19050</xdr:colOff>
      <xdr:row>5</xdr:row>
      <xdr:rowOff>66675</xdr:rowOff>
    </xdr:from>
    <xdr:to>
      <xdr:col>16</xdr:col>
      <xdr:colOff>151018</xdr:colOff>
      <xdr:row>7</xdr:row>
      <xdr:rowOff>108859</xdr:rowOff>
    </xdr:to>
    <xdr:grpSp>
      <xdr:nvGrpSpPr>
        <xdr:cNvPr id="32" name="Group 31">
          <a:extLst>
            <a:ext uri="{FF2B5EF4-FFF2-40B4-BE49-F238E27FC236}">
              <a16:creationId xmlns:a16="http://schemas.microsoft.com/office/drawing/2014/main" id="{00000000-0008-0000-0900-000020000000}"/>
            </a:ext>
          </a:extLst>
        </xdr:cNvPr>
        <xdr:cNvGrpSpPr/>
      </xdr:nvGrpSpPr>
      <xdr:grpSpPr>
        <a:xfrm>
          <a:off x="2506318" y="586409"/>
          <a:ext cx="131139" cy="232683"/>
          <a:chOff x="2467841" y="10572750"/>
          <a:chExt cx="133445" cy="260359"/>
        </a:xfrm>
      </xdr:grpSpPr>
      <xdr:sp macro="" textlink="">
        <xdr:nvSpPr>
          <xdr:cNvPr id="33" name="Rectangle 32">
            <a:extLst>
              <a:ext uri="{FF2B5EF4-FFF2-40B4-BE49-F238E27FC236}">
                <a16:creationId xmlns:a16="http://schemas.microsoft.com/office/drawing/2014/main" id="{00000000-0008-0000-0900-000021000000}"/>
              </a:ext>
            </a:extLst>
          </xdr:cNvPr>
          <xdr:cNvSpPr/>
        </xdr:nvSpPr>
        <xdr:spPr>
          <a:xfrm>
            <a:off x="2467841" y="10572750"/>
            <a:ext cx="133445" cy="119018"/>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4" name="Straight Arrow Connector 33">
            <a:extLst>
              <a:ext uri="{FF2B5EF4-FFF2-40B4-BE49-F238E27FC236}">
                <a16:creationId xmlns:a16="http://schemas.microsoft.com/office/drawing/2014/main" id="{00000000-0008-0000-0900-000022000000}"/>
              </a:ext>
            </a:extLst>
          </xdr:cNvPr>
          <xdr:cNvCxnSpPr/>
        </xdr:nvCxnSpPr>
        <xdr:spPr>
          <a:xfrm>
            <a:off x="2467841" y="10693981"/>
            <a:ext cx="0" cy="139128"/>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57616</xdr:colOff>
      <xdr:row>5</xdr:row>
      <xdr:rowOff>71688</xdr:rowOff>
    </xdr:from>
    <xdr:to>
      <xdr:col>40</xdr:col>
      <xdr:colOff>100263</xdr:colOff>
      <xdr:row>6</xdr:row>
      <xdr:rowOff>138363</xdr:rowOff>
    </xdr:to>
    <xdr:grpSp>
      <xdr:nvGrpSpPr>
        <xdr:cNvPr id="35" name="Group 34">
          <a:extLst>
            <a:ext uri="{FF2B5EF4-FFF2-40B4-BE49-F238E27FC236}">
              <a16:creationId xmlns:a16="http://schemas.microsoft.com/office/drawing/2014/main" id="{00000000-0008-0000-0900-000023000000}"/>
            </a:ext>
          </a:extLst>
        </xdr:cNvPr>
        <xdr:cNvGrpSpPr/>
      </xdr:nvGrpSpPr>
      <xdr:grpSpPr>
        <a:xfrm>
          <a:off x="4499579" y="590179"/>
          <a:ext cx="1678048" cy="127552"/>
          <a:chOff x="3700220" y="8704881"/>
          <a:chExt cx="1702781" cy="142068"/>
        </a:xfrm>
      </xdr:grpSpPr>
      <xdr:sp macro="" textlink="">
        <xdr:nvSpPr>
          <xdr:cNvPr id="36" name="Rectangle 35">
            <a:extLst>
              <a:ext uri="{FF2B5EF4-FFF2-40B4-BE49-F238E27FC236}">
                <a16:creationId xmlns:a16="http://schemas.microsoft.com/office/drawing/2014/main" id="{00000000-0008-0000-0900-000024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7" name="Straight Arrow Connector 36">
            <a:extLst>
              <a:ext uri="{FF2B5EF4-FFF2-40B4-BE49-F238E27FC236}">
                <a16:creationId xmlns:a16="http://schemas.microsoft.com/office/drawing/2014/main" id="{00000000-0008-0000-0900-000025000000}"/>
              </a:ext>
            </a:extLst>
          </xdr:cNvPr>
          <xdr:cNvCxnSpPr/>
        </xdr:nvCxnSpPr>
        <xdr:spPr>
          <a:xfrm>
            <a:off x="3851975" y="8846949"/>
            <a:ext cx="1551026"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9293</xdr:colOff>
      <xdr:row>10</xdr:row>
      <xdr:rowOff>69696</xdr:rowOff>
    </xdr:from>
    <xdr:to>
      <xdr:col>41</xdr:col>
      <xdr:colOff>3780</xdr:colOff>
      <xdr:row>11</xdr:row>
      <xdr:rowOff>84861</xdr:rowOff>
    </xdr:to>
    <xdr:grpSp>
      <xdr:nvGrpSpPr>
        <xdr:cNvPr id="38" name="Group 37">
          <a:extLst>
            <a:ext uri="{FF2B5EF4-FFF2-40B4-BE49-F238E27FC236}">
              <a16:creationId xmlns:a16="http://schemas.microsoft.com/office/drawing/2014/main" id="{00000000-0008-0000-0900-000026000000}"/>
            </a:ext>
          </a:extLst>
        </xdr:cNvPr>
        <xdr:cNvGrpSpPr/>
      </xdr:nvGrpSpPr>
      <xdr:grpSpPr>
        <a:xfrm>
          <a:off x="5986437" y="1048286"/>
          <a:ext cx="199482" cy="140233"/>
          <a:chOff x="6029326" y="2438400"/>
          <a:chExt cx="197784" cy="140494"/>
        </a:xfrm>
      </xdr:grpSpPr>
      <xdr:cxnSp macro="">
        <xdr:nvCxnSpPr>
          <xdr:cNvPr id="39" name="Straight Arrow Connector 38">
            <a:extLst>
              <a:ext uri="{FF2B5EF4-FFF2-40B4-BE49-F238E27FC236}">
                <a16:creationId xmlns:a16="http://schemas.microsoft.com/office/drawing/2014/main" id="{00000000-0008-0000-0900-000027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0" name="Rectangle 37">
            <a:extLst>
              <a:ext uri="{FF2B5EF4-FFF2-40B4-BE49-F238E27FC236}">
                <a16:creationId xmlns:a16="http://schemas.microsoft.com/office/drawing/2014/main" id="{00000000-0008-0000-0900-000028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4646</xdr:colOff>
      <xdr:row>14</xdr:row>
      <xdr:rowOff>69694</xdr:rowOff>
    </xdr:from>
    <xdr:to>
      <xdr:col>40</xdr:col>
      <xdr:colOff>106114</xdr:colOff>
      <xdr:row>14</xdr:row>
      <xdr:rowOff>69694</xdr:rowOff>
    </xdr:to>
    <xdr:cxnSp macro="">
      <xdr:nvCxnSpPr>
        <xdr:cNvPr id="47" name="Straight Arrow Connector 46">
          <a:extLst>
            <a:ext uri="{FF2B5EF4-FFF2-40B4-BE49-F238E27FC236}">
              <a16:creationId xmlns:a16="http://schemas.microsoft.com/office/drawing/2014/main" id="{00000000-0008-0000-0900-00002F000000}"/>
            </a:ext>
          </a:extLst>
        </xdr:cNvPr>
        <xdr:cNvCxnSpPr/>
      </xdr:nvCxnSpPr>
      <xdr:spPr>
        <a:xfrm>
          <a:off x="6123878" y="1607633"/>
          <a:ext cx="208334"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4646</xdr:colOff>
      <xdr:row>15</xdr:row>
      <xdr:rowOff>69694</xdr:rowOff>
    </xdr:from>
    <xdr:to>
      <xdr:col>40</xdr:col>
      <xdr:colOff>106114</xdr:colOff>
      <xdr:row>15</xdr:row>
      <xdr:rowOff>69694</xdr:rowOff>
    </xdr:to>
    <xdr:cxnSp macro="">
      <xdr:nvCxnSpPr>
        <xdr:cNvPr id="48" name="Straight Arrow Connector 47">
          <a:extLst>
            <a:ext uri="{FF2B5EF4-FFF2-40B4-BE49-F238E27FC236}">
              <a16:creationId xmlns:a16="http://schemas.microsoft.com/office/drawing/2014/main" id="{00000000-0008-0000-0900-000030000000}"/>
            </a:ext>
          </a:extLst>
        </xdr:cNvPr>
        <xdr:cNvCxnSpPr/>
      </xdr:nvCxnSpPr>
      <xdr:spPr>
        <a:xfrm>
          <a:off x="6123878" y="1751670"/>
          <a:ext cx="208334"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4646</xdr:colOff>
      <xdr:row>16</xdr:row>
      <xdr:rowOff>69694</xdr:rowOff>
    </xdr:from>
    <xdr:to>
      <xdr:col>40</xdr:col>
      <xdr:colOff>106114</xdr:colOff>
      <xdr:row>16</xdr:row>
      <xdr:rowOff>69694</xdr:rowOff>
    </xdr:to>
    <xdr:cxnSp macro="">
      <xdr:nvCxnSpPr>
        <xdr:cNvPr id="49" name="Straight Arrow Connector 48">
          <a:extLst>
            <a:ext uri="{FF2B5EF4-FFF2-40B4-BE49-F238E27FC236}">
              <a16:creationId xmlns:a16="http://schemas.microsoft.com/office/drawing/2014/main" id="{00000000-0008-0000-0900-000031000000}"/>
            </a:ext>
          </a:extLst>
        </xdr:cNvPr>
        <xdr:cNvCxnSpPr/>
      </xdr:nvCxnSpPr>
      <xdr:spPr>
        <a:xfrm>
          <a:off x="6123878" y="1895706"/>
          <a:ext cx="208334"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4646</xdr:colOff>
      <xdr:row>67</xdr:row>
      <xdr:rowOff>69693</xdr:rowOff>
    </xdr:from>
    <xdr:to>
      <xdr:col>40</xdr:col>
      <xdr:colOff>106114</xdr:colOff>
      <xdr:row>67</xdr:row>
      <xdr:rowOff>69693</xdr:rowOff>
    </xdr:to>
    <xdr:cxnSp macro="">
      <xdr:nvCxnSpPr>
        <xdr:cNvPr id="50" name="Straight Arrow Connector 49">
          <a:extLst>
            <a:ext uri="{FF2B5EF4-FFF2-40B4-BE49-F238E27FC236}">
              <a16:creationId xmlns:a16="http://schemas.microsoft.com/office/drawing/2014/main" id="{00000000-0008-0000-0900-000032000000}"/>
            </a:ext>
          </a:extLst>
        </xdr:cNvPr>
        <xdr:cNvCxnSpPr/>
      </xdr:nvCxnSpPr>
      <xdr:spPr>
        <a:xfrm>
          <a:off x="6123878" y="8674717"/>
          <a:ext cx="208334"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4646</xdr:colOff>
      <xdr:row>75</xdr:row>
      <xdr:rowOff>69693</xdr:rowOff>
    </xdr:from>
    <xdr:to>
      <xdr:col>40</xdr:col>
      <xdr:colOff>106114</xdr:colOff>
      <xdr:row>75</xdr:row>
      <xdr:rowOff>69693</xdr:rowOff>
    </xdr:to>
    <xdr:cxnSp macro="">
      <xdr:nvCxnSpPr>
        <xdr:cNvPr id="51" name="Straight Arrow Connector 50">
          <a:extLst>
            <a:ext uri="{FF2B5EF4-FFF2-40B4-BE49-F238E27FC236}">
              <a16:creationId xmlns:a16="http://schemas.microsoft.com/office/drawing/2014/main" id="{00000000-0008-0000-0900-000033000000}"/>
            </a:ext>
          </a:extLst>
        </xdr:cNvPr>
        <xdr:cNvCxnSpPr/>
      </xdr:nvCxnSpPr>
      <xdr:spPr>
        <a:xfrm>
          <a:off x="6123878" y="9399547"/>
          <a:ext cx="208334"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4646</xdr:colOff>
      <xdr:row>76</xdr:row>
      <xdr:rowOff>69693</xdr:rowOff>
    </xdr:from>
    <xdr:to>
      <xdr:col>40</xdr:col>
      <xdr:colOff>106114</xdr:colOff>
      <xdr:row>76</xdr:row>
      <xdr:rowOff>69693</xdr:rowOff>
    </xdr:to>
    <xdr:cxnSp macro="">
      <xdr:nvCxnSpPr>
        <xdr:cNvPr id="52" name="Straight Arrow Connector 51">
          <a:extLst>
            <a:ext uri="{FF2B5EF4-FFF2-40B4-BE49-F238E27FC236}">
              <a16:creationId xmlns:a16="http://schemas.microsoft.com/office/drawing/2014/main" id="{00000000-0008-0000-0900-000034000000}"/>
            </a:ext>
          </a:extLst>
        </xdr:cNvPr>
        <xdr:cNvCxnSpPr/>
      </xdr:nvCxnSpPr>
      <xdr:spPr>
        <a:xfrm>
          <a:off x="6123878" y="9543583"/>
          <a:ext cx="208334"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4646</xdr:colOff>
      <xdr:row>80</xdr:row>
      <xdr:rowOff>69693</xdr:rowOff>
    </xdr:from>
    <xdr:to>
      <xdr:col>40</xdr:col>
      <xdr:colOff>106114</xdr:colOff>
      <xdr:row>80</xdr:row>
      <xdr:rowOff>69693</xdr:rowOff>
    </xdr:to>
    <xdr:cxnSp macro="">
      <xdr:nvCxnSpPr>
        <xdr:cNvPr id="53" name="Straight Arrow Connector 52">
          <a:extLst>
            <a:ext uri="{FF2B5EF4-FFF2-40B4-BE49-F238E27FC236}">
              <a16:creationId xmlns:a16="http://schemas.microsoft.com/office/drawing/2014/main" id="{00000000-0008-0000-0900-000035000000}"/>
            </a:ext>
          </a:extLst>
        </xdr:cNvPr>
        <xdr:cNvCxnSpPr/>
      </xdr:nvCxnSpPr>
      <xdr:spPr>
        <a:xfrm>
          <a:off x="6123878" y="9836303"/>
          <a:ext cx="208334"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4646</xdr:colOff>
      <xdr:row>87</xdr:row>
      <xdr:rowOff>69693</xdr:rowOff>
    </xdr:from>
    <xdr:to>
      <xdr:col>40</xdr:col>
      <xdr:colOff>106114</xdr:colOff>
      <xdr:row>87</xdr:row>
      <xdr:rowOff>69693</xdr:rowOff>
    </xdr:to>
    <xdr:cxnSp macro="">
      <xdr:nvCxnSpPr>
        <xdr:cNvPr id="54" name="Straight Arrow Connector 53">
          <a:extLst>
            <a:ext uri="{FF2B5EF4-FFF2-40B4-BE49-F238E27FC236}">
              <a16:creationId xmlns:a16="http://schemas.microsoft.com/office/drawing/2014/main" id="{00000000-0008-0000-0900-000036000000}"/>
            </a:ext>
          </a:extLst>
        </xdr:cNvPr>
        <xdr:cNvCxnSpPr/>
      </xdr:nvCxnSpPr>
      <xdr:spPr>
        <a:xfrm>
          <a:off x="6123878" y="10417095"/>
          <a:ext cx="208334"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10197</xdr:colOff>
      <xdr:row>68</xdr:row>
      <xdr:rowOff>69698</xdr:rowOff>
    </xdr:from>
    <xdr:to>
      <xdr:col>41</xdr:col>
      <xdr:colOff>4572</xdr:colOff>
      <xdr:row>71</xdr:row>
      <xdr:rowOff>74543</xdr:rowOff>
    </xdr:to>
    <xdr:grpSp>
      <xdr:nvGrpSpPr>
        <xdr:cNvPr id="56" name="Group 55">
          <a:extLst>
            <a:ext uri="{FF2B5EF4-FFF2-40B4-BE49-F238E27FC236}">
              <a16:creationId xmlns:a16="http://schemas.microsoft.com/office/drawing/2014/main" id="{00000000-0008-0000-0900-000038000000}"/>
            </a:ext>
          </a:extLst>
        </xdr:cNvPr>
        <xdr:cNvGrpSpPr/>
      </xdr:nvGrpSpPr>
      <xdr:grpSpPr>
        <a:xfrm>
          <a:off x="5987341" y="8088506"/>
          <a:ext cx="199370" cy="386258"/>
          <a:chOff x="6029326" y="2438400"/>
          <a:chExt cx="197784" cy="140494"/>
        </a:xfrm>
      </xdr:grpSpPr>
      <xdr:cxnSp macro="">
        <xdr:nvCxnSpPr>
          <xdr:cNvPr id="58" name="Straight Arrow Connector 57">
            <a:extLst>
              <a:ext uri="{FF2B5EF4-FFF2-40B4-BE49-F238E27FC236}">
                <a16:creationId xmlns:a16="http://schemas.microsoft.com/office/drawing/2014/main" id="{00000000-0008-0000-0900-00003A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9" name="Rectangle 37">
            <a:extLst>
              <a:ext uri="{FF2B5EF4-FFF2-40B4-BE49-F238E27FC236}">
                <a16:creationId xmlns:a16="http://schemas.microsoft.com/office/drawing/2014/main" id="{00000000-0008-0000-0900-00003B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4646</xdr:colOff>
      <xdr:row>102</xdr:row>
      <xdr:rowOff>69691</xdr:rowOff>
    </xdr:from>
    <xdr:to>
      <xdr:col>40</xdr:col>
      <xdr:colOff>106114</xdr:colOff>
      <xdr:row>102</xdr:row>
      <xdr:rowOff>69691</xdr:rowOff>
    </xdr:to>
    <xdr:cxnSp macro="">
      <xdr:nvCxnSpPr>
        <xdr:cNvPr id="60" name="Straight Arrow Connector 59">
          <a:extLst>
            <a:ext uri="{FF2B5EF4-FFF2-40B4-BE49-F238E27FC236}">
              <a16:creationId xmlns:a16="http://schemas.microsoft.com/office/drawing/2014/main" id="{00000000-0008-0000-0900-00003C000000}"/>
            </a:ext>
          </a:extLst>
        </xdr:cNvPr>
        <xdr:cNvCxnSpPr/>
      </xdr:nvCxnSpPr>
      <xdr:spPr>
        <a:xfrm>
          <a:off x="6123878" y="12159471"/>
          <a:ext cx="208334"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4646</xdr:colOff>
      <xdr:row>116</xdr:row>
      <xdr:rowOff>65048</xdr:rowOff>
    </xdr:from>
    <xdr:to>
      <xdr:col>40</xdr:col>
      <xdr:colOff>105998</xdr:colOff>
      <xdr:row>117</xdr:row>
      <xdr:rowOff>80214</xdr:rowOff>
    </xdr:to>
    <xdr:grpSp>
      <xdr:nvGrpSpPr>
        <xdr:cNvPr id="61" name="Group 60">
          <a:extLst>
            <a:ext uri="{FF2B5EF4-FFF2-40B4-BE49-F238E27FC236}">
              <a16:creationId xmlns:a16="http://schemas.microsoft.com/office/drawing/2014/main" id="{00000000-0008-0000-0900-00003D000000}"/>
            </a:ext>
          </a:extLst>
        </xdr:cNvPr>
        <xdr:cNvGrpSpPr/>
      </xdr:nvGrpSpPr>
      <xdr:grpSpPr>
        <a:xfrm>
          <a:off x="5981376" y="13252204"/>
          <a:ext cx="201986" cy="141475"/>
          <a:chOff x="6029326" y="2438400"/>
          <a:chExt cx="197784" cy="140494"/>
        </a:xfrm>
      </xdr:grpSpPr>
      <xdr:cxnSp macro="">
        <xdr:nvCxnSpPr>
          <xdr:cNvPr id="62" name="Straight Arrow Connector 61">
            <a:extLst>
              <a:ext uri="{FF2B5EF4-FFF2-40B4-BE49-F238E27FC236}">
                <a16:creationId xmlns:a16="http://schemas.microsoft.com/office/drawing/2014/main" id="{00000000-0008-0000-0900-00003E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3" name="Rectangle 37">
            <a:extLst>
              <a:ext uri="{FF2B5EF4-FFF2-40B4-BE49-F238E27FC236}">
                <a16:creationId xmlns:a16="http://schemas.microsoft.com/office/drawing/2014/main" id="{00000000-0008-0000-0900-00003F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9292</xdr:colOff>
      <xdr:row>134</xdr:row>
      <xdr:rowOff>74342</xdr:rowOff>
    </xdr:from>
    <xdr:to>
      <xdr:col>41</xdr:col>
      <xdr:colOff>3779</xdr:colOff>
      <xdr:row>160</xdr:row>
      <xdr:rowOff>80596</xdr:rowOff>
    </xdr:to>
    <xdr:grpSp>
      <xdr:nvGrpSpPr>
        <xdr:cNvPr id="67" name="Group 66">
          <a:extLst>
            <a:ext uri="{FF2B5EF4-FFF2-40B4-BE49-F238E27FC236}">
              <a16:creationId xmlns:a16="http://schemas.microsoft.com/office/drawing/2014/main" id="{00000000-0008-0000-0900-000043000000}"/>
            </a:ext>
          </a:extLst>
        </xdr:cNvPr>
        <xdr:cNvGrpSpPr/>
      </xdr:nvGrpSpPr>
      <xdr:grpSpPr>
        <a:xfrm>
          <a:off x="5986436" y="15436924"/>
          <a:ext cx="199482" cy="3322611"/>
          <a:chOff x="6029326" y="2438400"/>
          <a:chExt cx="197784" cy="140494"/>
        </a:xfrm>
      </xdr:grpSpPr>
      <xdr:cxnSp macro="">
        <xdr:nvCxnSpPr>
          <xdr:cNvPr id="68" name="Straight Arrow Connector 67">
            <a:extLst>
              <a:ext uri="{FF2B5EF4-FFF2-40B4-BE49-F238E27FC236}">
                <a16:creationId xmlns:a16="http://schemas.microsoft.com/office/drawing/2014/main" id="{00000000-0008-0000-0900-000044000000}"/>
              </a:ext>
            </a:extLst>
          </xdr:cNvPr>
          <xdr:cNvCxnSpPr/>
        </xdr:nvCxnSpPr>
        <xdr:spPr>
          <a:xfrm>
            <a:off x="6094548" y="2508624"/>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9" name="Rectangle 37">
            <a:extLst>
              <a:ext uri="{FF2B5EF4-FFF2-40B4-BE49-F238E27FC236}">
                <a16:creationId xmlns:a16="http://schemas.microsoft.com/office/drawing/2014/main" id="{00000000-0008-0000-0900-000045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7327</xdr:colOff>
      <xdr:row>183</xdr:row>
      <xdr:rowOff>73270</xdr:rowOff>
    </xdr:from>
    <xdr:to>
      <xdr:col>41</xdr:col>
      <xdr:colOff>6218</xdr:colOff>
      <xdr:row>183</xdr:row>
      <xdr:rowOff>73270</xdr:rowOff>
    </xdr:to>
    <xdr:cxnSp macro="">
      <xdr:nvCxnSpPr>
        <xdr:cNvPr id="71" name="Straight Arrow Connector 70">
          <a:extLst>
            <a:ext uri="{FF2B5EF4-FFF2-40B4-BE49-F238E27FC236}">
              <a16:creationId xmlns:a16="http://schemas.microsoft.com/office/drawing/2014/main" id="{00000000-0008-0000-0900-000047000000}"/>
            </a:ext>
          </a:extLst>
        </xdr:cNvPr>
        <xdr:cNvCxnSpPr/>
      </xdr:nvCxnSpPr>
      <xdr:spPr>
        <a:xfrm>
          <a:off x="6059365" y="26237712"/>
          <a:ext cx="204045"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76200</xdr:colOff>
      <xdr:row>97</xdr:row>
      <xdr:rowOff>0</xdr:rowOff>
    </xdr:from>
    <xdr:to>
      <xdr:col>10</xdr:col>
      <xdr:colOff>71977</xdr:colOff>
      <xdr:row>99</xdr:row>
      <xdr:rowOff>60687</xdr:rowOff>
    </xdr:to>
    <xdr:grpSp>
      <xdr:nvGrpSpPr>
        <xdr:cNvPr id="78" name="Group 77">
          <a:extLst>
            <a:ext uri="{FF2B5EF4-FFF2-40B4-BE49-F238E27FC236}">
              <a16:creationId xmlns:a16="http://schemas.microsoft.com/office/drawing/2014/main" id="{00000000-0008-0000-0900-00004E000000}"/>
            </a:ext>
          </a:extLst>
        </xdr:cNvPr>
        <xdr:cNvGrpSpPr/>
      </xdr:nvGrpSpPr>
      <xdr:grpSpPr>
        <a:xfrm>
          <a:off x="1449456" y="11068878"/>
          <a:ext cx="154803" cy="309994"/>
          <a:chOff x="3377338" y="8846950"/>
          <a:chExt cx="161441" cy="351940"/>
        </a:xfrm>
      </xdr:grpSpPr>
      <xdr:sp macro="" textlink="">
        <xdr:nvSpPr>
          <xdr:cNvPr id="79" name="Rectangle 78">
            <a:extLst>
              <a:ext uri="{FF2B5EF4-FFF2-40B4-BE49-F238E27FC236}">
                <a16:creationId xmlns:a16="http://schemas.microsoft.com/office/drawing/2014/main" id="{00000000-0008-0000-0900-00004F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0" name="Straight Arrow Connector 79">
            <a:extLst>
              <a:ext uri="{FF2B5EF4-FFF2-40B4-BE49-F238E27FC236}">
                <a16:creationId xmlns:a16="http://schemas.microsoft.com/office/drawing/2014/main" id="{00000000-0008-0000-0900-000050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38100</xdr:colOff>
      <xdr:row>96</xdr:row>
      <xdr:rowOff>66675</xdr:rowOff>
    </xdr:from>
    <xdr:to>
      <xdr:col>18</xdr:col>
      <xdr:colOff>33877</xdr:colOff>
      <xdr:row>99</xdr:row>
      <xdr:rowOff>51162</xdr:rowOff>
    </xdr:to>
    <xdr:grpSp>
      <xdr:nvGrpSpPr>
        <xdr:cNvPr id="81" name="Group 80">
          <a:extLst>
            <a:ext uri="{FF2B5EF4-FFF2-40B4-BE49-F238E27FC236}">
              <a16:creationId xmlns:a16="http://schemas.microsoft.com/office/drawing/2014/main" id="{00000000-0008-0000-0900-000051000000}"/>
            </a:ext>
          </a:extLst>
        </xdr:cNvPr>
        <xdr:cNvGrpSpPr/>
      </xdr:nvGrpSpPr>
      <xdr:grpSpPr>
        <a:xfrm>
          <a:off x="2685222" y="11060596"/>
          <a:ext cx="154803" cy="309994"/>
          <a:chOff x="3377338" y="8846950"/>
          <a:chExt cx="161441" cy="351940"/>
        </a:xfrm>
      </xdr:grpSpPr>
      <xdr:sp macro="" textlink="">
        <xdr:nvSpPr>
          <xdr:cNvPr id="82" name="Rectangle 81">
            <a:extLst>
              <a:ext uri="{FF2B5EF4-FFF2-40B4-BE49-F238E27FC236}">
                <a16:creationId xmlns:a16="http://schemas.microsoft.com/office/drawing/2014/main" id="{00000000-0008-0000-0900-000052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3" name="Straight Arrow Connector 82">
            <a:extLst>
              <a:ext uri="{FF2B5EF4-FFF2-40B4-BE49-F238E27FC236}">
                <a16:creationId xmlns:a16="http://schemas.microsoft.com/office/drawing/2014/main" id="{00000000-0008-0000-0900-000053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7327</xdr:colOff>
      <xdr:row>169</xdr:row>
      <xdr:rowOff>73270</xdr:rowOff>
    </xdr:from>
    <xdr:to>
      <xdr:col>41</xdr:col>
      <xdr:colOff>6218</xdr:colOff>
      <xdr:row>169</xdr:row>
      <xdr:rowOff>73270</xdr:rowOff>
    </xdr:to>
    <xdr:cxnSp macro="">
      <xdr:nvCxnSpPr>
        <xdr:cNvPr id="72" name="Straight Arrow Connector 71">
          <a:extLst>
            <a:ext uri="{FF2B5EF4-FFF2-40B4-BE49-F238E27FC236}">
              <a16:creationId xmlns:a16="http://schemas.microsoft.com/office/drawing/2014/main" id="{00000000-0008-0000-0900-000048000000}"/>
            </a:ext>
          </a:extLst>
        </xdr:cNvPr>
        <xdr:cNvCxnSpPr/>
      </xdr:nvCxnSpPr>
      <xdr:spPr>
        <a:xfrm>
          <a:off x="6093802" y="20018620"/>
          <a:ext cx="208441"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4646</xdr:colOff>
      <xdr:row>72</xdr:row>
      <xdr:rowOff>69693</xdr:rowOff>
    </xdr:from>
    <xdr:to>
      <xdr:col>40</xdr:col>
      <xdr:colOff>106114</xdr:colOff>
      <xdr:row>72</xdr:row>
      <xdr:rowOff>69693</xdr:rowOff>
    </xdr:to>
    <xdr:cxnSp macro="">
      <xdr:nvCxnSpPr>
        <xdr:cNvPr id="70" name="Straight Arrow Connector 69">
          <a:extLst>
            <a:ext uri="{FF2B5EF4-FFF2-40B4-BE49-F238E27FC236}">
              <a16:creationId xmlns:a16="http://schemas.microsoft.com/office/drawing/2014/main" id="{00000000-0008-0000-0900-000046000000}"/>
            </a:ext>
          </a:extLst>
        </xdr:cNvPr>
        <xdr:cNvCxnSpPr/>
      </xdr:nvCxnSpPr>
      <xdr:spPr>
        <a:xfrm>
          <a:off x="6091121" y="8918418"/>
          <a:ext cx="206243"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25</xdr:row>
      <xdr:rowOff>85725</xdr:rowOff>
    </xdr:from>
    <xdr:to>
      <xdr:col>40</xdr:col>
      <xdr:colOff>104704</xdr:colOff>
      <xdr:row>27</xdr:row>
      <xdr:rowOff>77959</xdr:rowOff>
    </xdr:to>
    <xdr:grpSp>
      <xdr:nvGrpSpPr>
        <xdr:cNvPr id="73" name="Group 72">
          <a:extLst>
            <a:ext uri="{FF2B5EF4-FFF2-40B4-BE49-F238E27FC236}">
              <a16:creationId xmlns:a16="http://schemas.microsoft.com/office/drawing/2014/main" id="{00000000-0008-0000-0900-000049000000}"/>
            </a:ext>
          </a:extLst>
        </xdr:cNvPr>
        <xdr:cNvGrpSpPr/>
      </xdr:nvGrpSpPr>
      <xdr:grpSpPr>
        <a:xfrm>
          <a:off x="5976730" y="2855843"/>
          <a:ext cx="205338" cy="248581"/>
          <a:chOff x="6128657" y="1894114"/>
          <a:chExt cx="210939" cy="277586"/>
        </a:xfrm>
      </xdr:grpSpPr>
      <xdr:grpSp>
        <xdr:nvGrpSpPr>
          <xdr:cNvPr id="74" name="Group 73">
            <a:extLst>
              <a:ext uri="{FF2B5EF4-FFF2-40B4-BE49-F238E27FC236}">
                <a16:creationId xmlns:a16="http://schemas.microsoft.com/office/drawing/2014/main" id="{00000000-0008-0000-0900-00004A000000}"/>
              </a:ext>
            </a:extLst>
          </xdr:cNvPr>
          <xdr:cNvGrpSpPr/>
        </xdr:nvGrpSpPr>
        <xdr:grpSpPr>
          <a:xfrm>
            <a:off x="6134099" y="1894114"/>
            <a:ext cx="205497" cy="277586"/>
            <a:chOff x="6029326" y="2438400"/>
            <a:chExt cx="197784" cy="140494"/>
          </a:xfrm>
        </xdr:grpSpPr>
        <xdr:cxnSp macro="">
          <xdr:nvCxnSpPr>
            <xdr:cNvPr id="76" name="Straight Arrow Connector 75">
              <a:extLst>
                <a:ext uri="{FF2B5EF4-FFF2-40B4-BE49-F238E27FC236}">
                  <a16:creationId xmlns:a16="http://schemas.microsoft.com/office/drawing/2014/main" id="{00000000-0008-0000-0900-00004C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7" name="Rectangle 37">
              <a:extLst>
                <a:ext uri="{FF2B5EF4-FFF2-40B4-BE49-F238E27FC236}">
                  <a16:creationId xmlns:a16="http://schemas.microsoft.com/office/drawing/2014/main" id="{00000000-0008-0000-0900-00004D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75" name="Straight Connector 74">
            <a:extLst>
              <a:ext uri="{FF2B5EF4-FFF2-40B4-BE49-F238E27FC236}">
                <a16:creationId xmlns:a16="http://schemas.microsoft.com/office/drawing/2014/main" id="{00000000-0008-0000-0900-00004B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0</xdr:colOff>
      <xdr:row>126</xdr:row>
      <xdr:rowOff>85725</xdr:rowOff>
    </xdr:from>
    <xdr:to>
      <xdr:col>40</xdr:col>
      <xdr:colOff>104704</xdr:colOff>
      <xdr:row>128</xdr:row>
      <xdr:rowOff>77959</xdr:rowOff>
    </xdr:to>
    <xdr:grpSp>
      <xdr:nvGrpSpPr>
        <xdr:cNvPr id="84" name="Group 83">
          <a:extLst>
            <a:ext uri="{FF2B5EF4-FFF2-40B4-BE49-F238E27FC236}">
              <a16:creationId xmlns:a16="http://schemas.microsoft.com/office/drawing/2014/main" id="{00000000-0008-0000-0900-000054000000}"/>
            </a:ext>
          </a:extLst>
        </xdr:cNvPr>
        <xdr:cNvGrpSpPr/>
      </xdr:nvGrpSpPr>
      <xdr:grpSpPr>
        <a:xfrm>
          <a:off x="5976730" y="14545917"/>
          <a:ext cx="205338" cy="248581"/>
          <a:chOff x="6128657" y="1894114"/>
          <a:chExt cx="210939" cy="277586"/>
        </a:xfrm>
      </xdr:grpSpPr>
      <xdr:grpSp>
        <xdr:nvGrpSpPr>
          <xdr:cNvPr id="85" name="Group 84">
            <a:extLst>
              <a:ext uri="{FF2B5EF4-FFF2-40B4-BE49-F238E27FC236}">
                <a16:creationId xmlns:a16="http://schemas.microsoft.com/office/drawing/2014/main" id="{00000000-0008-0000-0900-000055000000}"/>
              </a:ext>
            </a:extLst>
          </xdr:cNvPr>
          <xdr:cNvGrpSpPr/>
        </xdr:nvGrpSpPr>
        <xdr:grpSpPr>
          <a:xfrm>
            <a:off x="6134099" y="1894114"/>
            <a:ext cx="205497" cy="277586"/>
            <a:chOff x="6029326" y="2438400"/>
            <a:chExt cx="197784" cy="140494"/>
          </a:xfrm>
        </xdr:grpSpPr>
        <xdr:cxnSp macro="">
          <xdr:nvCxnSpPr>
            <xdr:cNvPr id="87" name="Straight Arrow Connector 86">
              <a:extLst>
                <a:ext uri="{FF2B5EF4-FFF2-40B4-BE49-F238E27FC236}">
                  <a16:creationId xmlns:a16="http://schemas.microsoft.com/office/drawing/2014/main" id="{00000000-0008-0000-0900-000057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8" name="Rectangle 37">
              <a:extLst>
                <a:ext uri="{FF2B5EF4-FFF2-40B4-BE49-F238E27FC236}">
                  <a16:creationId xmlns:a16="http://schemas.microsoft.com/office/drawing/2014/main" id="{00000000-0008-0000-0900-000058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86" name="Straight Connector 85">
            <a:extLst>
              <a:ext uri="{FF2B5EF4-FFF2-40B4-BE49-F238E27FC236}">
                <a16:creationId xmlns:a16="http://schemas.microsoft.com/office/drawing/2014/main" id="{00000000-0008-0000-0900-000056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4646</xdr:colOff>
      <xdr:row>130</xdr:row>
      <xdr:rowOff>69691</xdr:rowOff>
    </xdr:from>
    <xdr:to>
      <xdr:col>40</xdr:col>
      <xdr:colOff>106114</xdr:colOff>
      <xdr:row>130</xdr:row>
      <xdr:rowOff>69691</xdr:rowOff>
    </xdr:to>
    <xdr:cxnSp macro="">
      <xdr:nvCxnSpPr>
        <xdr:cNvPr id="89" name="Straight Arrow Connector 88">
          <a:extLst>
            <a:ext uri="{FF2B5EF4-FFF2-40B4-BE49-F238E27FC236}">
              <a16:creationId xmlns:a16="http://schemas.microsoft.com/office/drawing/2014/main" id="{00000000-0008-0000-0900-000059000000}"/>
            </a:ext>
          </a:extLst>
        </xdr:cNvPr>
        <xdr:cNvCxnSpPr/>
      </xdr:nvCxnSpPr>
      <xdr:spPr>
        <a:xfrm>
          <a:off x="6091121" y="12690316"/>
          <a:ext cx="206243"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21</xdr:col>
      <xdr:colOff>28575</xdr:colOff>
      <xdr:row>26</xdr:row>
      <xdr:rowOff>133350</xdr:rowOff>
    </xdr:from>
    <xdr:to>
      <xdr:col>22</xdr:col>
      <xdr:colOff>25111</xdr:colOff>
      <xdr:row>29</xdr:row>
      <xdr:rowOff>28575</xdr:rowOff>
    </xdr:to>
    <xdr:grpSp>
      <xdr:nvGrpSpPr>
        <xdr:cNvPr id="67" name="Group 66">
          <a:extLst>
            <a:ext uri="{FF2B5EF4-FFF2-40B4-BE49-F238E27FC236}">
              <a16:creationId xmlns:a16="http://schemas.microsoft.com/office/drawing/2014/main" id="{00000000-0008-0000-0B00-000043000000}"/>
            </a:ext>
          </a:extLst>
        </xdr:cNvPr>
        <xdr:cNvGrpSpPr/>
      </xdr:nvGrpSpPr>
      <xdr:grpSpPr>
        <a:xfrm>
          <a:off x="3198744" y="2839279"/>
          <a:ext cx="155562" cy="288234"/>
          <a:chOff x="2467841" y="10572750"/>
          <a:chExt cx="160193" cy="323850"/>
        </a:xfrm>
      </xdr:grpSpPr>
      <xdr:sp macro="" textlink="">
        <xdr:nvSpPr>
          <xdr:cNvPr id="68" name="Rectangle 67">
            <a:extLst>
              <a:ext uri="{FF2B5EF4-FFF2-40B4-BE49-F238E27FC236}">
                <a16:creationId xmlns:a16="http://schemas.microsoft.com/office/drawing/2014/main" id="{00000000-0008-0000-0B00-000044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9" name="Straight Arrow Connector 68">
            <a:extLst>
              <a:ext uri="{FF2B5EF4-FFF2-40B4-BE49-F238E27FC236}">
                <a16:creationId xmlns:a16="http://schemas.microsoft.com/office/drawing/2014/main" id="{00000000-0008-0000-0B00-00004500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38100</xdr:colOff>
      <xdr:row>26</xdr:row>
      <xdr:rowOff>133350</xdr:rowOff>
    </xdr:from>
    <xdr:to>
      <xdr:col>28</xdr:col>
      <xdr:colOff>34636</xdr:colOff>
      <xdr:row>29</xdr:row>
      <xdr:rowOff>28575</xdr:rowOff>
    </xdr:to>
    <xdr:grpSp>
      <xdr:nvGrpSpPr>
        <xdr:cNvPr id="71" name="Group 70">
          <a:extLst>
            <a:ext uri="{FF2B5EF4-FFF2-40B4-BE49-F238E27FC236}">
              <a16:creationId xmlns:a16="http://schemas.microsoft.com/office/drawing/2014/main" id="{00000000-0008-0000-0B00-000047000000}"/>
            </a:ext>
          </a:extLst>
        </xdr:cNvPr>
        <xdr:cNvGrpSpPr/>
      </xdr:nvGrpSpPr>
      <xdr:grpSpPr>
        <a:xfrm>
          <a:off x="4162839" y="2839279"/>
          <a:ext cx="155562" cy="288234"/>
          <a:chOff x="2467841" y="10572750"/>
          <a:chExt cx="160193" cy="323850"/>
        </a:xfrm>
      </xdr:grpSpPr>
      <xdr:sp macro="" textlink="">
        <xdr:nvSpPr>
          <xdr:cNvPr id="72" name="Rectangle 71">
            <a:extLst>
              <a:ext uri="{FF2B5EF4-FFF2-40B4-BE49-F238E27FC236}">
                <a16:creationId xmlns:a16="http://schemas.microsoft.com/office/drawing/2014/main" id="{00000000-0008-0000-0B00-000048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3" name="Straight Arrow Connector 72">
            <a:extLst>
              <a:ext uri="{FF2B5EF4-FFF2-40B4-BE49-F238E27FC236}">
                <a16:creationId xmlns:a16="http://schemas.microsoft.com/office/drawing/2014/main" id="{00000000-0008-0000-0B00-00004900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34</xdr:col>
      <xdr:colOff>28575</xdr:colOff>
      <xdr:row>26</xdr:row>
      <xdr:rowOff>133350</xdr:rowOff>
    </xdr:from>
    <xdr:to>
      <xdr:col>35</xdr:col>
      <xdr:colOff>25111</xdr:colOff>
      <xdr:row>29</xdr:row>
      <xdr:rowOff>28575</xdr:rowOff>
    </xdr:to>
    <xdr:grpSp>
      <xdr:nvGrpSpPr>
        <xdr:cNvPr id="74" name="Group 73">
          <a:extLst>
            <a:ext uri="{FF2B5EF4-FFF2-40B4-BE49-F238E27FC236}">
              <a16:creationId xmlns:a16="http://schemas.microsoft.com/office/drawing/2014/main" id="{00000000-0008-0000-0B00-00004A000000}"/>
            </a:ext>
          </a:extLst>
        </xdr:cNvPr>
        <xdr:cNvGrpSpPr/>
      </xdr:nvGrpSpPr>
      <xdr:grpSpPr>
        <a:xfrm>
          <a:off x="5153439" y="2839279"/>
          <a:ext cx="155562" cy="288234"/>
          <a:chOff x="2467841" y="10572750"/>
          <a:chExt cx="160193" cy="323850"/>
        </a:xfrm>
      </xdr:grpSpPr>
      <xdr:sp macro="" textlink="">
        <xdr:nvSpPr>
          <xdr:cNvPr id="75" name="Rectangle 74">
            <a:extLst>
              <a:ext uri="{FF2B5EF4-FFF2-40B4-BE49-F238E27FC236}">
                <a16:creationId xmlns:a16="http://schemas.microsoft.com/office/drawing/2014/main" id="{00000000-0008-0000-0B00-00004B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6" name="Straight Arrow Connector 75">
            <a:extLst>
              <a:ext uri="{FF2B5EF4-FFF2-40B4-BE49-F238E27FC236}">
                <a16:creationId xmlns:a16="http://schemas.microsoft.com/office/drawing/2014/main" id="{00000000-0008-0000-0B00-00004C00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40</xdr:col>
      <xdr:colOff>19050</xdr:colOff>
      <xdr:row>26</xdr:row>
      <xdr:rowOff>133350</xdr:rowOff>
    </xdr:from>
    <xdr:to>
      <xdr:col>41</xdr:col>
      <xdr:colOff>15586</xdr:colOff>
      <xdr:row>29</xdr:row>
      <xdr:rowOff>28575</xdr:rowOff>
    </xdr:to>
    <xdr:grpSp>
      <xdr:nvGrpSpPr>
        <xdr:cNvPr id="77" name="Group 76">
          <a:extLst>
            <a:ext uri="{FF2B5EF4-FFF2-40B4-BE49-F238E27FC236}">
              <a16:creationId xmlns:a16="http://schemas.microsoft.com/office/drawing/2014/main" id="{00000000-0008-0000-0B00-00004D000000}"/>
            </a:ext>
          </a:extLst>
        </xdr:cNvPr>
        <xdr:cNvGrpSpPr/>
      </xdr:nvGrpSpPr>
      <xdr:grpSpPr>
        <a:xfrm>
          <a:off x="6097657" y="2839279"/>
          <a:ext cx="155562" cy="288234"/>
          <a:chOff x="2467841" y="10572750"/>
          <a:chExt cx="160193" cy="323850"/>
        </a:xfrm>
      </xdr:grpSpPr>
      <xdr:sp macro="" textlink="">
        <xdr:nvSpPr>
          <xdr:cNvPr id="78" name="Rectangle 77">
            <a:extLst>
              <a:ext uri="{FF2B5EF4-FFF2-40B4-BE49-F238E27FC236}">
                <a16:creationId xmlns:a16="http://schemas.microsoft.com/office/drawing/2014/main" id="{00000000-0008-0000-0B00-00004E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9" name="Straight Arrow Connector 78">
            <a:extLst>
              <a:ext uri="{FF2B5EF4-FFF2-40B4-BE49-F238E27FC236}">
                <a16:creationId xmlns:a16="http://schemas.microsoft.com/office/drawing/2014/main" id="{00000000-0008-0000-0B00-00004F00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5017</xdr:colOff>
      <xdr:row>31</xdr:row>
      <xdr:rowOff>76199</xdr:rowOff>
    </xdr:from>
    <xdr:to>
      <xdr:col>29</xdr:col>
      <xdr:colOff>70110</xdr:colOff>
      <xdr:row>32</xdr:row>
      <xdr:rowOff>80056</xdr:rowOff>
    </xdr:to>
    <xdr:grpSp>
      <xdr:nvGrpSpPr>
        <xdr:cNvPr id="80" name="Group 79">
          <a:extLst>
            <a:ext uri="{FF2B5EF4-FFF2-40B4-BE49-F238E27FC236}">
              <a16:creationId xmlns:a16="http://schemas.microsoft.com/office/drawing/2014/main" id="{00000000-0008-0000-0B00-000050000000}"/>
            </a:ext>
          </a:extLst>
        </xdr:cNvPr>
        <xdr:cNvGrpSpPr/>
      </xdr:nvGrpSpPr>
      <xdr:grpSpPr>
        <a:xfrm>
          <a:off x="4130170" y="3306416"/>
          <a:ext cx="382317" cy="131409"/>
          <a:chOff x="3223274" y="3407432"/>
          <a:chExt cx="360283" cy="571502"/>
        </a:xfrm>
      </xdr:grpSpPr>
      <xdr:cxnSp macro="">
        <xdr:nvCxnSpPr>
          <xdr:cNvPr id="81" name="Straight Arrow Connector 80">
            <a:extLst>
              <a:ext uri="{FF2B5EF4-FFF2-40B4-BE49-F238E27FC236}">
                <a16:creationId xmlns:a16="http://schemas.microsoft.com/office/drawing/2014/main" id="{00000000-0008-0000-0B00-000051000000}"/>
              </a:ext>
            </a:extLst>
          </xdr:cNvPr>
          <xdr:cNvCxnSpPr/>
        </xdr:nvCxnSpPr>
        <xdr:spPr>
          <a:xfrm flipH="1">
            <a:off x="3223274" y="397674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2" name="Rectangle 37">
            <a:extLst>
              <a:ext uri="{FF2B5EF4-FFF2-40B4-BE49-F238E27FC236}">
                <a16:creationId xmlns:a16="http://schemas.microsoft.com/office/drawing/2014/main" id="{00000000-0008-0000-0B00-000052000000}"/>
              </a:ext>
            </a:extLst>
          </xdr:cNvPr>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40</xdr:col>
      <xdr:colOff>5017</xdr:colOff>
      <xdr:row>31</xdr:row>
      <xdr:rowOff>76199</xdr:rowOff>
    </xdr:from>
    <xdr:to>
      <xdr:col>42</xdr:col>
      <xdr:colOff>70110</xdr:colOff>
      <xdr:row>32</xdr:row>
      <xdr:rowOff>80056</xdr:rowOff>
    </xdr:to>
    <xdr:grpSp>
      <xdr:nvGrpSpPr>
        <xdr:cNvPr id="85" name="Group 84">
          <a:extLst>
            <a:ext uri="{FF2B5EF4-FFF2-40B4-BE49-F238E27FC236}">
              <a16:creationId xmlns:a16="http://schemas.microsoft.com/office/drawing/2014/main" id="{00000000-0008-0000-0B00-000055000000}"/>
            </a:ext>
          </a:extLst>
        </xdr:cNvPr>
        <xdr:cNvGrpSpPr/>
      </xdr:nvGrpSpPr>
      <xdr:grpSpPr>
        <a:xfrm>
          <a:off x="6084866" y="3306416"/>
          <a:ext cx="382317" cy="131409"/>
          <a:chOff x="3223274" y="3407432"/>
          <a:chExt cx="360283" cy="571502"/>
        </a:xfrm>
      </xdr:grpSpPr>
      <xdr:cxnSp macro="">
        <xdr:nvCxnSpPr>
          <xdr:cNvPr id="86" name="Straight Arrow Connector 85">
            <a:extLst>
              <a:ext uri="{FF2B5EF4-FFF2-40B4-BE49-F238E27FC236}">
                <a16:creationId xmlns:a16="http://schemas.microsoft.com/office/drawing/2014/main" id="{00000000-0008-0000-0B00-000056000000}"/>
              </a:ext>
            </a:extLst>
          </xdr:cNvPr>
          <xdr:cNvCxnSpPr/>
        </xdr:nvCxnSpPr>
        <xdr:spPr>
          <a:xfrm flipH="1">
            <a:off x="3223274" y="397674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7" name="Rectangle 37">
            <a:extLst>
              <a:ext uri="{FF2B5EF4-FFF2-40B4-BE49-F238E27FC236}">
                <a16:creationId xmlns:a16="http://schemas.microsoft.com/office/drawing/2014/main" id="{00000000-0008-0000-0B00-000057000000}"/>
              </a:ext>
            </a:extLst>
          </xdr:cNvPr>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27</xdr:col>
      <xdr:colOff>0</xdr:colOff>
      <xdr:row>43</xdr:row>
      <xdr:rowOff>66675</xdr:rowOff>
    </xdr:from>
    <xdr:to>
      <xdr:col>29</xdr:col>
      <xdr:colOff>65093</xdr:colOff>
      <xdr:row>44</xdr:row>
      <xdr:rowOff>70728</xdr:rowOff>
    </xdr:to>
    <xdr:grpSp>
      <xdr:nvGrpSpPr>
        <xdr:cNvPr id="88" name="Group 87">
          <a:extLst>
            <a:ext uri="{FF2B5EF4-FFF2-40B4-BE49-F238E27FC236}">
              <a16:creationId xmlns:a16="http://schemas.microsoft.com/office/drawing/2014/main" id="{00000000-0008-0000-0B00-000058000000}"/>
            </a:ext>
          </a:extLst>
        </xdr:cNvPr>
        <xdr:cNvGrpSpPr/>
      </xdr:nvGrpSpPr>
      <xdr:grpSpPr>
        <a:xfrm>
          <a:off x="4124739" y="4649857"/>
          <a:ext cx="382731" cy="131605"/>
          <a:chOff x="3223274" y="3407432"/>
          <a:chExt cx="360283" cy="572265"/>
        </a:xfrm>
      </xdr:grpSpPr>
      <xdr:cxnSp macro="">
        <xdr:nvCxnSpPr>
          <xdr:cNvPr id="89" name="Straight Arrow Connector 88">
            <a:extLst>
              <a:ext uri="{FF2B5EF4-FFF2-40B4-BE49-F238E27FC236}">
                <a16:creationId xmlns:a16="http://schemas.microsoft.com/office/drawing/2014/main" id="{00000000-0008-0000-0B00-000059000000}"/>
              </a:ext>
            </a:extLst>
          </xdr:cNvPr>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90" name="Rectangle 37">
            <a:extLst>
              <a:ext uri="{FF2B5EF4-FFF2-40B4-BE49-F238E27FC236}">
                <a16:creationId xmlns:a16="http://schemas.microsoft.com/office/drawing/2014/main" id="{00000000-0008-0000-0B00-00005A000000}"/>
              </a:ext>
            </a:extLst>
          </xdr:cNvPr>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9</xdr:col>
      <xdr:colOff>10391</xdr:colOff>
      <xdr:row>38</xdr:row>
      <xdr:rowOff>109970</xdr:rowOff>
    </xdr:from>
    <xdr:to>
      <xdr:col>9</xdr:col>
      <xdr:colOff>127289</xdr:colOff>
      <xdr:row>40</xdr:row>
      <xdr:rowOff>49356</xdr:rowOff>
    </xdr:to>
    <xdr:grpSp>
      <xdr:nvGrpSpPr>
        <xdr:cNvPr id="91" name="Group 90">
          <a:extLst>
            <a:ext uri="{FF2B5EF4-FFF2-40B4-BE49-F238E27FC236}">
              <a16:creationId xmlns:a16="http://schemas.microsoft.com/office/drawing/2014/main" id="{00000000-0008-0000-0B00-00005B000000}"/>
            </a:ext>
          </a:extLst>
        </xdr:cNvPr>
        <xdr:cNvGrpSpPr/>
      </xdr:nvGrpSpPr>
      <xdr:grpSpPr>
        <a:xfrm>
          <a:off x="1385718" y="4050835"/>
          <a:ext cx="115242" cy="201531"/>
          <a:chOff x="2467841" y="10572750"/>
          <a:chExt cx="160193" cy="324716"/>
        </a:xfrm>
      </xdr:grpSpPr>
      <xdr:sp macro="" textlink="">
        <xdr:nvSpPr>
          <xdr:cNvPr id="92" name="Rectangle 91">
            <a:extLst>
              <a:ext uri="{FF2B5EF4-FFF2-40B4-BE49-F238E27FC236}">
                <a16:creationId xmlns:a16="http://schemas.microsoft.com/office/drawing/2014/main" id="{00000000-0008-0000-0B00-00005C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3" name="Straight Arrow Connector 92">
            <a:extLst>
              <a:ext uri="{FF2B5EF4-FFF2-40B4-BE49-F238E27FC236}">
                <a16:creationId xmlns:a16="http://schemas.microsoft.com/office/drawing/2014/main" id="{00000000-0008-0000-0B00-00005D000000}"/>
              </a:ext>
            </a:extLst>
          </xdr:cNvPr>
          <xdr:cNvCxnSpPr/>
        </xdr:nvCxnSpPr>
        <xdr:spPr>
          <a:xfrm>
            <a:off x="2467841" y="10711295"/>
            <a:ext cx="0" cy="18617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11257</xdr:colOff>
      <xdr:row>38</xdr:row>
      <xdr:rowOff>105641</xdr:rowOff>
    </xdr:from>
    <xdr:to>
      <xdr:col>15</xdr:col>
      <xdr:colOff>128155</xdr:colOff>
      <xdr:row>40</xdr:row>
      <xdr:rowOff>45027</xdr:rowOff>
    </xdr:to>
    <xdr:grpSp>
      <xdr:nvGrpSpPr>
        <xdr:cNvPr id="95" name="Group 94">
          <a:extLst>
            <a:ext uri="{FF2B5EF4-FFF2-40B4-BE49-F238E27FC236}">
              <a16:creationId xmlns:a16="http://schemas.microsoft.com/office/drawing/2014/main" id="{00000000-0008-0000-0B00-00005F000000}"/>
            </a:ext>
          </a:extLst>
        </xdr:cNvPr>
        <xdr:cNvGrpSpPr/>
      </xdr:nvGrpSpPr>
      <xdr:grpSpPr>
        <a:xfrm>
          <a:off x="2340741" y="4046092"/>
          <a:ext cx="115242" cy="201945"/>
          <a:chOff x="2467841" y="10572750"/>
          <a:chExt cx="160193" cy="324716"/>
        </a:xfrm>
      </xdr:grpSpPr>
      <xdr:sp macro="" textlink="">
        <xdr:nvSpPr>
          <xdr:cNvPr id="96" name="Rectangle 95">
            <a:extLst>
              <a:ext uri="{FF2B5EF4-FFF2-40B4-BE49-F238E27FC236}">
                <a16:creationId xmlns:a16="http://schemas.microsoft.com/office/drawing/2014/main" id="{00000000-0008-0000-0B00-000060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7" name="Straight Arrow Connector 96">
            <a:extLst>
              <a:ext uri="{FF2B5EF4-FFF2-40B4-BE49-F238E27FC236}">
                <a16:creationId xmlns:a16="http://schemas.microsoft.com/office/drawing/2014/main" id="{00000000-0008-0000-0B00-000061000000}"/>
              </a:ext>
            </a:extLst>
          </xdr:cNvPr>
          <xdr:cNvCxnSpPr/>
        </xdr:nvCxnSpPr>
        <xdr:spPr>
          <a:xfrm>
            <a:off x="2467841" y="10711295"/>
            <a:ext cx="0" cy="18617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39</xdr:col>
      <xdr:colOff>160193</xdr:colOff>
      <xdr:row>43</xdr:row>
      <xdr:rowOff>66675</xdr:rowOff>
    </xdr:from>
    <xdr:to>
      <xdr:col>42</xdr:col>
      <xdr:colOff>65093</xdr:colOff>
      <xdr:row>44</xdr:row>
      <xdr:rowOff>70728</xdr:rowOff>
    </xdr:to>
    <xdr:grpSp>
      <xdr:nvGrpSpPr>
        <xdr:cNvPr id="98" name="Group 97">
          <a:extLst>
            <a:ext uri="{FF2B5EF4-FFF2-40B4-BE49-F238E27FC236}">
              <a16:creationId xmlns:a16="http://schemas.microsoft.com/office/drawing/2014/main" id="{00000000-0008-0000-0B00-000062000000}"/>
            </a:ext>
          </a:extLst>
        </xdr:cNvPr>
        <xdr:cNvGrpSpPr/>
      </xdr:nvGrpSpPr>
      <xdr:grpSpPr>
        <a:xfrm>
          <a:off x="6077703" y="4649857"/>
          <a:ext cx="384463" cy="131605"/>
          <a:chOff x="3223274" y="3407432"/>
          <a:chExt cx="360283" cy="572265"/>
        </a:xfrm>
      </xdr:grpSpPr>
      <xdr:cxnSp macro="">
        <xdr:nvCxnSpPr>
          <xdr:cNvPr id="99" name="Straight Arrow Connector 98">
            <a:extLst>
              <a:ext uri="{FF2B5EF4-FFF2-40B4-BE49-F238E27FC236}">
                <a16:creationId xmlns:a16="http://schemas.microsoft.com/office/drawing/2014/main" id="{00000000-0008-0000-0B00-000063000000}"/>
              </a:ext>
            </a:extLst>
          </xdr:cNvPr>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00" name="Rectangle 37">
            <a:extLst>
              <a:ext uri="{FF2B5EF4-FFF2-40B4-BE49-F238E27FC236}">
                <a16:creationId xmlns:a16="http://schemas.microsoft.com/office/drawing/2014/main" id="{00000000-0008-0000-0B00-000064000000}"/>
              </a:ext>
            </a:extLst>
          </xdr:cNvPr>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27</xdr:col>
      <xdr:colOff>0</xdr:colOff>
      <xdr:row>59</xdr:row>
      <xdr:rowOff>66675</xdr:rowOff>
    </xdr:from>
    <xdr:to>
      <xdr:col>29</xdr:col>
      <xdr:colOff>65093</xdr:colOff>
      <xdr:row>60</xdr:row>
      <xdr:rowOff>70728</xdr:rowOff>
    </xdr:to>
    <xdr:grpSp>
      <xdr:nvGrpSpPr>
        <xdr:cNvPr id="101" name="Group 100">
          <a:extLst>
            <a:ext uri="{FF2B5EF4-FFF2-40B4-BE49-F238E27FC236}">
              <a16:creationId xmlns:a16="http://schemas.microsoft.com/office/drawing/2014/main" id="{00000000-0008-0000-0B00-000065000000}"/>
            </a:ext>
          </a:extLst>
        </xdr:cNvPr>
        <xdr:cNvGrpSpPr/>
      </xdr:nvGrpSpPr>
      <xdr:grpSpPr>
        <a:xfrm>
          <a:off x="4124739" y="6452152"/>
          <a:ext cx="382731" cy="131606"/>
          <a:chOff x="3223274" y="3407432"/>
          <a:chExt cx="360283" cy="572265"/>
        </a:xfrm>
      </xdr:grpSpPr>
      <xdr:cxnSp macro="">
        <xdr:nvCxnSpPr>
          <xdr:cNvPr id="102" name="Straight Arrow Connector 101">
            <a:extLst>
              <a:ext uri="{FF2B5EF4-FFF2-40B4-BE49-F238E27FC236}">
                <a16:creationId xmlns:a16="http://schemas.microsoft.com/office/drawing/2014/main" id="{00000000-0008-0000-0B00-000066000000}"/>
              </a:ext>
            </a:extLst>
          </xdr:cNvPr>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03" name="Rectangle 37">
            <a:extLst>
              <a:ext uri="{FF2B5EF4-FFF2-40B4-BE49-F238E27FC236}">
                <a16:creationId xmlns:a16="http://schemas.microsoft.com/office/drawing/2014/main" id="{00000000-0008-0000-0B00-000067000000}"/>
              </a:ext>
            </a:extLst>
          </xdr:cNvPr>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26</xdr:col>
      <xdr:colOff>85725</xdr:colOff>
      <xdr:row>151</xdr:row>
      <xdr:rowOff>28575</xdr:rowOff>
    </xdr:from>
    <xdr:to>
      <xdr:col>27</xdr:col>
      <xdr:colOff>82261</xdr:colOff>
      <xdr:row>153</xdr:row>
      <xdr:rowOff>66675</xdr:rowOff>
    </xdr:to>
    <xdr:grpSp>
      <xdr:nvGrpSpPr>
        <xdr:cNvPr id="116" name="Group 115">
          <a:extLst>
            <a:ext uri="{FF2B5EF4-FFF2-40B4-BE49-F238E27FC236}">
              <a16:creationId xmlns:a16="http://schemas.microsoft.com/office/drawing/2014/main" id="{00000000-0008-0000-0B00-000074000000}"/>
            </a:ext>
          </a:extLst>
        </xdr:cNvPr>
        <xdr:cNvGrpSpPr/>
      </xdr:nvGrpSpPr>
      <xdr:grpSpPr>
        <a:xfrm>
          <a:off x="4050196" y="16899835"/>
          <a:ext cx="155562" cy="289891"/>
          <a:chOff x="2467841" y="10572750"/>
          <a:chExt cx="160193" cy="323850"/>
        </a:xfrm>
      </xdr:grpSpPr>
      <xdr:sp macro="" textlink="">
        <xdr:nvSpPr>
          <xdr:cNvPr id="117" name="Rectangle 116">
            <a:extLst>
              <a:ext uri="{FF2B5EF4-FFF2-40B4-BE49-F238E27FC236}">
                <a16:creationId xmlns:a16="http://schemas.microsoft.com/office/drawing/2014/main" id="{00000000-0008-0000-0B00-000075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8" name="Straight Arrow Connector 117">
            <a:extLst>
              <a:ext uri="{FF2B5EF4-FFF2-40B4-BE49-F238E27FC236}">
                <a16:creationId xmlns:a16="http://schemas.microsoft.com/office/drawing/2014/main" id="{00000000-0008-0000-0B00-00007600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0</xdr:colOff>
      <xdr:row>291</xdr:row>
      <xdr:rowOff>76200</xdr:rowOff>
    </xdr:from>
    <xdr:to>
      <xdr:col>29</xdr:col>
      <xdr:colOff>65093</xdr:colOff>
      <xdr:row>293</xdr:row>
      <xdr:rowOff>76200</xdr:rowOff>
    </xdr:to>
    <xdr:grpSp>
      <xdr:nvGrpSpPr>
        <xdr:cNvPr id="168" name="Group 167">
          <a:extLst>
            <a:ext uri="{FF2B5EF4-FFF2-40B4-BE49-F238E27FC236}">
              <a16:creationId xmlns:a16="http://schemas.microsoft.com/office/drawing/2014/main" id="{00000000-0008-0000-0B00-0000A8000000}"/>
            </a:ext>
          </a:extLst>
        </xdr:cNvPr>
        <xdr:cNvGrpSpPr/>
      </xdr:nvGrpSpPr>
      <xdr:grpSpPr>
        <a:xfrm>
          <a:off x="4124739" y="33002882"/>
          <a:ext cx="382731" cy="255105"/>
          <a:chOff x="3223274" y="3407432"/>
          <a:chExt cx="360283" cy="572265"/>
        </a:xfrm>
      </xdr:grpSpPr>
      <xdr:cxnSp macro="">
        <xdr:nvCxnSpPr>
          <xdr:cNvPr id="169" name="Straight Arrow Connector 168">
            <a:extLst>
              <a:ext uri="{FF2B5EF4-FFF2-40B4-BE49-F238E27FC236}">
                <a16:creationId xmlns:a16="http://schemas.microsoft.com/office/drawing/2014/main" id="{00000000-0008-0000-0B00-0000A9000000}"/>
              </a:ext>
            </a:extLst>
          </xdr:cNvPr>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70" name="Rectangle 37">
            <a:extLst>
              <a:ext uri="{FF2B5EF4-FFF2-40B4-BE49-F238E27FC236}">
                <a16:creationId xmlns:a16="http://schemas.microsoft.com/office/drawing/2014/main" id="{00000000-0008-0000-0B00-0000AA000000}"/>
              </a:ext>
            </a:extLst>
          </xdr:cNvPr>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40</xdr:col>
      <xdr:colOff>0</xdr:colOff>
      <xdr:row>291</xdr:row>
      <xdr:rowOff>76200</xdr:rowOff>
    </xdr:from>
    <xdr:to>
      <xdr:col>42</xdr:col>
      <xdr:colOff>65093</xdr:colOff>
      <xdr:row>293</xdr:row>
      <xdr:rowOff>76200</xdr:rowOff>
    </xdr:to>
    <xdr:grpSp>
      <xdr:nvGrpSpPr>
        <xdr:cNvPr id="180" name="Group 179">
          <a:extLst>
            <a:ext uri="{FF2B5EF4-FFF2-40B4-BE49-F238E27FC236}">
              <a16:creationId xmlns:a16="http://schemas.microsoft.com/office/drawing/2014/main" id="{00000000-0008-0000-0B00-0000B4000000}"/>
            </a:ext>
          </a:extLst>
        </xdr:cNvPr>
        <xdr:cNvGrpSpPr/>
      </xdr:nvGrpSpPr>
      <xdr:grpSpPr>
        <a:xfrm>
          <a:off x="6079435" y="33002882"/>
          <a:ext cx="382731" cy="255105"/>
          <a:chOff x="3223274" y="3407432"/>
          <a:chExt cx="360283" cy="572265"/>
        </a:xfrm>
      </xdr:grpSpPr>
      <xdr:cxnSp macro="">
        <xdr:nvCxnSpPr>
          <xdr:cNvPr id="181" name="Straight Arrow Connector 180">
            <a:extLst>
              <a:ext uri="{FF2B5EF4-FFF2-40B4-BE49-F238E27FC236}">
                <a16:creationId xmlns:a16="http://schemas.microsoft.com/office/drawing/2014/main" id="{00000000-0008-0000-0B00-0000B5000000}"/>
              </a:ext>
            </a:extLst>
          </xdr:cNvPr>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82" name="Rectangle 37">
            <a:extLst>
              <a:ext uri="{FF2B5EF4-FFF2-40B4-BE49-F238E27FC236}">
                <a16:creationId xmlns:a16="http://schemas.microsoft.com/office/drawing/2014/main" id="{00000000-0008-0000-0B00-0000B6000000}"/>
              </a:ext>
            </a:extLst>
          </xdr:cNvPr>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27</xdr:col>
      <xdr:colOff>9525</xdr:colOff>
      <xdr:row>338</xdr:row>
      <xdr:rowOff>66675</xdr:rowOff>
    </xdr:from>
    <xdr:to>
      <xdr:col>29</xdr:col>
      <xdr:colOff>74618</xdr:colOff>
      <xdr:row>339</xdr:row>
      <xdr:rowOff>70728</xdr:rowOff>
    </xdr:to>
    <xdr:grpSp>
      <xdr:nvGrpSpPr>
        <xdr:cNvPr id="183" name="Group 182">
          <a:extLst>
            <a:ext uri="{FF2B5EF4-FFF2-40B4-BE49-F238E27FC236}">
              <a16:creationId xmlns:a16="http://schemas.microsoft.com/office/drawing/2014/main" id="{00000000-0008-0000-0B00-0000B7000000}"/>
            </a:ext>
          </a:extLst>
        </xdr:cNvPr>
        <xdr:cNvGrpSpPr/>
      </xdr:nvGrpSpPr>
      <xdr:grpSpPr>
        <a:xfrm>
          <a:off x="4134678" y="38119878"/>
          <a:ext cx="381074" cy="131606"/>
          <a:chOff x="3223274" y="3407432"/>
          <a:chExt cx="360283" cy="572265"/>
        </a:xfrm>
      </xdr:grpSpPr>
      <xdr:cxnSp macro="">
        <xdr:nvCxnSpPr>
          <xdr:cNvPr id="184" name="Straight Arrow Connector 183">
            <a:extLst>
              <a:ext uri="{FF2B5EF4-FFF2-40B4-BE49-F238E27FC236}">
                <a16:creationId xmlns:a16="http://schemas.microsoft.com/office/drawing/2014/main" id="{00000000-0008-0000-0B00-0000B8000000}"/>
              </a:ext>
            </a:extLst>
          </xdr:cNvPr>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85" name="Rectangle 37">
            <a:extLst>
              <a:ext uri="{FF2B5EF4-FFF2-40B4-BE49-F238E27FC236}">
                <a16:creationId xmlns:a16="http://schemas.microsoft.com/office/drawing/2014/main" id="{00000000-0008-0000-0B00-0000B9000000}"/>
              </a:ext>
            </a:extLst>
          </xdr:cNvPr>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27</xdr:col>
      <xdr:colOff>9525</xdr:colOff>
      <xdr:row>408</xdr:row>
      <xdr:rowOff>66675</xdr:rowOff>
    </xdr:from>
    <xdr:to>
      <xdr:col>29</xdr:col>
      <xdr:colOff>74618</xdr:colOff>
      <xdr:row>409</xdr:row>
      <xdr:rowOff>70728</xdr:rowOff>
    </xdr:to>
    <xdr:grpSp>
      <xdr:nvGrpSpPr>
        <xdr:cNvPr id="189" name="Group 188">
          <a:extLst>
            <a:ext uri="{FF2B5EF4-FFF2-40B4-BE49-F238E27FC236}">
              <a16:creationId xmlns:a16="http://schemas.microsoft.com/office/drawing/2014/main" id="{00000000-0008-0000-0B00-0000BD000000}"/>
            </a:ext>
          </a:extLst>
        </xdr:cNvPr>
        <xdr:cNvGrpSpPr/>
      </xdr:nvGrpSpPr>
      <xdr:grpSpPr>
        <a:xfrm>
          <a:off x="4134678" y="46332913"/>
          <a:ext cx="381074" cy="131605"/>
          <a:chOff x="3223274" y="3407432"/>
          <a:chExt cx="360283" cy="572265"/>
        </a:xfrm>
      </xdr:grpSpPr>
      <xdr:cxnSp macro="">
        <xdr:nvCxnSpPr>
          <xdr:cNvPr id="190" name="Straight Arrow Connector 189">
            <a:extLst>
              <a:ext uri="{FF2B5EF4-FFF2-40B4-BE49-F238E27FC236}">
                <a16:creationId xmlns:a16="http://schemas.microsoft.com/office/drawing/2014/main" id="{00000000-0008-0000-0B00-0000BE000000}"/>
              </a:ext>
            </a:extLst>
          </xdr:cNvPr>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91" name="Rectangle 37">
            <a:extLst>
              <a:ext uri="{FF2B5EF4-FFF2-40B4-BE49-F238E27FC236}">
                <a16:creationId xmlns:a16="http://schemas.microsoft.com/office/drawing/2014/main" id="{00000000-0008-0000-0B00-0000BF000000}"/>
              </a:ext>
            </a:extLst>
          </xdr:cNvPr>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27</xdr:col>
      <xdr:colOff>0</xdr:colOff>
      <xdr:row>538</xdr:row>
      <xdr:rowOff>66675</xdr:rowOff>
    </xdr:from>
    <xdr:to>
      <xdr:col>29</xdr:col>
      <xdr:colOff>65093</xdr:colOff>
      <xdr:row>539</xdr:row>
      <xdr:rowOff>70728</xdr:rowOff>
    </xdr:to>
    <xdr:grpSp>
      <xdr:nvGrpSpPr>
        <xdr:cNvPr id="214" name="Group 213">
          <a:extLst>
            <a:ext uri="{FF2B5EF4-FFF2-40B4-BE49-F238E27FC236}">
              <a16:creationId xmlns:a16="http://schemas.microsoft.com/office/drawing/2014/main" id="{00000000-0008-0000-0B00-0000D6000000}"/>
            </a:ext>
          </a:extLst>
        </xdr:cNvPr>
        <xdr:cNvGrpSpPr/>
      </xdr:nvGrpSpPr>
      <xdr:grpSpPr>
        <a:xfrm>
          <a:off x="4124739" y="61960539"/>
          <a:ext cx="382731" cy="131606"/>
          <a:chOff x="3223274" y="3407432"/>
          <a:chExt cx="360283" cy="572265"/>
        </a:xfrm>
      </xdr:grpSpPr>
      <xdr:cxnSp macro="">
        <xdr:nvCxnSpPr>
          <xdr:cNvPr id="215" name="Straight Arrow Connector 214">
            <a:extLst>
              <a:ext uri="{FF2B5EF4-FFF2-40B4-BE49-F238E27FC236}">
                <a16:creationId xmlns:a16="http://schemas.microsoft.com/office/drawing/2014/main" id="{00000000-0008-0000-0B00-0000D7000000}"/>
              </a:ext>
            </a:extLst>
          </xdr:cNvPr>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16" name="Rectangle 37">
            <a:extLst>
              <a:ext uri="{FF2B5EF4-FFF2-40B4-BE49-F238E27FC236}">
                <a16:creationId xmlns:a16="http://schemas.microsoft.com/office/drawing/2014/main" id="{00000000-0008-0000-0B00-0000D8000000}"/>
              </a:ext>
            </a:extLst>
          </xdr:cNvPr>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27</xdr:col>
      <xdr:colOff>9525</xdr:colOff>
      <xdr:row>681</xdr:row>
      <xdr:rowOff>77854</xdr:rowOff>
    </xdr:from>
    <xdr:to>
      <xdr:col>29</xdr:col>
      <xdr:colOff>74618</xdr:colOff>
      <xdr:row>682</xdr:row>
      <xdr:rowOff>81683</xdr:rowOff>
    </xdr:to>
    <xdr:grpSp>
      <xdr:nvGrpSpPr>
        <xdr:cNvPr id="220" name="Group 219">
          <a:extLst>
            <a:ext uri="{FF2B5EF4-FFF2-40B4-BE49-F238E27FC236}">
              <a16:creationId xmlns:a16="http://schemas.microsoft.com/office/drawing/2014/main" id="{00000000-0008-0000-0B00-0000DC000000}"/>
            </a:ext>
          </a:extLst>
        </xdr:cNvPr>
        <xdr:cNvGrpSpPr/>
      </xdr:nvGrpSpPr>
      <xdr:grpSpPr>
        <a:xfrm>
          <a:off x="4134678" y="79077375"/>
          <a:ext cx="381074" cy="130140"/>
          <a:chOff x="3223274" y="3413895"/>
          <a:chExt cx="360283" cy="571503"/>
        </a:xfrm>
      </xdr:grpSpPr>
      <xdr:cxnSp macro="">
        <xdr:nvCxnSpPr>
          <xdr:cNvPr id="221" name="Straight Arrow Connector 220">
            <a:extLst>
              <a:ext uri="{FF2B5EF4-FFF2-40B4-BE49-F238E27FC236}">
                <a16:creationId xmlns:a16="http://schemas.microsoft.com/office/drawing/2014/main" id="{00000000-0008-0000-0B00-0000DD000000}"/>
              </a:ext>
            </a:extLst>
          </xdr:cNvPr>
          <xdr:cNvCxnSpPr/>
        </xdr:nvCxnSpPr>
        <xdr:spPr>
          <a:xfrm flipH="1">
            <a:off x="3223274" y="3985398"/>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22" name="Rectangle 37">
            <a:extLst>
              <a:ext uri="{FF2B5EF4-FFF2-40B4-BE49-F238E27FC236}">
                <a16:creationId xmlns:a16="http://schemas.microsoft.com/office/drawing/2014/main" id="{00000000-0008-0000-0B00-0000DE000000}"/>
              </a:ext>
            </a:extLst>
          </xdr:cNvPr>
          <xdr:cNvSpPr/>
        </xdr:nvSpPr>
        <xdr:spPr>
          <a:xfrm>
            <a:off x="3526047" y="3413895"/>
            <a:ext cx="57510" cy="571503"/>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27</xdr:col>
      <xdr:colOff>0</xdr:colOff>
      <xdr:row>683</xdr:row>
      <xdr:rowOff>66675</xdr:rowOff>
    </xdr:from>
    <xdr:to>
      <xdr:col>29</xdr:col>
      <xdr:colOff>65093</xdr:colOff>
      <xdr:row>684</xdr:row>
      <xdr:rowOff>70728</xdr:rowOff>
    </xdr:to>
    <xdr:grpSp>
      <xdr:nvGrpSpPr>
        <xdr:cNvPr id="223" name="Group 222">
          <a:extLst>
            <a:ext uri="{FF2B5EF4-FFF2-40B4-BE49-F238E27FC236}">
              <a16:creationId xmlns:a16="http://schemas.microsoft.com/office/drawing/2014/main" id="{00000000-0008-0000-0B00-0000DF000000}"/>
            </a:ext>
          </a:extLst>
        </xdr:cNvPr>
        <xdr:cNvGrpSpPr/>
      </xdr:nvGrpSpPr>
      <xdr:grpSpPr>
        <a:xfrm>
          <a:off x="4124739" y="79322544"/>
          <a:ext cx="382731" cy="131605"/>
          <a:chOff x="3223274" y="3407432"/>
          <a:chExt cx="360283" cy="572265"/>
        </a:xfrm>
      </xdr:grpSpPr>
      <xdr:cxnSp macro="">
        <xdr:nvCxnSpPr>
          <xdr:cNvPr id="224" name="Straight Arrow Connector 223">
            <a:extLst>
              <a:ext uri="{FF2B5EF4-FFF2-40B4-BE49-F238E27FC236}">
                <a16:creationId xmlns:a16="http://schemas.microsoft.com/office/drawing/2014/main" id="{00000000-0008-0000-0B00-0000E0000000}"/>
              </a:ext>
            </a:extLst>
          </xdr:cNvPr>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25" name="Rectangle 37">
            <a:extLst>
              <a:ext uri="{FF2B5EF4-FFF2-40B4-BE49-F238E27FC236}">
                <a16:creationId xmlns:a16="http://schemas.microsoft.com/office/drawing/2014/main" id="{00000000-0008-0000-0B00-0000E1000000}"/>
              </a:ext>
            </a:extLst>
          </xdr:cNvPr>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40</xdr:col>
      <xdr:colOff>0</xdr:colOff>
      <xdr:row>688</xdr:row>
      <xdr:rowOff>66675</xdr:rowOff>
    </xdr:from>
    <xdr:to>
      <xdr:col>42</xdr:col>
      <xdr:colOff>65093</xdr:colOff>
      <xdr:row>689</xdr:row>
      <xdr:rowOff>70728</xdr:rowOff>
    </xdr:to>
    <xdr:grpSp>
      <xdr:nvGrpSpPr>
        <xdr:cNvPr id="229" name="Group 228">
          <a:extLst>
            <a:ext uri="{FF2B5EF4-FFF2-40B4-BE49-F238E27FC236}">
              <a16:creationId xmlns:a16="http://schemas.microsoft.com/office/drawing/2014/main" id="{00000000-0008-0000-0B00-0000E5000000}"/>
            </a:ext>
          </a:extLst>
        </xdr:cNvPr>
        <xdr:cNvGrpSpPr/>
      </xdr:nvGrpSpPr>
      <xdr:grpSpPr>
        <a:xfrm>
          <a:off x="6079435" y="79841035"/>
          <a:ext cx="382731" cy="131605"/>
          <a:chOff x="3223274" y="3407432"/>
          <a:chExt cx="360283" cy="572265"/>
        </a:xfrm>
      </xdr:grpSpPr>
      <xdr:cxnSp macro="">
        <xdr:nvCxnSpPr>
          <xdr:cNvPr id="230" name="Straight Arrow Connector 229">
            <a:extLst>
              <a:ext uri="{FF2B5EF4-FFF2-40B4-BE49-F238E27FC236}">
                <a16:creationId xmlns:a16="http://schemas.microsoft.com/office/drawing/2014/main" id="{00000000-0008-0000-0B00-0000E6000000}"/>
              </a:ext>
            </a:extLst>
          </xdr:cNvPr>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31" name="Rectangle 37">
            <a:extLst>
              <a:ext uri="{FF2B5EF4-FFF2-40B4-BE49-F238E27FC236}">
                <a16:creationId xmlns:a16="http://schemas.microsoft.com/office/drawing/2014/main" id="{00000000-0008-0000-0B00-0000E7000000}"/>
              </a:ext>
            </a:extLst>
          </xdr:cNvPr>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19</xdr:col>
      <xdr:colOff>142875</xdr:colOff>
      <xdr:row>700</xdr:row>
      <xdr:rowOff>3054</xdr:rowOff>
    </xdr:from>
    <xdr:to>
      <xdr:col>20</xdr:col>
      <xdr:colOff>139411</xdr:colOff>
      <xdr:row>702</xdr:row>
      <xdr:rowOff>41154</xdr:rowOff>
    </xdr:to>
    <xdr:grpSp>
      <xdr:nvGrpSpPr>
        <xdr:cNvPr id="232" name="Group 231">
          <a:extLst>
            <a:ext uri="{FF2B5EF4-FFF2-40B4-BE49-F238E27FC236}">
              <a16:creationId xmlns:a16="http://schemas.microsoft.com/office/drawing/2014/main" id="{00000000-0008-0000-0B00-0000E8000000}"/>
            </a:ext>
          </a:extLst>
        </xdr:cNvPr>
        <xdr:cNvGrpSpPr/>
      </xdr:nvGrpSpPr>
      <xdr:grpSpPr>
        <a:xfrm>
          <a:off x="2993334" y="81076541"/>
          <a:ext cx="155563" cy="289891"/>
          <a:chOff x="2467841" y="10572750"/>
          <a:chExt cx="160193" cy="323850"/>
        </a:xfrm>
      </xdr:grpSpPr>
      <xdr:sp macro="" textlink="">
        <xdr:nvSpPr>
          <xdr:cNvPr id="233" name="Rectangle 232">
            <a:extLst>
              <a:ext uri="{FF2B5EF4-FFF2-40B4-BE49-F238E27FC236}">
                <a16:creationId xmlns:a16="http://schemas.microsoft.com/office/drawing/2014/main" id="{00000000-0008-0000-0B00-0000E9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34" name="Straight Arrow Connector 233">
            <a:extLst>
              <a:ext uri="{FF2B5EF4-FFF2-40B4-BE49-F238E27FC236}">
                <a16:creationId xmlns:a16="http://schemas.microsoft.com/office/drawing/2014/main" id="{00000000-0008-0000-0B00-0000EA00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159575</xdr:colOff>
      <xdr:row>698</xdr:row>
      <xdr:rowOff>76200</xdr:rowOff>
    </xdr:from>
    <xdr:to>
      <xdr:col>29</xdr:col>
      <xdr:colOff>37425</xdr:colOff>
      <xdr:row>701</xdr:row>
      <xdr:rowOff>69012</xdr:rowOff>
    </xdr:to>
    <xdr:grpSp>
      <xdr:nvGrpSpPr>
        <xdr:cNvPr id="235" name="Group 234">
          <a:extLst>
            <a:ext uri="{FF2B5EF4-FFF2-40B4-BE49-F238E27FC236}">
              <a16:creationId xmlns:a16="http://schemas.microsoft.com/office/drawing/2014/main" id="{00000000-0008-0000-0B00-0000EB000000}"/>
            </a:ext>
          </a:extLst>
        </xdr:cNvPr>
        <xdr:cNvGrpSpPr/>
      </xdr:nvGrpSpPr>
      <xdr:grpSpPr>
        <a:xfrm>
          <a:off x="4281415" y="80886300"/>
          <a:ext cx="198801" cy="376711"/>
          <a:chOff x="4255698" y="27025840"/>
          <a:chExt cx="201490" cy="424132"/>
        </a:xfrm>
      </xdr:grpSpPr>
      <xdr:sp macro="" textlink="">
        <xdr:nvSpPr>
          <xdr:cNvPr id="236" name="Rectangle 235">
            <a:extLst>
              <a:ext uri="{FF2B5EF4-FFF2-40B4-BE49-F238E27FC236}">
                <a16:creationId xmlns:a16="http://schemas.microsoft.com/office/drawing/2014/main" id="{00000000-0008-0000-0B00-0000EC000000}"/>
              </a:ext>
            </a:extLst>
          </xdr:cNvPr>
          <xdr:cNvSpPr/>
        </xdr:nvSpPr>
        <xdr:spPr>
          <a:xfrm flipH="1">
            <a:off x="4300231" y="27025840"/>
            <a:ext cx="156957" cy="145087"/>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37" name="Straight Arrow Connector 236">
            <a:extLst>
              <a:ext uri="{FF2B5EF4-FFF2-40B4-BE49-F238E27FC236}">
                <a16:creationId xmlns:a16="http://schemas.microsoft.com/office/drawing/2014/main" id="{00000000-0008-0000-0B00-0000ED000000}"/>
              </a:ext>
            </a:extLst>
          </xdr:cNvPr>
          <xdr:cNvCxnSpPr/>
        </xdr:nvCxnSpPr>
        <xdr:spPr>
          <a:xfrm flipH="1">
            <a:off x="4255698" y="27449972"/>
            <a:ext cx="19636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38" name="Straight Connector 237">
            <a:extLst>
              <a:ext uri="{FF2B5EF4-FFF2-40B4-BE49-F238E27FC236}">
                <a16:creationId xmlns:a16="http://schemas.microsoft.com/office/drawing/2014/main" id="{00000000-0008-0000-0B00-0000EE000000}"/>
              </a:ext>
            </a:extLst>
          </xdr:cNvPr>
          <xdr:cNvCxnSpPr/>
        </xdr:nvCxnSpPr>
        <xdr:spPr>
          <a:xfrm>
            <a:off x="4457188" y="27155236"/>
            <a:ext cx="0" cy="294736"/>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9525</xdr:colOff>
      <xdr:row>705</xdr:row>
      <xdr:rowOff>76674</xdr:rowOff>
    </xdr:from>
    <xdr:to>
      <xdr:col>29</xdr:col>
      <xdr:colOff>74618</xdr:colOff>
      <xdr:row>706</xdr:row>
      <xdr:rowOff>80535</xdr:rowOff>
    </xdr:to>
    <xdr:grpSp>
      <xdr:nvGrpSpPr>
        <xdr:cNvPr id="239" name="Group 238">
          <a:extLst>
            <a:ext uri="{FF2B5EF4-FFF2-40B4-BE49-F238E27FC236}">
              <a16:creationId xmlns:a16="http://schemas.microsoft.com/office/drawing/2014/main" id="{00000000-0008-0000-0B00-0000EF000000}"/>
            </a:ext>
          </a:extLst>
        </xdr:cNvPr>
        <xdr:cNvGrpSpPr/>
      </xdr:nvGrpSpPr>
      <xdr:grpSpPr>
        <a:xfrm>
          <a:off x="4134678" y="81660369"/>
          <a:ext cx="381074" cy="131413"/>
          <a:chOff x="3223274" y="3409282"/>
          <a:chExt cx="360283" cy="571503"/>
        </a:xfrm>
      </xdr:grpSpPr>
      <xdr:cxnSp macro="">
        <xdr:nvCxnSpPr>
          <xdr:cNvPr id="240" name="Straight Arrow Connector 239">
            <a:extLst>
              <a:ext uri="{FF2B5EF4-FFF2-40B4-BE49-F238E27FC236}">
                <a16:creationId xmlns:a16="http://schemas.microsoft.com/office/drawing/2014/main" id="{00000000-0008-0000-0B00-0000F0000000}"/>
              </a:ext>
            </a:extLst>
          </xdr:cNvPr>
          <xdr:cNvCxnSpPr/>
        </xdr:nvCxnSpPr>
        <xdr:spPr>
          <a:xfrm flipH="1">
            <a:off x="3223274" y="3980785"/>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41" name="Rectangle 37">
            <a:extLst>
              <a:ext uri="{FF2B5EF4-FFF2-40B4-BE49-F238E27FC236}">
                <a16:creationId xmlns:a16="http://schemas.microsoft.com/office/drawing/2014/main" id="{00000000-0008-0000-0B00-0000F1000000}"/>
              </a:ext>
            </a:extLst>
          </xdr:cNvPr>
          <xdr:cNvSpPr/>
        </xdr:nvSpPr>
        <xdr:spPr>
          <a:xfrm>
            <a:off x="3526047" y="3409282"/>
            <a:ext cx="57510" cy="571503"/>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27</xdr:col>
      <xdr:colOff>0</xdr:colOff>
      <xdr:row>715</xdr:row>
      <xdr:rowOff>66675</xdr:rowOff>
    </xdr:from>
    <xdr:to>
      <xdr:col>29</xdr:col>
      <xdr:colOff>65093</xdr:colOff>
      <xdr:row>716</xdr:row>
      <xdr:rowOff>70728</xdr:rowOff>
    </xdr:to>
    <xdr:grpSp>
      <xdr:nvGrpSpPr>
        <xdr:cNvPr id="242" name="Group 241">
          <a:extLst>
            <a:ext uri="{FF2B5EF4-FFF2-40B4-BE49-F238E27FC236}">
              <a16:creationId xmlns:a16="http://schemas.microsoft.com/office/drawing/2014/main" id="{00000000-0008-0000-0B00-0000F2000000}"/>
            </a:ext>
          </a:extLst>
        </xdr:cNvPr>
        <xdr:cNvGrpSpPr/>
      </xdr:nvGrpSpPr>
      <xdr:grpSpPr>
        <a:xfrm>
          <a:off x="4124739" y="82688596"/>
          <a:ext cx="382731" cy="131605"/>
          <a:chOff x="3223274" y="3407432"/>
          <a:chExt cx="360283" cy="572265"/>
        </a:xfrm>
      </xdr:grpSpPr>
      <xdr:cxnSp macro="">
        <xdr:nvCxnSpPr>
          <xdr:cNvPr id="243" name="Straight Arrow Connector 242">
            <a:extLst>
              <a:ext uri="{FF2B5EF4-FFF2-40B4-BE49-F238E27FC236}">
                <a16:creationId xmlns:a16="http://schemas.microsoft.com/office/drawing/2014/main" id="{00000000-0008-0000-0B00-0000F3000000}"/>
              </a:ext>
            </a:extLst>
          </xdr:cNvPr>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44" name="Rectangle 37">
            <a:extLst>
              <a:ext uri="{FF2B5EF4-FFF2-40B4-BE49-F238E27FC236}">
                <a16:creationId xmlns:a16="http://schemas.microsoft.com/office/drawing/2014/main" id="{00000000-0008-0000-0B00-0000F4000000}"/>
              </a:ext>
            </a:extLst>
          </xdr:cNvPr>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19</xdr:col>
      <xdr:colOff>75008</xdr:colOff>
      <xdr:row>741</xdr:row>
      <xdr:rowOff>10715</xdr:rowOff>
    </xdr:from>
    <xdr:to>
      <xdr:col>20</xdr:col>
      <xdr:colOff>71544</xdr:colOff>
      <xdr:row>743</xdr:row>
      <xdr:rowOff>48815</xdr:rowOff>
    </xdr:to>
    <xdr:grpSp>
      <xdr:nvGrpSpPr>
        <xdr:cNvPr id="254" name="Group 253">
          <a:extLst>
            <a:ext uri="{FF2B5EF4-FFF2-40B4-BE49-F238E27FC236}">
              <a16:creationId xmlns:a16="http://schemas.microsoft.com/office/drawing/2014/main" id="{00000000-0008-0000-0B00-0000FE000000}"/>
            </a:ext>
          </a:extLst>
        </xdr:cNvPr>
        <xdr:cNvGrpSpPr/>
      </xdr:nvGrpSpPr>
      <xdr:grpSpPr>
        <a:xfrm>
          <a:off x="2925881" y="85477712"/>
          <a:ext cx="155563" cy="289891"/>
          <a:chOff x="2467841" y="10572750"/>
          <a:chExt cx="160193" cy="323850"/>
        </a:xfrm>
      </xdr:grpSpPr>
      <xdr:sp macro="" textlink="">
        <xdr:nvSpPr>
          <xdr:cNvPr id="255" name="Rectangle 254">
            <a:extLst>
              <a:ext uri="{FF2B5EF4-FFF2-40B4-BE49-F238E27FC236}">
                <a16:creationId xmlns:a16="http://schemas.microsoft.com/office/drawing/2014/main" id="{00000000-0008-0000-0B00-0000FF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56" name="Straight Arrow Connector 255">
            <a:extLst>
              <a:ext uri="{FF2B5EF4-FFF2-40B4-BE49-F238E27FC236}">
                <a16:creationId xmlns:a16="http://schemas.microsoft.com/office/drawing/2014/main" id="{00000000-0008-0000-0B00-00000001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32</xdr:col>
      <xdr:colOff>75010</xdr:colOff>
      <xdr:row>741</xdr:row>
      <xdr:rowOff>10716</xdr:rowOff>
    </xdr:from>
    <xdr:to>
      <xdr:col>33</xdr:col>
      <xdr:colOff>71546</xdr:colOff>
      <xdr:row>743</xdr:row>
      <xdr:rowOff>48816</xdr:rowOff>
    </xdr:to>
    <xdr:grpSp>
      <xdr:nvGrpSpPr>
        <xdr:cNvPr id="261" name="Group 260">
          <a:extLst>
            <a:ext uri="{FF2B5EF4-FFF2-40B4-BE49-F238E27FC236}">
              <a16:creationId xmlns:a16="http://schemas.microsoft.com/office/drawing/2014/main" id="{00000000-0008-0000-0B00-000005010000}"/>
            </a:ext>
          </a:extLst>
        </xdr:cNvPr>
        <xdr:cNvGrpSpPr/>
      </xdr:nvGrpSpPr>
      <xdr:grpSpPr>
        <a:xfrm>
          <a:off x="4880579" y="85477713"/>
          <a:ext cx="155562" cy="289891"/>
          <a:chOff x="2467841" y="10572750"/>
          <a:chExt cx="160193" cy="323850"/>
        </a:xfrm>
      </xdr:grpSpPr>
      <xdr:sp macro="" textlink="">
        <xdr:nvSpPr>
          <xdr:cNvPr id="262" name="Rectangle 261">
            <a:extLst>
              <a:ext uri="{FF2B5EF4-FFF2-40B4-BE49-F238E27FC236}">
                <a16:creationId xmlns:a16="http://schemas.microsoft.com/office/drawing/2014/main" id="{00000000-0008-0000-0B00-00000601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63" name="Straight Arrow Connector 262">
            <a:extLst>
              <a:ext uri="{FF2B5EF4-FFF2-40B4-BE49-F238E27FC236}">
                <a16:creationId xmlns:a16="http://schemas.microsoft.com/office/drawing/2014/main" id="{00000000-0008-0000-0B00-00000701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22</xdr:col>
      <xdr:colOff>5946</xdr:colOff>
      <xdr:row>720</xdr:row>
      <xdr:rowOff>35732</xdr:rowOff>
    </xdr:from>
    <xdr:to>
      <xdr:col>23</xdr:col>
      <xdr:colOff>45080</xdr:colOff>
      <xdr:row>722</xdr:row>
      <xdr:rowOff>86450</xdr:rowOff>
    </xdr:to>
    <xdr:grpSp>
      <xdr:nvGrpSpPr>
        <xdr:cNvPr id="194" name="Group 193">
          <a:extLst>
            <a:ext uri="{FF2B5EF4-FFF2-40B4-BE49-F238E27FC236}">
              <a16:creationId xmlns:a16="http://schemas.microsoft.com/office/drawing/2014/main" id="{00000000-0008-0000-0B00-0000C2000000}"/>
            </a:ext>
          </a:extLst>
        </xdr:cNvPr>
        <xdr:cNvGrpSpPr/>
      </xdr:nvGrpSpPr>
      <xdr:grpSpPr>
        <a:xfrm>
          <a:off x="3335969" y="83179871"/>
          <a:ext cx="196504" cy="299611"/>
          <a:chOff x="4255698" y="27025840"/>
          <a:chExt cx="202064" cy="338619"/>
        </a:xfrm>
      </xdr:grpSpPr>
      <xdr:sp macro="" textlink="">
        <xdr:nvSpPr>
          <xdr:cNvPr id="195" name="Rectangle 194">
            <a:extLst>
              <a:ext uri="{FF2B5EF4-FFF2-40B4-BE49-F238E27FC236}">
                <a16:creationId xmlns:a16="http://schemas.microsoft.com/office/drawing/2014/main" id="{00000000-0008-0000-0B00-0000C3000000}"/>
              </a:ext>
            </a:extLst>
          </xdr:cNvPr>
          <xdr:cNvSpPr/>
        </xdr:nvSpPr>
        <xdr:spPr>
          <a:xfrm flipH="1">
            <a:off x="4300805" y="27025840"/>
            <a:ext cx="156957" cy="145087"/>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96" name="Straight Arrow Connector 195">
            <a:extLst>
              <a:ext uri="{FF2B5EF4-FFF2-40B4-BE49-F238E27FC236}">
                <a16:creationId xmlns:a16="http://schemas.microsoft.com/office/drawing/2014/main" id="{00000000-0008-0000-0B00-0000C4000000}"/>
              </a:ext>
            </a:extLst>
          </xdr:cNvPr>
          <xdr:cNvCxnSpPr/>
        </xdr:nvCxnSpPr>
        <xdr:spPr>
          <a:xfrm flipH="1">
            <a:off x="4255698" y="27364459"/>
            <a:ext cx="19636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97" name="Straight Connector 196">
            <a:extLst>
              <a:ext uri="{FF2B5EF4-FFF2-40B4-BE49-F238E27FC236}">
                <a16:creationId xmlns:a16="http://schemas.microsoft.com/office/drawing/2014/main" id="{00000000-0008-0000-0B00-0000C5000000}"/>
              </a:ext>
            </a:extLst>
          </xdr:cNvPr>
          <xdr:cNvCxnSpPr/>
        </xdr:nvCxnSpPr>
        <xdr:spPr>
          <a:xfrm>
            <a:off x="4457762" y="27155236"/>
            <a:ext cx="0" cy="207309"/>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160197</xdr:colOff>
      <xdr:row>740</xdr:row>
      <xdr:rowOff>29780</xdr:rowOff>
    </xdr:from>
    <xdr:to>
      <xdr:col>29</xdr:col>
      <xdr:colOff>39760</xdr:colOff>
      <xdr:row>742</xdr:row>
      <xdr:rowOff>80498</xdr:rowOff>
    </xdr:to>
    <xdr:grpSp>
      <xdr:nvGrpSpPr>
        <xdr:cNvPr id="198" name="Group 197">
          <a:extLst>
            <a:ext uri="{FF2B5EF4-FFF2-40B4-BE49-F238E27FC236}">
              <a16:creationId xmlns:a16="http://schemas.microsoft.com/office/drawing/2014/main" id="{00000000-0008-0000-0B00-0000C6000000}"/>
            </a:ext>
          </a:extLst>
        </xdr:cNvPr>
        <xdr:cNvGrpSpPr/>
      </xdr:nvGrpSpPr>
      <xdr:grpSpPr>
        <a:xfrm>
          <a:off x="4282037" y="85366740"/>
          <a:ext cx="200514" cy="301266"/>
          <a:chOff x="4255698" y="27025840"/>
          <a:chExt cx="202611" cy="338619"/>
        </a:xfrm>
      </xdr:grpSpPr>
      <xdr:sp macro="" textlink="">
        <xdr:nvSpPr>
          <xdr:cNvPr id="199" name="Rectangle 198">
            <a:extLst>
              <a:ext uri="{FF2B5EF4-FFF2-40B4-BE49-F238E27FC236}">
                <a16:creationId xmlns:a16="http://schemas.microsoft.com/office/drawing/2014/main" id="{00000000-0008-0000-0B00-0000C7000000}"/>
              </a:ext>
            </a:extLst>
          </xdr:cNvPr>
          <xdr:cNvSpPr/>
        </xdr:nvSpPr>
        <xdr:spPr>
          <a:xfrm flipH="1">
            <a:off x="4301352" y="27025840"/>
            <a:ext cx="156957" cy="145087"/>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00" name="Straight Arrow Connector 199">
            <a:extLst>
              <a:ext uri="{FF2B5EF4-FFF2-40B4-BE49-F238E27FC236}">
                <a16:creationId xmlns:a16="http://schemas.microsoft.com/office/drawing/2014/main" id="{00000000-0008-0000-0B00-0000C8000000}"/>
              </a:ext>
            </a:extLst>
          </xdr:cNvPr>
          <xdr:cNvCxnSpPr/>
        </xdr:nvCxnSpPr>
        <xdr:spPr>
          <a:xfrm flipH="1">
            <a:off x="4255698" y="27364459"/>
            <a:ext cx="19636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01" name="Straight Connector 200">
            <a:extLst>
              <a:ext uri="{FF2B5EF4-FFF2-40B4-BE49-F238E27FC236}">
                <a16:creationId xmlns:a16="http://schemas.microsoft.com/office/drawing/2014/main" id="{00000000-0008-0000-0B00-0000C9000000}"/>
              </a:ext>
            </a:extLst>
          </xdr:cNvPr>
          <xdr:cNvCxnSpPr/>
        </xdr:nvCxnSpPr>
        <xdr:spPr>
          <a:xfrm>
            <a:off x="4458309" y="27170444"/>
            <a:ext cx="0" cy="194015"/>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40</xdr:col>
      <xdr:colOff>160197</xdr:colOff>
      <xdr:row>740</xdr:row>
      <xdr:rowOff>29780</xdr:rowOff>
    </xdr:from>
    <xdr:to>
      <xdr:col>42</xdr:col>
      <xdr:colOff>39760</xdr:colOff>
      <xdr:row>742</xdr:row>
      <xdr:rowOff>80498</xdr:rowOff>
    </xdr:to>
    <xdr:grpSp>
      <xdr:nvGrpSpPr>
        <xdr:cNvPr id="202" name="Group 201">
          <a:extLst>
            <a:ext uri="{FF2B5EF4-FFF2-40B4-BE49-F238E27FC236}">
              <a16:creationId xmlns:a16="http://schemas.microsoft.com/office/drawing/2014/main" id="{00000000-0008-0000-0B00-0000CA000000}"/>
            </a:ext>
          </a:extLst>
        </xdr:cNvPr>
        <xdr:cNvGrpSpPr/>
      </xdr:nvGrpSpPr>
      <xdr:grpSpPr>
        <a:xfrm>
          <a:off x="6236733" y="85366740"/>
          <a:ext cx="200514" cy="301266"/>
          <a:chOff x="4255698" y="27025840"/>
          <a:chExt cx="202611" cy="338619"/>
        </a:xfrm>
      </xdr:grpSpPr>
      <xdr:sp macro="" textlink="">
        <xdr:nvSpPr>
          <xdr:cNvPr id="203" name="Rectangle 202">
            <a:extLst>
              <a:ext uri="{FF2B5EF4-FFF2-40B4-BE49-F238E27FC236}">
                <a16:creationId xmlns:a16="http://schemas.microsoft.com/office/drawing/2014/main" id="{00000000-0008-0000-0B00-0000CB000000}"/>
              </a:ext>
            </a:extLst>
          </xdr:cNvPr>
          <xdr:cNvSpPr/>
        </xdr:nvSpPr>
        <xdr:spPr>
          <a:xfrm flipH="1">
            <a:off x="4301352" y="27025840"/>
            <a:ext cx="156957" cy="145087"/>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0" name="Straight Arrow Connector 209">
            <a:extLst>
              <a:ext uri="{FF2B5EF4-FFF2-40B4-BE49-F238E27FC236}">
                <a16:creationId xmlns:a16="http://schemas.microsoft.com/office/drawing/2014/main" id="{00000000-0008-0000-0B00-0000D2000000}"/>
              </a:ext>
            </a:extLst>
          </xdr:cNvPr>
          <xdr:cNvCxnSpPr/>
        </xdr:nvCxnSpPr>
        <xdr:spPr>
          <a:xfrm flipH="1">
            <a:off x="4255698" y="27364459"/>
            <a:ext cx="19636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12" name="Straight Connector 211">
            <a:extLst>
              <a:ext uri="{FF2B5EF4-FFF2-40B4-BE49-F238E27FC236}">
                <a16:creationId xmlns:a16="http://schemas.microsoft.com/office/drawing/2014/main" id="{00000000-0008-0000-0B00-0000D4000000}"/>
              </a:ext>
            </a:extLst>
          </xdr:cNvPr>
          <xdr:cNvCxnSpPr/>
        </xdr:nvCxnSpPr>
        <xdr:spPr>
          <a:xfrm>
            <a:off x="4458309" y="27170444"/>
            <a:ext cx="0" cy="194015"/>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23</xdr:col>
      <xdr:colOff>4948</xdr:colOff>
      <xdr:row>150</xdr:row>
      <xdr:rowOff>32779</xdr:rowOff>
    </xdr:from>
    <xdr:to>
      <xdr:col>24</xdr:col>
      <xdr:colOff>50588</xdr:colOff>
      <xdr:row>153</xdr:row>
      <xdr:rowOff>70752</xdr:rowOff>
    </xdr:to>
    <xdr:grpSp>
      <xdr:nvGrpSpPr>
        <xdr:cNvPr id="260" name="Group 259">
          <a:extLst>
            <a:ext uri="{FF2B5EF4-FFF2-40B4-BE49-F238E27FC236}">
              <a16:creationId xmlns:a16="http://schemas.microsoft.com/office/drawing/2014/main" id="{00000000-0008-0000-0B00-000004010000}"/>
            </a:ext>
          </a:extLst>
        </xdr:cNvPr>
        <xdr:cNvGrpSpPr/>
      </xdr:nvGrpSpPr>
      <xdr:grpSpPr>
        <a:xfrm>
          <a:off x="3493997" y="16776487"/>
          <a:ext cx="203010" cy="417316"/>
          <a:chOff x="4249755" y="27025840"/>
          <a:chExt cx="206032" cy="469289"/>
        </a:xfrm>
      </xdr:grpSpPr>
      <xdr:sp macro="" textlink="">
        <xdr:nvSpPr>
          <xdr:cNvPr id="267" name="Rectangle 266">
            <a:extLst>
              <a:ext uri="{FF2B5EF4-FFF2-40B4-BE49-F238E27FC236}">
                <a16:creationId xmlns:a16="http://schemas.microsoft.com/office/drawing/2014/main" id="{00000000-0008-0000-0B00-00000B010000}"/>
              </a:ext>
            </a:extLst>
          </xdr:cNvPr>
          <xdr:cNvSpPr/>
        </xdr:nvSpPr>
        <xdr:spPr>
          <a:xfrm flipH="1">
            <a:off x="4298830" y="27025840"/>
            <a:ext cx="156957" cy="14508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68" name="Straight Arrow Connector 267">
            <a:extLst>
              <a:ext uri="{FF2B5EF4-FFF2-40B4-BE49-F238E27FC236}">
                <a16:creationId xmlns:a16="http://schemas.microsoft.com/office/drawing/2014/main" id="{00000000-0008-0000-0B00-00000C010000}"/>
              </a:ext>
            </a:extLst>
          </xdr:cNvPr>
          <xdr:cNvCxnSpPr/>
        </xdr:nvCxnSpPr>
        <xdr:spPr>
          <a:xfrm flipH="1">
            <a:off x="4249755" y="27495129"/>
            <a:ext cx="19636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69" name="Straight Connector 268">
            <a:extLst>
              <a:ext uri="{FF2B5EF4-FFF2-40B4-BE49-F238E27FC236}">
                <a16:creationId xmlns:a16="http://schemas.microsoft.com/office/drawing/2014/main" id="{00000000-0008-0000-0B00-00000D010000}"/>
              </a:ext>
            </a:extLst>
          </xdr:cNvPr>
          <xdr:cNvCxnSpPr/>
        </xdr:nvCxnSpPr>
        <xdr:spPr>
          <a:xfrm>
            <a:off x="4455787" y="27155236"/>
            <a:ext cx="0" cy="33989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11907</xdr:colOff>
      <xdr:row>139</xdr:row>
      <xdr:rowOff>66675</xdr:rowOff>
    </xdr:from>
    <xdr:to>
      <xdr:col>29</xdr:col>
      <xdr:colOff>62665</xdr:colOff>
      <xdr:row>141</xdr:row>
      <xdr:rowOff>68543</xdr:rowOff>
    </xdr:to>
    <xdr:grpSp>
      <xdr:nvGrpSpPr>
        <xdr:cNvPr id="213" name="Group 212">
          <a:extLst>
            <a:ext uri="{FF2B5EF4-FFF2-40B4-BE49-F238E27FC236}">
              <a16:creationId xmlns:a16="http://schemas.microsoft.com/office/drawing/2014/main" id="{00000000-0008-0000-0B00-0000D5000000}"/>
            </a:ext>
          </a:extLst>
        </xdr:cNvPr>
        <xdr:cNvGrpSpPr/>
      </xdr:nvGrpSpPr>
      <xdr:grpSpPr>
        <a:xfrm>
          <a:off x="4137060" y="15642535"/>
          <a:ext cx="367982" cy="256972"/>
          <a:chOff x="3509743" y="9745123"/>
          <a:chExt cx="365235" cy="299809"/>
        </a:xfrm>
      </xdr:grpSpPr>
      <xdr:cxnSp macro="">
        <xdr:nvCxnSpPr>
          <xdr:cNvPr id="226" name="Straight Arrow Connector 225">
            <a:extLst>
              <a:ext uri="{FF2B5EF4-FFF2-40B4-BE49-F238E27FC236}">
                <a16:creationId xmlns:a16="http://schemas.microsoft.com/office/drawing/2014/main" id="{00000000-0008-0000-0B00-0000E2000000}"/>
              </a:ext>
            </a:extLst>
          </xdr:cNvPr>
          <xdr:cNvCxnSpPr/>
        </xdr:nvCxnSpPr>
        <xdr:spPr>
          <a:xfrm flipH="1">
            <a:off x="3509743" y="9891317"/>
            <a:ext cx="363869"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27" name="Rectangle 37">
            <a:extLst>
              <a:ext uri="{FF2B5EF4-FFF2-40B4-BE49-F238E27FC236}">
                <a16:creationId xmlns:a16="http://schemas.microsoft.com/office/drawing/2014/main" id="{00000000-0008-0000-0B00-0000E3000000}"/>
              </a:ext>
            </a:extLst>
          </xdr:cNvPr>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27</xdr:col>
      <xdr:colOff>11907</xdr:colOff>
      <xdr:row>157</xdr:row>
      <xdr:rowOff>66675</xdr:rowOff>
    </xdr:from>
    <xdr:to>
      <xdr:col>29</xdr:col>
      <xdr:colOff>62665</xdr:colOff>
      <xdr:row>159</xdr:row>
      <xdr:rowOff>68543</xdr:rowOff>
    </xdr:to>
    <xdr:grpSp>
      <xdr:nvGrpSpPr>
        <xdr:cNvPr id="228" name="Group 227">
          <a:extLst>
            <a:ext uri="{FF2B5EF4-FFF2-40B4-BE49-F238E27FC236}">
              <a16:creationId xmlns:a16="http://schemas.microsoft.com/office/drawing/2014/main" id="{00000000-0008-0000-0B00-0000E4000000}"/>
            </a:ext>
          </a:extLst>
        </xdr:cNvPr>
        <xdr:cNvGrpSpPr/>
      </xdr:nvGrpSpPr>
      <xdr:grpSpPr>
        <a:xfrm>
          <a:off x="4137060" y="17580665"/>
          <a:ext cx="367982" cy="256973"/>
          <a:chOff x="3509743" y="9745123"/>
          <a:chExt cx="365235" cy="299809"/>
        </a:xfrm>
      </xdr:grpSpPr>
      <xdr:cxnSp macro="">
        <xdr:nvCxnSpPr>
          <xdr:cNvPr id="245" name="Straight Arrow Connector 244">
            <a:extLst>
              <a:ext uri="{FF2B5EF4-FFF2-40B4-BE49-F238E27FC236}">
                <a16:creationId xmlns:a16="http://schemas.microsoft.com/office/drawing/2014/main" id="{00000000-0008-0000-0B00-0000F5000000}"/>
              </a:ext>
            </a:extLst>
          </xdr:cNvPr>
          <xdr:cNvCxnSpPr/>
        </xdr:nvCxnSpPr>
        <xdr:spPr>
          <a:xfrm flipH="1">
            <a:off x="3509743" y="9891317"/>
            <a:ext cx="363869"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46" name="Rectangle 37">
            <a:extLst>
              <a:ext uri="{FF2B5EF4-FFF2-40B4-BE49-F238E27FC236}">
                <a16:creationId xmlns:a16="http://schemas.microsoft.com/office/drawing/2014/main" id="{00000000-0008-0000-0B00-0000F6000000}"/>
              </a:ext>
            </a:extLst>
          </xdr:cNvPr>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27</xdr:col>
      <xdr:colOff>11907</xdr:colOff>
      <xdr:row>184</xdr:row>
      <xdr:rowOff>66675</xdr:rowOff>
    </xdr:from>
    <xdr:to>
      <xdr:col>29</xdr:col>
      <xdr:colOff>72190</xdr:colOff>
      <xdr:row>186</xdr:row>
      <xdr:rowOff>68543</xdr:rowOff>
    </xdr:to>
    <xdr:grpSp>
      <xdr:nvGrpSpPr>
        <xdr:cNvPr id="247" name="Group 246">
          <a:extLst>
            <a:ext uri="{FF2B5EF4-FFF2-40B4-BE49-F238E27FC236}">
              <a16:creationId xmlns:a16="http://schemas.microsoft.com/office/drawing/2014/main" id="{00000000-0008-0000-0B00-0000F7000000}"/>
            </a:ext>
          </a:extLst>
        </xdr:cNvPr>
        <xdr:cNvGrpSpPr/>
      </xdr:nvGrpSpPr>
      <xdr:grpSpPr>
        <a:xfrm>
          <a:off x="4137060" y="20539213"/>
          <a:ext cx="376264" cy="256973"/>
          <a:chOff x="3500397" y="9745123"/>
          <a:chExt cx="374581" cy="299809"/>
        </a:xfrm>
      </xdr:grpSpPr>
      <xdr:cxnSp macro="">
        <xdr:nvCxnSpPr>
          <xdr:cNvPr id="248" name="Straight Arrow Connector 247">
            <a:extLst>
              <a:ext uri="{FF2B5EF4-FFF2-40B4-BE49-F238E27FC236}">
                <a16:creationId xmlns:a16="http://schemas.microsoft.com/office/drawing/2014/main" id="{00000000-0008-0000-0B00-0000F8000000}"/>
              </a:ext>
            </a:extLst>
          </xdr:cNvPr>
          <xdr:cNvCxnSpPr/>
        </xdr:nvCxnSpPr>
        <xdr:spPr>
          <a:xfrm flipH="1">
            <a:off x="3500397" y="9891317"/>
            <a:ext cx="373215"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49" name="Rectangle 37">
            <a:extLst>
              <a:ext uri="{FF2B5EF4-FFF2-40B4-BE49-F238E27FC236}">
                <a16:creationId xmlns:a16="http://schemas.microsoft.com/office/drawing/2014/main" id="{00000000-0008-0000-0B00-0000F9000000}"/>
              </a:ext>
            </a:extLst>
          </xdr:cNvPr>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27</xdr:col>
      <xdr:colOff>17860</xdr:colOff>
      <xdr:row>204</xdr:row>
      <xdr:rowOff>75009</xdr:rowOff>
    </xdr:from>
    <xdr:to>
      <xdr:col>29</xdr:col>
      <xdr:colOff>68618</xdr:colOff>
      <xdr:row>206</xdr:row>
      <xdr:rowOff>76877</xdr:rowOff>
    </xdr:to>
    <xdr:grpSp>
      <xdr:nvGrpSpPr>
        <xdr:cNvPr id="250" name="Group 249">
          <a:extLst>
            <a:ext uri="{FF2B5EF4-FFF2-40B4-BE49-F238E27FC236}">
              <a16:creationId xmlns:a16="http://schemas.microsoft.com/office/drawing/2014/main" id="{00000000-0008-0000-0B00-0000FA000000}"/>
            </a:ext>
          </a:extLst>
        </xdr:cNvPr>
        <xdr:cNvGrpSpPr/>
      </xdr:nvGrpSpPr>
      <xdr:grpSpPr>
        <a:xfrm>
          <a:off x="4141771" y="22739539"/>
          <a:ext cx="369224" cy="256972"/>
          <a:chOff x="3509743" y="9745123"/>
          <a:chExt cx="365235" cy="299809"/>
        </a:xfrm>
      </xdr:grpSpPr>
      <xdr:cxnSp macro="">
        <xdr:nvCxnSpPr>
          <xdr:cNvPr id="251" name="Straight Arrow Connector 250">
            <a:extLst>
              <a:ext uri="{FF2B5EF4-FFF2-40B4-BE49-F238E27FC236}">
                <a16:creationId xmlns:a16="http://schemas.microsoft.com/office/drawing/2014/main" id="{00000000-0008-0000-0B00-0000FB000000}"/>
              </a:ext>
            </a:extLst>
          </xdr:cNvPr>
          <xdr:cNvCxnSpPr/>
        </xdr:nvCxnSpPr>
        <xdr:spPr>
          <a:xfrm flipH="1">
            <a:off x="3509743" y="9891317"/>
            <a:ext cx="363869"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52" name="Rectangle 37">
            <a:extLst>
              <a:ext uri="{FF2B5EF4-FFF2-40B4-BE49-F238E27FC236}">
                <a16:creationId xmlns:a16="http://schemas.microsoft.com/office/drawing/2014/main" id="{00000000-0008-0000-0B00-0000FC000000}"/>
              </a:ext>
            </a:extLst>
          </xdr:cNvPr>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27</xdr:col>
      <xdr:colOff>11907</xdr:colOff>
      <xdr:row>234</xdr:row>
      <xdr:rowOff>79131</xdr:rowOff>
    </xdr:from>
    <xdr:to>
      <xdr:col>29</xdr:col>
      <xdr:colOff>62665</xdr:colOff>
      <xdr:row>236</xdr:row>
      <xdr:rowOff>80999</xdr:rowOff>
    </xdr:to>
    <xdr:grpSp>
      <xdr:nvGrpSpPr>
        <xdr:cNvPr id="253" name="Group 252">
          <a:extLst>
            <a:ext uri="{FF2B5EF4-FFF2-40B4-BE49-F238E27FC236}">
              <a16:creationId xmlns:a16="http://schemas.microsoft.com/office/drawing/2014/main" id="{00000000-0008-0000-0B00-0000FD000000}"/>
            </a:ext>
          </a:extLst>
        </xdr:cNvPr>
        <xdr:cNvGrpSpPr/>
      </xdr:nvGrpSpPr>
      <xdr:grpSpPr>
        <a:xfrm>
          <a:off x="4137060" y="26093148"/>
          <a:ext cx="367982" cy="255730"/>
          <a:chOff x="3509743" y="9745123"/>
          <a:chExt cx="365235" cy="299809"/>
        </a:xfrm>
      </xdr:grpSpPr>
      <xdr:cxnSp macro="">
        <xdr:nvCxnSpPr>
          <xdr:cNvPr id="257" name="Straight Arrow Connector 256">
            <a:extLst>
              <a:ext uri="{FF2B5EF4-FFF2-40B4-BE49-F238E27FC236}">
                <a16:creationId xmlns:a16="http://schemas.microsoft.com/office/drawing/2014/main" id="{00000000-0008-0000-0B00-000001010000}"/>
              </a:ext>
            </a:extLst>
          </xdr:cNvPr>
          <xdr:cNvCxnSpPr/>
        </xdr:nvCxnSpPr>
        <xdr:spPr>
          <a:xfrm flipH="1">
            <a:off x="3509743" y="9891317"/>
            <a:ext cx="363869"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58" name="Rectangle 37">
            <a:extLst>
              <a:ext uri="{FF2B5EF4-FFF2-40B4-BE49-F238E27FC236}">
                <a16:creationId xmlns:a16="http://schemas.microsoft.com/office/drawing/2014/main" id="{00000000-0008-0000-0B00-000002010000}"/>
              </a:ext>
            </a:extLst>
          </xdr:cNvPr>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40</xdr:col>
      <xdr:colOff>11908</xdr:colOff>
      <xdr:row>234</xdr:row>
      <xdr:rowOff>88656</xdr:rowOff>
    </xdr:from>
    <xdr:to>
      <xdr:col>42</xdr:col>
      <xdr:colOff>62666</xdr:colOff>
      <xdr:row>236</xdr:row>
      <xdr:rowOff>90524</xdr:rowOff>
    </xdr:to>
    <xdr:grpSp>
      <xdr:nvGrpSpPr>
        <xdr:cNvPr id="259" name="Group 258">
          <a:extLst>
            <a:ext uri="{FF2B5EF4-FFF2-40B4-BE49-F238E27FC236}">
              <a16:creationId xmlns:a16="http://schemas.microsoft.com/office/drawing/2014/main" id="{00000000-0008-0000-0B00-000003010000}"/>
            </a:ext>
          </a:extLst>
        </xdr:cNvPr>
        <xdr:cNvGrpSpPr/>
      </xdr:nvGrpSpPr>
      <xdr:grpSpPr>
        <a:xfrm>
          <a:off x="6091757" y="26101431"/>
          <a:ext cx="367982" cy="255730"/>
          <a:chOff x="3509743" y="9745123"/>
          <a:chExt cx="365235" cy="299809"/>
        </a:xfrm>
      </xdr:grpSpPr>
      <xdr:cxnSp macro="">
        <xdr:nvCxnSpPr>
          <xdr:cNvPr id="264" name="Straight Arrow Connector 263">
            <a:extLst>
              <a:ext uri="{FF2B5EF4-FFF2-40B4-BE49-F238E27FC236}">
                <a16:creationId xmlns:a16="http://schemas.microsoft.com/office/drawing/2014/main" id="{00000000-0008-0000-0B00-000008010000}"/>
              </a:ext>
            </a:extLst>
          </xdr:cNvPr>
          <xdr:cNvCxnSpPr/>
        </xdr:nvCxnSpPr>
        <xdr:spPr>
          <a:xfrm flipH="1">
            <a:off x="3509743" y="9891317"/>
            <a:ext cx="363868"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65" name="Rectangle 37">
            <a:extLst>
              <a:ext uri="{FF2B5EF4-FFF2-40B4-BE49-F238E27FC236}">
                <a16:creationId xmlns:a16="http://schemas.microsoft.com/office/drawing/2014/main" id="{00000000-0008-0000-0B00-000009010000}"/>
              </a:ext>
            </a:extLst>
          </xdr:cNvPr>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27</xdr:col>
      <xdr:colOff>2147</xdr:colOff>
      <xdr:row>267</xdr:row>
      <xdr:rowOff>76200</xdr:rowOff>
    </xdr:from>
    <xdr:to>
      <xdr:col>29</xdr:col>
      <xdr:colOff>62668</xdr:colOff>
      <xdr:row>269</xdr:row>
      <xdr:rowOff>78068</xdr:rowOff>
    </xdr:to>
    <xdr:grpSp>
      <xdr:nvGrpSpPr>
        <xdr:cNvPr id="266" name="Group 265">
          <a:extLst>
            <a:ext uri="{FF2B5EF4-FFF2-40B4-BE49-F238E27FC236}">
              <a16:creationId xmlns:a16="http://schemas.microsoft.com/office/drawing/2014/main" id="{00000000-0008-0000-0B00-00000A010000}"/>
            </a:ext>
          </a:extLst>
        </xdr:cNvPr>
        <xdr:cNvGrpSpPr/>
      </xdr:nvGrpSpPr>
      <xdr:grpSpPr>
        <a:xfrm>
          <a:off x="4126886" y="29941630"/>
          <a:ext cx="378159" cy="256972"/>
          <a:chOff x="3500224" y="9745123"/>
          <a:chExt cx="374754" cy="299809"/>
        </a:xfrm>
      </xdr:grpSpPr>
      <xdr:cxnSp macro="">
        <xdr:nvCxnSpPr>
          <xdr:cNvPr id="270" name="Straight Arrow Connector 269">
            <a:extLst>
              <a:ext uri="{FF2B5EF4-FFF2-40B4-BE49-F238E27FC236}">
                <a16:creationId xmlns:a16="http://schemas.microsoft.com/office/drawing/2014/main" id="{00000000-0008-0000-0B00-00000E010000}"/>
              </a:ext>
            </a:extLst>
          </xdr:cNvPr>
          <xdr:cNvCxnSpPr/>
        </xdr:nvCxnSpPr>
        <xdr:spPr>
          <a:xfrm flipH="1">
            <a:off x="3500224" y="9891317"/>
            <a:ext cx="369710"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71" name="Rectangle 37">
            <a:extLst>
              <a:ext uri="{FF2B5EF4-FFF2-40B4-BE49-F238E27FC236}">
                <a16:creationId xmlns:a16="http://schemas.microsoft.com/office/drawing/2014/main" id="{00000000-0008-0000-0B00-00000F010000}"/>
              </a:ext>
            </a:extLst>
          </xdr:cNvPr>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40</xdr:col>
      <xdr:colOff>11908</xdr:colOff>
      <xdr:row>267</xdr:row>
      <xdr:rowOff>66675</xdr:rowOff>
    </xdr:from>
    <xdr:to>
      <xdr:col>42</xdr:col>
      <xdr:colOff>62666</xdr:colOff>
      <xdr:row>269</xdr:row>
      <xdr:rowOff>68543</xdr:rowOff>
    </xdr:to>
    <xdr:grpSp>
      <xdr:nvGrpSpPr>
        <xdr:cNvPr id="272" name="Group 271">
          <a:extLst>
            <a:ext uri="{FF2B5EF4-FFF2-40B4-BE49-F238E27FC236}">
              <a16:creationId xmlns:a16="http://schemas.microsoft.com/office/drawing/2014/main" id="{00000000-0008-0000-0B00-000010010000}"/>
            </a:ext>
          </a:extLst>
        </xdr:cNvPr>
        <xdr:cNvGrpSpPr/>
      </xdr:nvGrpSpPr>
      <xdr:grpSpPr>
        <a:xfrm>
          <a:off x="6091757" y="29933348"/>
          <a:ext cx="367982" cy="256972"/>
          <a:chOff x="3509743" y="9745123"/>
          <a:chExt cx="365235" cy="299809"/>
        </a:xfrm>
      </xdr:grpSpPr>
      <xdr:cxnSp macro="">
        <xdr:nvCxnSpPr>
          <xdr:cNvPr id="273" name="Straight Arrow Connector 272">
            <a:extLst>
              <a:ext uri="{FF2B5EF4-FFF2-40B4-BE49-F238E27FC236}">
                <a16:creationId xmlns:a16="http://schemas.microsoft.com/office/drawing/2014/main" id="{00000000-0008-0000-0B00-000011010000}"/>
              </a:ext>
            </a:extLst>
          </xdr:cNvPr>
          <xdr:cNvCxnSpPr/>
        </xdr:nvCxnSpPr>
        <xdr:spPr>
          <a:xfrm flipH="1">
            <a:off x="3509743" y="9891317"/>
            <a:ext cx="363868"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74" name="Rectangle 37">
            <a:extLst>
              <a:ext uri="{FF2B5EF4-FFF2-40B4-BE49-F238E27FC236}">
                <a16:creationId xmlns:a16="http://schemas.microsoft.com/office/drawing/2014/main" id="{00000000-0008-0000-0B00-000012010000}"/>
              </a:ext>
            </a:extLst>
          </xdr:cNvPr>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27</xdr:col>
      <xdr:colOff>11907</xdr:colOff>
      <xdr:row>602</xdr:row>
      <xdr:rowOff>79131</xdr:rowOff>
    </xdr:from>
    <xdr:to>
      <xdr:col>29</xdr:col>
      <xdr:colOff>72190</xdr:colOff>
      <xdr:row>604</xdr:row>
      <xdr:rowOff>80999</xdr:rowOff>
    </xdr:to>
    <xdr:grpSp>
      <xdr:nvGrpSpPr>
        <xdr:cNvPr id="275" name="Group 274">
          <a:extLst>
            <a:ext uri="{FF2B5EF4-FFF2-40B4-BE49-F238E27FC236}">
              <a16:creationId xmlns:a16="http://schemas.microsoft.com/office/drawing/2014/main" id="{00000000-0008-0000-0B00-000013010000}"/>
            </a:ext>
          </a:extLst>
        </xdr:cNvPr>
        <xdr:cNvGrpSpPr/>
      </xdr:nvGrpSpPr>
      <xdr:grpSpPr>
        <a:xfrm>
          <a:off x="4137060" y="69658013"/>
          <a:ext cx="376264" cy="255731"/>
          <a:chOff x="3500397" y="9745123"/>
          <a:chExt cx="374581" cy="299809"/>
        </a:xfrm>
      </xdr:grpSpPr>
      <xdr:cxnSp macro="">
        <xdr:nvCxnSpPr>
          <xdr:cNvPr id="276" name="Straight Arrow Connector 275">
            <a:extLst>
              <a:ext uri="{FF2B5EF4-FFF2-40B4-BE49-F238E27FC236}">
                <a16:creationId xmlns:a16="http://schemas.microsoft.com/office/drawing/2014/main" id="{00000000-0008-0000-0B00-000014010000}"/>
              </a:ext>
            </a:extLst>
          </xdr:cNvPr>
          <xdr:cNvCxnSpPr/>
        </xdr:nvCxnSpPr>
        <xdr:spPr>
          <a:xfrm flipH="1">
            <a:off x="3500397" y="9891317"/>
            <a:ext cx="373215"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77" name="Rectangle 37">
            <a:extLst>
              <a:ext uri="{FF2B5EF4-FFF2-40B4-BE49-F238E27FC236}">
                <a16:creationId xmlns:a16="http://schemas.microsoft.com/office/drawing/2014/main" id="{00000000-0008-0000-0B00-000015010000}"/>
              </a:ext>
            </a:extLst>
          </xdr:cNvPr>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27</xdr:col>
      <xdr:colOff>0</xdr:colOff>
      <xdr:row>307</xdr:row>
      <xdr:rowOff>66675</xdr:rowOff>
    </xdr:from>
    <xdr:to>
      <xdr:col>29</xdr:col>
      <xdr:colOff>65093</xdr:colOff>
      <xdr:row>308</xdr:row>
      <xdr:rowOff>70728</xdr:rowOff>
    </xdr:to>
    <xdr:grpSp>
      <xdr:nvGrpSpPr>
        <xdr:cNvPr id="162" name="Group 161">
          <a:extLst>
            <a:ext uri="{FF2B5EF4-FFF2-40B4-BE49-F238E27FC236}">
              <a16:creationId xmlns:a16="http://schemas.microsoft.com/office/drawing/2014/main" id="{00000000-0008-0000-0B00-0000A2000000}"/>
            </a:ext>
          </a:extLst>
        </xdr:cNvPr>
        <xdr:cNvGrpSpPr/>
      </xdr:nvGrpSpPr>
      <xdr:grpSpPr>
        <a:xfrm>
          <a:off x="4124739" y="34796896"/>
          <a:ext cx="382731" cy="131605"/>
          <a:chOff x="3223274" y="3407432"/>
          <a:chExt cx="360283" cy="572265"/>
        </a:xfrm>
      </xdr:grpSpPr>
      <xdr:cxnSp macro="">
        <xdr:nvCxnSpPr>
          <xdr:cNvPr id="163" name="Straight Arrow Connector 162">
            <a:extLst>
              <a:ext uri="{FF2B5EF4-FFF2-40B4-BE49-F238E27FC236}">
                <a16:creationId xmlns:a16="http://schemas.microsoft.com/office/drawing/2014/main" id="{00000000-0008-0000-0B00-0000A3000000}"/>
              </a:ext>
            </a:extLst>
          </xdr:cNvPr>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64" name="Rectangle 37">
            <a:extLst>
              <a:ext uri="{FF2B5EF4-FFF2-40B4-BE49-F238E27FC236}">
                <a16:creationId xmlns:a16="http://schemas.microsoft.com/office/drawing/2014/main" id="{00000000-0008-0000-0B00-0000A4000000}"/>
              </a:ext>
            </a:extLst>
          </xdr:cNvPr>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27</xdr:col>
      <xdr:colOff>11907</xdr:colOff>
      <xdr:row>471</xdr:row>
      <xdr:rowOff>76200</xdr:rowOff>
    </xdr:from>
    <xdr:to>
      <xdr:col>29</xdr:col>
      <xdr:colOff>62665</xdr:colOff>
      <xdr:row>473</xdr:row>
      <xdr:rowOff>78068</xdr:rowOff>
    </xdr:to>
    <xdr:grpSp>
      <xdr:nvGrpSpPr>
        <xdr:cNvPr id="165" name="Group 164">
          <a:extLst>
            <a:ext uri="{FF2B5EF4-FFF2-40B4-BE49-F238E27FC236}">
              <a16:creationId xmlns:a16="http://schemas.microsoft.com/office/drawing/2014/main" id="{00000000-0008-0000-0B00-0000A5000000}"/>
            </a:ext>
          </a:extLst>
        </xdr:cNvPr>
        <xdr:cNvGrpSpPr/>
      </xdr:nvGrpSpPr>
      <xdr:grpSpPr>
        <a:xfrm>
          <a:off x="4137060" y="53899904"/>
          <a:ext cx="367982" cy="256972"/>
          <a:chOff x="3509743" y="9745123"/>
          <a:chExt cx="365235" cy="299809"/>
        </a:xfrm>
      </xdr:grpSpPr>
      <xdr:cxnSp macro="">
        <xdr:nvCxnSpPr>
          <xdr:cNvPr id="166" name="Straight Arrow Connector 165">
            <a:extLst>
              <a:ext uri="{FF2B5EF4-FFF2-40B4-BE49-F238E27FC236}">
                <a16:creationId xmlns:a16="http://schemas.microsoft.com/office/drawing/2014/main" id="{00000000-0008-0000-0B00-0000A6000000}"/>
              </a:ext>
            </a:extLst>
          </xdr:cNvPr>
          <xdr:cNvCxnSpPr/>
        </xdr:nvCxnSpPr>
        <xdr:spPr>
          <a:xfrm flipH="1">
            <a:off x="3509743" y="9891317"/>
            <a:ext cx="363869"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67" name="Rectangle 37">
            <a:extLst>
              <a:ext uri="{FF2B5EF4-FFF2-40B4-BE49-F238E27FC236}">
                <a16:creationId xmlns:a16="http://schemas.microsoft.com/office/drawing/2014/main" id="{00000000-0008-0000-0B00-0000A7000000}"/>
              </a:ext>
            </a:extLst>
          </xdr:cNvPr>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27</xdr:col>
      <xdr:colOff>2147</xdr:colOff>
      <xdr:row>373</xdr:row>
      <xdr:rowOff>66675</xdr:rowOff>
    </xdr:from>
    <xdr:to>
      <xdr:col>29</xdr:col>
      <xdr:colOff>62668</xdr:colOff>
      <xdr:row>375</xdr:row>
      <xdr:rowOff>68543</xdr:rowOff>
    </xdr:to>
    <xdr:grpSp>
      <xdr:nvGrpSpPr>
        <xdr:cNvPr id="177" name="Group 176">
          <a:extLst>
            <a:ext uri="{FF2B5EF4-FFF2-40B4-BE49-F238E27FC236}">
              <a16:creationId xmlns:a16="http://schemas.microsoft.com/office/drawing/2014/main" id="{00000000-0008-0000-0B00-0000B1000000}"/>
            </a:ext>
          </a:extLst>
        </xdr:cNvPr>
        <xdr:cNvGrpSpPr/>
      </xdr:nvGrpSpPr>
      <xdr:grpSpPr>
        <a:xfrm>
          <a:off x="4126886" y="42226396"/>
          <a:ext cx="378159" cy="256972"/>
          <a:chOff x="3500224" y="9745123"/>
          <a:chExt cx="374754" cy="299809"/>
        </a:xfrm>
      </xdr:grpSpPr>
      <xdr:cxnSp macro="">
        <xdr:nvCxnSpPr>
          <xdr:cNvPr id="178" name="Straight Arrow Connector 177">
            <a:extLst>
              <a:ext uri="{FF2B5EF4-FFF2-40B4-BE49-F238E27FC236}">
                <a16:creationId xmlns:a16="http://schemas.microsoft.com/office/drawing/2014/main" id="{00000000-0008-0000-0B00-0000B2000000}"/>
              </a:ext>
            </a:extLst>
          </xdr:cNvPr>
          <xdr:cNvCxnSpPr/>
        </xdr:nvCxnSpPr>
        <xdr:spPr>
          <a:xfrm flipH="1">
            <a:off x="3500224" y="9891317"/>
            <a:ext cx="369710"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79" name="Rectangle 37">
            <a:extLst>
              <a:ext uri="{FF2B5EF4-FFF2-40B4-BE49-F238E27FC236}">
                <a16:creationId xmlns:a16="http://schemas.microsoft.com/office/drawing/2014/main" id="{00000000-0008-0000-0B00-0000B3000000}"/>
              </a:ext>
            </a:extLst>
          </xdr:cNvPr>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17</xdr:col>
      <xdr:colOff>66675</xdr:colOff>
      <xdr:row>4</xdr:row>
      <xdr:rowOff>66667</xdr:rowOff>
    </xdr:from>
    <xdr:to>
      <xdr:col>18</xdr:col>
      <xdr:colOff>123329</xdr:colOff>
      <xdr:row>8</xdr:row>
      <xdr:rowOff>7256</xdr:rowOff>
    </xdr:to>
    <xdr:grpSp>
      <xdr:nvGrpSpPr>
        <xdr:cNvPr id="186" name="Group 185">
          <a:extLst>
            <a:ext uri="{FF2B5EF4-FFF2-40B4-BE49-F238E27FC236}">
              <a16:creationId xmlns:a16="http://schemas.microsoft.com/office/drawing/2014/main" id="{00000000-0008-0000-0B00-0000BA000000}"/>
            </a:ext>
          </a:extLst>
        </xdr:cNvPr>
        <xdr:cNvGrpSpPr/>
      </xdr:nvGrpSpPr>
      <xdr:grpSpPr>
        <a:xfrm>
          <a:off x="2657061" y="450566"/>
          <a:ext cx="158530" cy="396961"/>
          <a:chOff x="3377338" y="8846950"/>
          <a:chExt cx="161441" cy="324208"/>
        </a:xfrm>
      </xdr:grpSpPr>
      <xdr:sp macro="" textlink="">
        <xdr:nvSpPr>
          <xdr:cNvPr id="187" name="Rectangle 186">
            <a:extLst>
              <a:ext uri="{FF2B5EF4-FFF2-40B4-BE49-F238E27FC236}">
                <a16:creationId xmlns:a16="http://schemas.microsoft.com/office/drawing/2014/main" id="{00000000-0008-0000-0B00-0000BB000000}"/>
              </a:ext>
            </a:extLst>
          </xdr:cNvPr>
          <xdr:cNvSpPr/>
        </xdr:nvSpPr>
        <xdr:spPr>
          <a:xfrm>
            <a:off x="3377338" y="8846950"/>
            <a:ext cx="161441" cy="106492"/>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88" name="Straight Arrow Connector 187">
            <a:extLst>
              <a:ext uri="{FF2B5EF4-FFF2-40B4-BE49-F238E27FC236}">
                <a16:creationId xmlns:a16="http://schemas.microsoft.com/office/drawing/2014/main" id="{00000000-0008-0000-0B00-0000BC000000}"/>
              </a:ext>
            </a:extLst>
          </xdr:cNvPr>
          <xdr:cNvCxnSpPr/>
        </xdr:nvCxnSpPr>
        <xdr:spPr>
          <a:xfrm>
            <a:off x="3377339" y="8961285"/>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30699</xdr:colOff>
      <xdr:row>4</xdr:row>
      <xdr:rowOff>66675</xdr:rowOff>
    </xdr:from>
    <xdr:to>
      <xdr:col>40</xdr:col>
      <xdr:colOff>91748</xdr:colOff>
      <xdr:row>5</xdr:row>
      <xdr:rowOff>133350</xdr:rowOff>
    </xdr:to>
    <xdr:grpSp>
      <xdr:nvGrpSpPr>
        <xdr:cNvPr id="204" name="Group 203">
          <a:extLst>
            <a:ext uri="{FF2B5EF4-FFF2-40B4-BE49-F238E27FC236}">
              <a16:creationId xmlns:a16="http://schemas.microsoft.com/office/drawing/2014/main" id="{00000000-0008-0000-0B00-0000CC000000}"/>
            </a:ext>
          </a:extLst>
        </xdr:cNvPr>
        <xdr:cNvGrpSpPr/>
      </xdr:nvGrpSpPr>
      <xdr:grpSpPr>
        <a:xfrm>
          <a:off x="4314050" y="450574"/>
          <a:ext cx="1856305" cy="127553"/>
          <a:chOff x="3700220" y="8704881"/>
          <a:chExt cx="1880754" cy="142068"/>
        </a:xfrm>
      </xdr:grpSpPr>
      <xdr:sp macro="" textlink="">
        <xdr:nvSpPr>
          <xdr:cNvPr id="205" name="Rectangle 204">
            <a:extLst>
              <a:ext uri="{FF2B5EF4-FFF2-40B4-BE49-F238E27FC236}">
                <a16:creationId xmlns:a16="http://schemas.microsoft.com/office/drawing/2014/main" id="{00000000-0008-0000-0B00-0000CD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06" name="Straight Arrow Connector 205">
            <a:extLst>
              <a:ext uri="{FF2B5EF4-FFF2-40B4-BE49-F238E27FC236}">
                <a16:creationId xmlns:a16="http://schemas.microsoft.com/office/drawing/2014/main" id="{00000000-0008-0000-0B00-0000CE000000}"/>
              </a:ext>
            </a:extLst>
          </xdr:cNvPr>
          <xdr:cNvCxnSpPr/>
        </xdr:nvCxnSpPr>
        <xdr:spPr>
          <a:xfrm>
            <a:off x="3851975" y="8846949"/>
            <a:ext cx="1728999"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770</xdr:colOff>
      <xdr:row>720</xdr:row>
      <xdr:rowOff>35733</xdr:rowOff>
    </xdr:from>
    <xdr:to>
      <xdr:col>29</xdr:col>
      <xdr:colOff>37189</xdr:colOff>
      <xdr:row>722</xdr:row>
      <xdr:rowOff>86451</xdr:rowOff>
    </xdr:to>
    <xdr:grpSp>
      <xdr:nvGrpSpPr>
        <xdr:cNvPr id="217" name="Group 216">
          <a:extLst>
            <a:ext uri="{FF2B5EF4-FFF2-40B4-BE49-F238E27FC236}">
              <a16:creationId xmlns:a16="http://schemas.microsoft.com/office/drawing/2014/main" id="{00000000-0008-0000-0B00-0000D9000000}"/>
            </a:ext>
          </a:extLst>
        </xdr:cNvPr>
        <xdr:cNvGrpSpPr/>
      </xdr:nvGrpSpPr>
      <xdr:grpSpPr>
        <a:xfrm>
          <a:off x="4284535" y="83179872"/>
          <a:ext cx="195445" cy="299611"/>
          <a:chOff x="4255698" y="27025840"/>
          <a:chExt cx="200089" cy="338619"/>
        </a:xfrm>
      </xdr:grpSpPr>
      <xdr:sp macro="" textlink="">
        <xdr:nvSpPr>
          <xdr:cNvPr id="218" name="Rectangle 217">
            <a:extLst>
              <a:ext uri="{FF2B5EF4-FFF2-40B4-BE49-F238E27FC236}">
                <a16:creationId xmlns:a16="http://schemas.microsoft.com/office/drawing/2014/main" id="{00000000-0008-0000-0B00-0000DA000000}"/>
              </a:ext>
            </a:extLst>
          </xdr:cNvPr>
          <xdr:cNvSpPr/>
        </xdr:nvSpPr>
        <xdr:spPr>
          <a:xfrm flipH="1">
            <a:off x="4298830" y="27025840"/>
            <a:ext cx="156957" cy="145087"/>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9" name="Straight Arrow Connector 218">
            <a:extLst>
              <a:ext uri="{FF2B5EF4-FFF2-40B4-BE49-F238E27FC236}">
                <a16:creationId xmlns:a16="http://schemas.microsoft.com/office/drawing/2014/main" id="{00000000-0008-0000-0B00-0000DB000000}"/>
              </a:ext>
            </a:extLst>
          </xdr:cNvPr>
          <xdr:cNvCxnSpPr/>
        </xdr:nvCxnSpPr>
        <xdr:spPr>
          <a:xfrm flipH="1">
            <a:off x="4255698" y="27364459"/>
            <a:ext cx="19636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78" name="Straight Connector 277">
            <a:extLst>
              <a:ext uri="{FF2B5EF4-FFF2-40B4-BE49-F238E27FC236}">
                <a16:creationId xmlns:a16="http://schemas.microsoft.com/office/drawing/2014/main" id="{00000000-0008-0000-0B00-000016010000}"/>
              </a:ext>
            </a:extLst>
          </xdr:cNvPr>
          <xdr:cNvCxnSpPr/>
        </xdr:nvCxnSpPr>
        <xdr:spPr>
          <a:xfrm>
            <a:off x="4455787" y="27175120"/>
            <a:ext cx="0" cy="18811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40</xdr:col>
      <xdr:colOff>0</xdr:colOff>
      <xdr:row>307</xdr:row>
      <xdr:rowOff>66675</xdr:rowOff>
    </xdr:from>
    <xdr:to>
      <xdr:col>42</xdr:col>
      <xdr:colOff>65093</xdr:colOff>
      <xdr:row>308</xdr:row>
      <xdr:rowOff>70728</xdr:rowOff>
    </xdr:to>
    <xdr:grpSp>
      <xdr:nvGrpSpPr>
        <xdr:cNvPr id="171" name="Group 170">
          <a:extLst>
            <a:ext uri="{FF2B5EF4-FFF2-40B4-BE49-F238E27FC236}">
              <a16:creationId xmlns:a16="http://schemas.microsoft.com/office/drawing/2014/main" id="{00000000-0008-0000-0B00-0000AB000000}"/>
            </a:ext>
          </a:extLst>
        </xdr:cNvPr>
        <xdr:cNvGrpSpPr/>
      </xdr:nvGrpSpPr>
      <xdr:grpSpPr>
        <a:xfrm>
          <a:off x="6079435" y="34796896"/>
          <a:ext cx="382731" cy="131605"/>
          <a:chOff x="3223274" y="3407432"/>
          <a:chExt cx="360283" cy="572265"/>
        </a:xfrm>
      </xdr:grpSpPr>
      <xdr:cxnSp macro="">
        <xdr:nvCxnSpPr>
          <xdr:cNvPr id="172" name="Straight Arrow Connector 171">
            <a:extLst>
              <a:ext uri="{FF2B5EF4-FFF2-40B4-BE49-F238E27FC236}">
                <a16:creationId xmlns:a16="http://schemas.microsoft.com/office/drawing/2014/main" id="{00000000-0008-0000-0B00-0000AC000000}"/>
              </a:ext>
            </a:extLst>
          </xdr:cNvPr>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73" name="Rectangle 37">
            <a:extLst>
              <a:ext uri="{FF2B5EF4-FFF2-40B4-BE49-F238E27FC236}">
                <a16:creationId xmlns:a16="http://schemas.microsoft.com/office/drawing/2014/main" id="{00000000-0008-0000-0B00-0000AD000000}"/>
              </a:ext>
            </a:extLst>
          </xdr:cNvPr>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27</xdr:col>
      <xdr:colOff>0</xdr:colOff>
      <xdr:row>506</xdr:row>
      <xdr:rowOff>57150</xdr:rowOff>
    </xdr:from>
    <xdr:to>
      <xdr:col>29</xdr:col>
      <xdr:colOff>64376</xdr:colOff>
      <xdr:row>532</xdr:row>
      <xdr:rowOff>80231</xdr:rowOff>
    </xdr:to>
    <xdr:grpSp>
      <xdr:nvGrpSpPr>
        <xdr:cNvPr id="4" name="Group 3">
          <a:extLst>
            <a:ext uri="{FF2B5EF4-FFF2-40B4-BE49-F238E27FC236}">
              <a16:creationId xmlns:a16="http://schemas.microsoft.com/office/drawing/2014/main" id="{00000000-0008-0000-0B00-000004000000}"/>
            </a:ext>
          </a:extLst>
        </xdr:cNvPr>
        <xdr:cNvGrpSpPr/>
      </xdr:nvGrpSpPr>
      <xdr:grpSpPr>
        <a:xfrm>
          <a:off x="4124739" y="57989856"/>
          <a:ext cx="382014" cy="3336953"/>
          <a:chOff x="4176346" y="61017150"/>
          <a:chExt cx="386761" cy="3540004"/>
        </a:xfrm>
      </xdr:grpSpPr>
      <xdr:grpSp>
        <xdr:nvGrpSpPr>
          <xdr:cNvPr id="154" name="Group 153">
            <a:extLst>
              <a:ext uri="{FF2B5EF4-FFF2-40B4-BE49-F238E27FC236}">
                <a16:creationId xmlns:a16="http://schemas.microsoft.com/office/drawing/2014/main" id="{00000000-0008-0000-0B00-00009A000000}"/>
              </a:ext>
            </a:extLst>
          </xdr:cNvPr>
          <xdr:cNvGrpSpPr/>
        </xdr:nvGrpSpPr>
        <xdr:grpSpPr>
          <a:xfrm>
            <a:off x="4176346" y="61017150"/>
            <a:ext cx="386761" cy="3540004"/>
            <a:chOff x="4156927" y="63661634"/>
            <a:chExt cx="388226" cy="1147541"/>
          </a:xfrm>
        </xdr:grpSpPr>
        <xdr:cxnSp macro="">
          <xdr:nvCxnSpPr>
            <xdr:cNvPr id="155" name="Straight Connector 154">
              <a:extLst>
                <a:ext uri="{FF2B5EF4-FFF2-40B4-BE49-F238E27FC236}">
                  <a16:creationId xmlns:a16="http://schemas.microsoft.com/office/drawing/2014/main" id="{00000000-0008-0000-0B00-00009B000000}"/>
                </a:ext>
              </a:extLst>
            </xdr:cNvPr>
            <xdr:cNvCxnSpPr/>
          </xdr:nvCxnSpPr>
          <xdr:spPr>
            <a:xfrm>
              <a:off x="4491545" y="64674205"/>
              <a:ext cx="48638" cy="0"/>
            </a:xfrm>
            <a:prstGeom prst="line">
              <a:avLst/>
            </a:prstGeom>
            <a:ln w="12700" cap="sq"/>
          </xdr:spPr>
          <xdr:style>
            <a:lnRef idx="1">
              <a:schemeClr val="dk1"/>
            </a:lnRef>
            <a:fillRef idx="0">
              <a:schemeClr val="dk1"/>
            </a:fillRef>
            <a:effectRef idx="0">
              <a:schemeClr val="dk1"/>
            </a:effectRef>
            <a:fontRef idx="minor">
              <a:schemeClr val="tx1"/>
            </a:fontRef>
          </xdr:style>
        </xdr:cxnSp>
        <xdr:grpSp>
          <xdr:nvGrpSpPr>
            <xdr:cNvPr id="157" name="Group 156">
              <a:extLst>
                <a:ext uri="{FF2B5EF4-FFF2-40B4-BE49-F238E27FC236}">
                  <a16:creationId xmlns:a16="http://schemas.microsoft.com/office/drawing/2014/main" id="{00000000-0008-0000-0B00-00009D000000}"/>
                </a:ext>
              </a:extLst>
            </xdr:cNvPr>
            <xdr:cNvGrpSpPr/>
          </xdr:nvGrpSpPr>
          <xdr:grpSpPr>
            <a:xfrm>
              <a:off x="4156927" y="63661634"/>
              <a:ext cx="388226" cy="1147541"/>
              <a:chOff x="3188619" y="3407432"/>
              <a:chExt cx="394938" cy="571684"/>
            </a:xfrm>
          </xdr:grpSpPr>
          <xdr:cxnSp macro="">
            <xdr:nvCxnSpPr>
              <xdr:cNvPr id="161" name="Straight Arrow Connector 160">
                <a:extLst>
                  <a:ext uri="{FF2B5EF4-FFF2-40B4-BE49-F238E27FC236}">
                    <a16:creationId xmlns:a16="http://schemas.microsoft.com/office/drawing/2014/main" id="{00000000-0008-0000-0B00-0000A1000000}"/>
                  </a:ext>
                </a:extLst>
              </xdr:cNvPr>
              <xdr:cNvCxnSpPr/>
            </xdr:nvCxnSpPr>
            <xdr:spPr>
              <a:xfrm flipH="1">
                <a:off x="3188619" y="3979116"/>
                <a:ext cx="34253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74" name="Rectangle 37">
                <a:extLst>
                  <a:ext uri="{FF2B5EF4-FFF2-40B4-BE49-F238E27FC236}">
                    <a16:creationId xmlns:a16="http://schemas.microsoft.com/office/drawing/2014/main" id="{00000000-0008-0000-0B00-0000AE000000}"/>
                  </a:ext>
                </a:extLst>
              </xdr:cNvPr>
              <xdr:cNvSpPr/>
            </xdr:nvSpPr>
            <xdr:spPr>
              <a:xfrm>
                <a:off x="3536587" y="3407432"/>
                <a:ext cx="4697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grpSp>
      <xdr:cxnSp macro="">
        <xdr:nvCxnSpPr>
          <xdr:cNvPr id="176" name="Straight Connector 175">
            <a:extLst>
              <a:ext uri="{FF2B5EF4-FFF2-40B4-BE49-F238E27FC236}">
                <a16:creationId xmlns:a16="http://schemas.microsoft.com/office/drawing/2014/main" id="{00000000-0008-0000-0B00-0000B0000000}"/>
              </a:ext>
            </a:extLst>
          </xdr:cNvPr>
          <xdr:cNvCxnSpPr/>
        </xdr:nvCxnSpPr>
        <xdr:spPr>
          <a:xfrm>
            <a:off x="4512670" y="61172981"/>
            <a:ext cx="48340" cy="0"/>
          </a:xfrm>
          <a:prstGeom prst="line">
            <a:avLst/>
          </a:prstGeom>
          <a:ln w="12700" cap="sq"/>
        </xdr:spPr>
        <xdr:style>
          <a:lnRef idx="1">
            <a:schemeClr val="dk1"/>
          </a:lnRef>
          <a:fillRef idx="0">
            <a:schemeClr val="dk1"/>
          </a:fillRef>
          <a:effectRef idx="0">
            <a:schemeClr val="dk1"/>
          </a:effectRef>
          <a:fontRef idx="minor">
            <a:schemeClr val="tx1"/>
          </a:fontRef>
        </xdr:style>
      </xdr:cxnSp>
      <xdr:cxnSp macro="">
        <xdr:nvCxnSpPr>
          <xdr:cNvPr id="192" name="Straight Connector 191">
            <a:extLst>
              <a:ext uri="{FF2B5EF4-FFF2-40B4-BE49-F238E27FC236}">
                <a16:creationId xmlns:a16="http://schemas.microsoft.com/office/drawing/2014/main" id="{00000000-0008-0000-0B00-0000C0000000}"/>
              </a:ext>
            </a:extLst>
          </xdr:cNvPr>
          <xdr:cNvCxnSpPr/>
        </xdr:nvCxnSpPr>
        <xdr:spPr>
          <a:xfrm>
            <a:off x="4514087" y="61564363"/>
            <a:ext cx="48340" cy="0"/>
          </a:xfrm>
          <a:prstGeom prst="line">
            <a:avLst/>
          </a:prstGeom>
          <a:ln w="12700" cap="sq"/>
        </xdr:spPr>
        <xdr:style>
          <a:lnRef idx="1">
            <a:schemeClr val="dk1"/>
          </a:lnRef>
          <a:fillRef idx="0">
            <a:schemeClr val="dk1"/>
          </a:fillRef>
          <a:effectRef idx="0">
            <a:schemeClr val="dk1"/>
          </a:effectRef>
          <a:fontRef idx="minor">
            <a:schemeClr val="tx1"/>
          </a:fontRef>
        </xdr:style>
      </xdr:cxnSp>
      <xdr:cxnSp macro="">
        <xdr:nvCxnSpPr>
          <xdr:cNvPr id="193" name="Straight Connector 192">
            <a:extLst>
              <a:ext uri="{FF2B5EF4-FFF2-40B4-BE49-F238E27FC236}">
                <a16:creationId xmlns:a16="http://schemas.microsoft.com/office/drawing/2014/main" id="{00000000-0008-0000-0B00-0000C1000000}"/>
              </a:ext>
            </a:extLst>
          </xdr:cNvPr>
          <xdr:cNvCxnSpPr/>
        </xdr:nvCxnSpPr>
        <xdr:spPr>
          <a:xfrm>
            <a:off x="4511739" y="61849327"/>
            <a:ext cx="48340" cy="0"/>
          </a:xfrm>
          <a:prstGeom prst="line">
            <a:avLst/>
          </a:prstGeom>
          <a:ln w="12700" cap="sq"/>
        </xdr:spPr>
        <xdr:style>
          <a:lnRef idx="1">
            <a:schemeClr val="dk1"/>
          </a:lnRef>
          <a:fillRef idx="0">
            <a:schemeClr val="dk1"/>
          </a:fillRef>
          <a:effectRef idx="0">
            <a:schemeClr val="dk1"/>
          </a:effectRef>
          <a:fontRef idx="minor">
            <a:schemeClr val="tx1"/>
          </a:fontRef>
        </xdr:style>
      </xdr:cxnSp>
      <xdr:cxnSp macro="">
        <xdr:nvCxnSpPr>
          <xdr:cNvPr id="279" name="Straight Connector 278">
            <a:extLst>
              <a:ext uri="{FF2B5EF4-FFF2-40B4-BE49-F238E27FC236}">
                <a16:creationId xmlns:a16="http://schemas.microsoft.com/office/drawing/2014/main" id="{00000000-0008-0000-0B00-000017010000}"/>
              </a:ext>
            </a:extLst>
          </xdr:cNvPr>
          <xdr:cNvCxnSpPr/>
        </xdr:nvCxnSpPr>
        <xdr:spPr>
          <a:xfrm>
            <a:off x="4511647" y="62118101"/>
            <a:ext cx="48340" cy="0"/>
          </a:xfrm>
          <a:prstGeom prst="line">
            <a:avLst/>
          </a:prstGeom>
          <a:ln w="12700" cap="sq"/>
        </xdr:spPr>
        <xdr:style>
          <a:lnRef idx="1">
            <a:schemeClr val="dk1"/>
          </a:lnRef>
          <a:fillRef idx="0">
            <a:schemeClr val="dk1"/>
          </a:fillRef>
          <a:effectRef idx="0">
            <a:schemeClr val="dk1"/>
          </a:effectRef>
          <a:fontRef idx="minor">
            <a:schemeClr val="tx1"/>
          </a:fontRef>
        </xdr:style>
      </xdr:cxnSp>
      <xdr:cxnSp macro="">
        <xdr:nvCxnSpPr>
          <xdr:cNvPr id="280" name="Straight Connector 279">
            <a:extLst>
              <a:ext uri="{FF2B5EF4-FFF2-40B4-BE49-F238E27FC236}">
                <a16:creationId xmlns:a16="http://schemas.microsoft.com/office/drawing/2014/main" id="{00000000-0008-0000-0B00-000018010000}"/>
              </a:ext>
            </a:extLst>
          </xdr:cNvPr>
          <xdr:cNvCxnSpPr/>
        </xdr:nvCxnSpPr>
        <xdr:spPr>
          <a:xfrm>
            <a:off x="4511647" y="62521187"/>
            <a:ext cx="48340" cy="0"/>
          </a:xfrm>
          <a:prstGeom prst="line">
            <a:avLst/>
          </a:prstGeom>
          <a:ln w="12700" cap="sq"/>
        </xdr:spPr>
        <xdr:style>
          <a:lnRef idx="1">
            <a:schemeClr val="dk1"/>
          </a:lnRef>
          <a:fillRef idx="0">
            <a:schemeClr val="dk1"/>
          </a:fillRef>
          <a:effectRef idx="0">
            <a:schemeClr val="dk1"/>
          </a:effectRef>
          <a:fontRef idx="minor">
            <a:schemeClr val="tx1"/>
          </a:fontRef>
        </xdr:style>
      </xdr:cxnSp>
      <xdr:cxnSp macro="">
        <xdr:nvCxnSpPr>
          <xdr:cNvPr id="281" name="Straight Connector 280">
            <a:extLst>
              <a:ext uri="{FF2B5EF4-FFF2-40B4-BE49-F238E27FC236}">
                <a16:creationId xmlns:a16="http://schemas.microsoft.com/office/drawing/2014/main" id="{00000000-0008-0000-0B00-000019010000}"/>
              </a:ext>
            </a:extLst>
          </xdr:cNvPr>
          <xdr:cNvCxnSpPr/>
        </xdr:nvCxnSpPr>
        <xdr:spPr>
          <a:xfrm>
            <a:off x="4511647" y="63196633"/>
            <a:ext cx="48340" cy="0"/>
          </a:xfrm>
          <a:prstGeom prst="line">
            <a:avLst/>
          </a:prstGeom>
          <a:ln w="12700" cap="sq"/>
        </xdr:spPr>
        <xdr:style>
          <a:lnRef idx="1">
            <a:schemeClr val="dk1"/>
          </a:lnRef>
          <a:fillRef idx="0">
            <a:schemeClr val="dk1"/>
          </a:fillRef>
          <a:effectRef idx="0">
            <a:schemeClr val="dk1"/>
          </a:effectRef>
          <a:fontRef idx="minor">
            <a:schemeClr val="tx1"/>
          </a:fontRef>
        </xdr:style>
      </xdr:cxnSp>
      <xdr:cxnSp macro="">
        <xdr:nvCxnSpPr>
          <xdr:cNvPr id="282" name="Straight Connector 281">
            <a:extLst>
              <a:ext uri="{FF2B5EF4-FFF2-40B4-BE49-F238E27FC236}">
                <a16:creationId xmlns:a16="http://schemas.microsoft.com/office/drawing/2014/main" id="{00000000-0008-0000-0B00-00001A010000}"/>
              </a:ext>
            </a:extLst>
          </xdr:cNvPr>
          <xdr:cNvCxnSpPr/>
        </xdr:nvCxnSpPr>
        <xdr:spPr>
          <a:xfrm>
            <a:off x="4511647" y="63743561"/>
            <a:ext cx="48340" cy="0"/>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19916</xdr:colOff>
      <xdr:row>171</xdr:row>
      <xdr:rowOff>24245</xdr:rowOff>
    </xdr:from>
    <xdr:to>
      <xdr:col>9</xdr:col>
      <xdr:colOff>136814</xdr:colOff>
      <xdr:row>172</xdr:row>
      <xdr:rowOff>135081</xdr:rowOff>
    </xdr:to>
    <xdr:grpSp>
      <xdr:nvGrpSpPr>
        <xdr:cNvPr id="159" name="Group 158">
          <a:extLst>
            <a:ext uri="{FF2B5EF4-FFF2-40B4-BE49-F238E27FC236}">
              <a16:creationId xmlns:a16="http://schemas.microsoft.com/office/drawing/2014/main" id="{00000000-0008-0000-0B00-00009F000000}"/>
            </a:ext>
          </a:extLst>
        </xdr:cNvPr>
        <xdr:cNvGrpSpPr/>
      </xdr:nvGrpSpPr>
      <xdr:grpSpPr>
        <a:xfrm>
          <a:off x="1394001" y="19088740"/>
          <a:ext cx="115241" cy="228035"/>
          <a:chOff x="2467841" y="10572750"/>
          <a:chExt cx="160193" cy="324716"/>
        </a:xfrm>
      </xdr:grpSpPr>
      <xdr:sp macro="" textlink="">
        <xdr:nvSpPr>
          <xdr:cNvPr id="160" name="Rectangle 159">
            <a:extLst>
              <a:ext uri="{FF2B5EF4-FFF2-40B4-BE49-F238E27FC236}">
                <a16:creationId xmlns:a16="http://schemas.microsoft.com/office/drawing/2014/main" id="{00000000-0008-0000-0B00-0000A0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75" name="Straight Arrow Connector 174">
            <a:extLst>
              <a:ext uri="{FF2B5EF4-FFF2-40B4-BE49-F238E27FC236}">
                <a16:creationId xmlns:a16="http://schemas.microsoft.com/office/drawing/2014/main" id="{00000000-0008-0000-0B00-0000AF000000}"/>
              </a:ext>
            </a:extLst>
          </xdr:cNvPr>
          <xdr:cNvCxnSpPr/>
        </xdr:nvCxnSpPr>
        <xdr:spPr>
          <a:xfrm>
            <a:off x="2467841" y="10711295"/>
            <a:ext cx="0" cy="18617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39832</xdr:colOff>
      <xdr:row>171</xdr:row>
      <xdr:rowOff>29441</xdr:rowOff>
    </xdr:from>
    <xdr:to>
      <xdr:col>15</xdr:col>
      <xdr:colOff>156730</xdr:colOff>
      <xdr:row>172</xdr:row>
      <xdr:rowOff>73602</xdr:rowOff>
    </xdr:to>
    <xdr:grpSp>
      <xdr:nvGrpSpPr>
        <xdr:cNvPr id="207" name="Group 206">
          <a:extLst>
            <a:ext uri="{FF2B5EF4-FFF2-40B4-BE49-F238E27FC236}">
              <a16:creationId xmlns:a16="http://schemas.microsoft.com/office/drawing/2014/main" id="{00000000-0008-0000-0B00-0000CF000000}"/>
            </a:ext>
          </a:extLst>
        </xdr:cNvPr>
        <xdr:cNvGrpSpPr/>
      </xdr:nvGrpSpPr>
      <xdr:grpSpPr>
        <a:xfrm>
          <a:off x="2368902" y="19093936"/>
          <a:ext cx="115241" cy="167157"/>
          <a:chOff x="2467841" y="10572750"/>
          <a:chExt cx="160193" cy="324716"/>
        </a:xfrm>
      </xdr:grpSpPr>
      <xdr:sp macro="" textlink="">
        <xdr:nvSpPr>
          <xdr:cNvPr id="208" name="Rectangle 207">
            <a:extLst>
              <a:ext uri="{FF2B5EF4-FFF2-40B4-BE49-F238E27FC236}">
                <a16:creationId xmlns:a16="http://schemas.microsoft.com/office/drawing/2014/main" id="{00000000-0008-0000-0B00-0000D0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09" name="Straight Arrow Connector 208">
            <a:extLst>
              <a:ext uri="{FF2B5EF4-FFF2-40B4-BE49-F238E27FC236}">
                <a16:creationId xmlns:a16="http://schemas.microsoft.com/office/drawing/2014/main" id="{00000000-0008-0000-0B00-0000D1000000}"/>
              </a:ext>
            </a:extLst>
          </xdr:cNvPr>
          <xdr:cNvCxnSpPr/>
        </xdr:nvCxnSpPr>
        <xdr:spPr>
          <a:xfrm>
            <a:off x="2467841" y="10711295"/>
            <a:ext cx="0" cy="18617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26</xdr:col>
      <xdr:colOff>76200</xdr:colOff>
      <xdr:row>330</xdr:row>
      <xdr:rowOff>47625</xdr:rowOff>
    </xdr:from>
    <xdr:to>
      <xdr:col>27</xdr:col>
      <xdr:colOff>72736</xdr:colOff>
      <xdr:row>333</xdr:row>
      <xdr:rowOff>0</xdr:rowOff>
    </xdr:to>
    <xdr:grpSp>
      <xdr:nvGrpSpPr>
        <xdr:cNvPr id="211" name="Group 210">
          <a:extLst>
            <a:ext uri="{FF2B5EF4-FFF2-40B4-BE49-F238E27FC236}">
              <a16:creationId xmlns:a16="http://schemas.microsoft.com/office/drawing/2014/main" id="{00000000-0008-0000-0B00-0000D3000000}"/>
            </a:ext>
          </a:extLst>
        </xdr:cNvPr>
        <xdr:cNvGrpSpPr/>
      </xdr:nvGrpSpPr>
      <xdr:grpSpPr>
        <a:xfrm>
          <a:off x="4040256" y="37202166"/>
          <a:ext cx="155562" cy="339586"/>
          <a:chOff x="2467841" y="10572750"/>
          <a:chExt cx="160193" cy="323850"/>
        </a:xfrm>
      </xdr:grpSpPr>
      <xdr:sp macro="" textlink="">
        <xdr:nvSpPr>
          <xdr:cNvPr id="283" name="Rectangle 282">
            <a:extLst>
              <a:ext uri="{FF2B5EF4-FFF2-40B4-BE49-F238E27FC236}">
                <a16:creationId xmlns:a16="http://schemas.microsoft.com/office/drawing/2014/main" id="{00000000-0008-0000-0B00-00001B01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84" name="Straight Arrow Connector 283">
            <a:extLst>
              <a:ext uri="{FF2B5EF4-FFF2-40B4-BE49-F238E27FC236}">
                <a16:creationId xmlns:a16="http://schemas.microsoft.com/office/drawing/2014/main" id="{00000000-0008-0000-0B00-00001C01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23</xdr:col>
      <xdr:colOff>4948</xdr:colOff>
      <xdr:row>329</xdr:row>
      <xdr:rowOff>42305</xdr:rowOff>
    </xdr:from>
    <xdr:to>
      <xdr:col>24</xdr:col>
      <xdr:colOff>104775</xdr:colOff>
      <xdr:row>332</xdr:row>
      <xdr:rowOff>85726</xdr:rowOff>
    </xdr:to>
    <xdr:grpSp>
      <xdr:nvGrpSpPr>
        <xdr:cNvPr id="285" name="Group 284">
          <a:extLst>
            <a:ext uri="{FF2B5EF4-FFF2-40B4-BE49-F238E27FC236}">
              <a16:creationId xmlns:a16="http://schemas.microsoft.com/office/drawing/2014/main" id="{00000000-0008-0000-0B00-00001D010000}"/>
            </a:ext>
          </a:extLst>
        </xdr:cNvPr>
        <xdr:cNvGrpSpPr/>
      </xdr:nvGrpSpPr>
      <xdr:grpSpPr>
        <a:xfrm>
          <a:off x="3493997" y="37070535"/>
          <a:ext cx="256368" cy="419866"/>
          <a:chOff x="4249755" y="27025840"/>
          <a:chExt cx="206032" cy="469289"/>
        </a:xfrm>
      </xdr:grpSpPr>
      <xdr:sp macro="" textlink="">
        <xdr:nvSpPr>
          <xdr:cNvPr id="286" name="Rectangle 285">
            <a:extLst>
              <a:ext uri="{FF2B5EF4-FFF2-40B4-BE49-F238E27FC236}">
                <a16:creationId xmlns:a16="http://schemas.microsoft.com/office/drawing/2014/main" id="{00000000-0008-0000-0B00-00001E010000}"/>
              </a:ext>
            </a:extLst>
          </xdr:cNvPr>
          <xdr:cNvSpPr/>
        </xdr:nvSpPr>
        <xdr:spPr>
          <a:xfrm flipH="1">
            <a:off x="4298830" y="27025840"/>
            <a:ext cx="156957" cy="14508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87" name="Straight Arrow Connector 286">
            <a:extLst>
              <a:ext uri="{FF2B5EF4-FFF2-40B4-BE49-F238E27FC236}">
                <a16:creationId xmlns:a16="http://schemas.microsoft.com/office/drawing/2014/main" id="{00000000-0008-0000-0B00-00001F010000}"/>
              </a:ext>
            </a:extLst>
          </xdr:cNvPr>
          <xdr:cNvCxnSpPr/>
        </xdr:nvCxnSpPr>
        <xdr:spPr>
          <a:xfrm flipH="1">
            <a:off x="4249755" y="27495129"/>
            <a:ext cx="19636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88" name="Straight Connector 287">
            <a:extLst>
              <a:ext uri="{FF2B5EF4-FFF2-40B4-BE49-F238E27FC236}">
                <a16:creationId xmlns:a16="http://schemas.microsoft.com/office/drawing/2014/main" id="{00000000-0008-0000-0B00-000020010000}"/>
              </a:ext>
            </a:extLst>
          </xdr:cNvPr>
          <xdr:cNvCxnSpPr/>
        </xdr:nvCxnSpPr>
        <xdr:spPr>
          <a:xfrm>
            <a:off x="4455787" y="27155236"/>
            <a:ext cx="0" cy="33989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2147</xdr:colOff>
      <xdr:row>318</xdr:row>
      <xdr:rowOff>66675</xdr:rowOff>
    </xdr:from>
    <xdr:to>
      <xdr:col>29</xdr:col>
      <xdr:colOff>62668</xdr:colOff>
      <xdr:row>320</xdr:row>
      <xdr:rowOff>68543</xdr:rowOff>
    </xdr:to>
    <xdr:grpSp>
      <xdr:nvGrpSpPr>
        <xdr:cNvPr id="289" name="Group 288">
          <a:extLst>
            <a:ext uri="{FF2B5EF4-FFF2-40B4-BE49-F238E27FC236}">
              <a16:creationId xmlns:a16="http://schemas.microsoft.com/office/drawing/2014/main" id="{00000000-0008-0000-0B00-000021010000}"/>
            </a:ext>
          </a:extLst>
        </xdr:cNvPr>
        <xdr:cNvGrpSpPr/>
      </xdr:nvGrpSpPr>
      <xdr:grpSpPr>
        <a:xfrm>
          <a:off x="4126886" y="35926644"/>
          <a:ext cx="378159" cy="256972"/>
          <a:chOff x="3500224" y="9745123"/>
          <a:chExt cx="374754" cy="299809"/>
        </a:xfrm>
      </xdr:grpSpPr>
      <xdr:cxnSp macro="">
        <xdr:nvCxnSpPr>
          <xdr:cNvPr id="290" name="Straight Arrow Connector 289">
            <a:extLst>
              <a:ext uri="{FF2B5EF4-FFF2-40B4-BE49-F238E27FC236}">
                <a16:creationId xmlns:a16="http://schemas.microsoft.com/office/drawing/2014/main" id="{00000000-0008-0000-0B00-000022010000}"/>
              </a:ext>
            </a:extLst>
          </xdr:cNvPr>
          <xdr:cNvCxnSpPr/>
        </xdr:nvCxnSpPr>
        <xdr:spPr>
          <a:xfrm flipH="1">
            <a:off x="3500224" y="9891317"/>
            <a:ext cx="369710"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91" name="Rectangle 37">
            <a:extLst>
              <a:ext uri="{FF2B5EF4-FFF2-40B4-BE49-F238E27FC236}">
                <a16:creationId xmlns:a16="http://schemas.microsoft.com/office/drawing/2014/main" id="{00000000-0008-0000-0B00-000023010000}"/>
              </a:ext>
            </a:extLst>
          </xdr:cNvPr>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40</xdr:col>
      <xdr:colOff>2147</xdr:colOff>
      <xdr:row>318</xdr:row>
      <xdr:rowOff>66675</xdr:rowOff>
    </xdr:from>
    <xdr:to>
      <xdr:col>42</xdr:col>
      <xdr:colOff>62668</xdr:colOff>
      <xdr:row>320</xdr:row>
      <xdr:rowOff>68543</xdr:rowOff>
    </xdr:to>
    <xdr:grpSp>
      <xdr:nvGrpSpPr>
        <xdr:cNvPr id="292" name="Group 291">
          <a:extLst>
            <a:ext uri="{FF2B5EF4-FFF2-40B4-BE49-F238E27FC236}">
              <a16:creationId xmlns:a16="http://schemas.microsoft.com/office/drawing/2014/main" id="{00000000-0008-0000-0B00-000024010000}"/>
            </a:ext>
          </a:extLst>
        </xdr:cNvPr>
        <xdr:cNvGrpSpPr/>
      </xdr:nvGrpSpPr>
      <xdr:grpSpPr>
        <a:xfrm>
          <a:off x="6081582" y="35926644"/>
          <a:ext cx="378159" cy="256972"/>
          <a:chOff x="3500224" y="9745123"/>
          <a:chExt cx="374754" cy="299809"/>
        </a:xfrm>
      </xdr:grpSpPr>
      <xdr:cxnSp macro="">
        <xdr:nvCxnSpPr>
          <xdr:cNvPr id="293" name="Straight Arrow Connector 292">
            <a:extLst>
              <a:ext uri="{FF2B5EF4-FFF2-40B4-BE49-F238E27FC236}">
                <a16:creationId xmlns:a16="http://schemas.microsoft.com/office/drawing/2014/main" id="{00000000-0008-0000-0B00-000025010000}"/>
              </a:ext>
            </a:extLst>
          </xdr:cNvPr>
          <xdr:cNvCxnSpPr/>
        </xdr:nvCxnSpPr>
        <xdr:spPr>
          <a:xfrm flipH="1">
            <a:off x="3500224" y="9891317"/>
            <a:ext cx="369710"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94" name="Rectangle 37">
            <a:extLst>
              <a:ext uri="{FF2B5EF4-FFF2-40B4-BE49-F238E27FC236}">
                <a16:creationId xmlns:a16="http://schemas.microsoft.com/office/drawing/2014/main" id="{00000000-0008-0000-0B00-000026010000}"/>
              </a:ext>
            </a:extLst>
          </xdr:cNvPr>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sheetPr>
  <dimension ref="A1:BB73"/>
  <sheetViews>
    <sheetView tabSelected="1" view="pageBreakPreview" zoomScaleNormal="100" zoomScaleSheetLayoutView="100" workbookViewId="0"/>
  </sheetViews>
  <sheetFormatPr defaultColWidth="2.77734375" defaultRowHeight="10" x14ac:dyDescent="0.2"/>
  <cols>
    <col min="1" max="1" width="1.77734375" style="80" customWidth="1"/>
    <col min="2" max="7" width="2.77734375" style="80"/>
    <col min="8" max="9" width="2.77734375" style="80" customWidth="1"/>
    <col min="10" max="14" width="2.77734375" style="80"/>
    <col min="15" max="16" width="2.77734375" style="80" customWidth="1"/>
    <col min="17" max="21" width="2.77734375" style="80"/>
    <col min="22" max="23" width="2.77734375" style="80" customWidth="1"/>
    <col min="24" max="28" width="2.77734375" style="80"/>
    <col min="29" max="30" width="2.77734375" style="80" customWidth="1"/>
    <col min="31" max="41" width="2.77734375" style="80"/>
    <col min="42" max="42" width="1.77734375" style="80" customWidth="1"/>
    <col min="43" max="16384" width="2.77734375" style="80"/>
  </cols>
  <sheetData>
    <row r="1" spans="1:42" x14ac:dyDescent="0.2">
      <c r="A1" s="28"/>
      <c r="B1" s="24"/>
      <c r="C1" s="24"/>
      <c r="D1" s="24"/>
      <c r="E1" s="24"/>
      <c r="F1" s="24"/>
      <c r="G1" s="24"/>
      <c r="H1" s="24"/>
      <c r="I1" s="24"/>
      <c r="J1" s="24"/>
      <c r="K1" s="24"/>
      <c r="L1" s="24"/>
      <c r="M1" s="24"/>
      <c r="N1" s="24"/>
      <c r="O1" s="24"/>
      <c r="P1" s="24"/>
      <c r="Q1" s="24"/>
      <c r="R1" s="24"/>
      <c r="S1" s="24"/>
      <c r="T1" s="24"/>
      <c r="U1" s="24"/>
      <c r="V1" s="24"/>
      <c r="W1" s="24"/>
      <c r="X1" s="24"/>
      <c r="Y1" s="2"/>
      <c r="Z1" s="2"/>
      <c r="AA1" s="2"/>
      <c r="AB1" s="2"/>
      <c r="AC1" s="2"/>
      <c r="AD1" s="2"/>
      <c r="AE1" s="2"/>
      <c r="AF1" s="2"/>
      <c r="AI1" s="3"/>
      <c r="AJ1" s="3"/>
      <c r="AK1" s="72" t="s">
        <v>0</v>
      </c>
      <c r="AL1" s="894" t="s">
        <v>1791</v>
      </c>
      <c r="AM1" s="895"/>
      <c r="AN1" s="895"/>
      <c r="AO1" s="895"/>
      <c r="AP1" s="895"/>
    </row>
    <row r="2" spans="1:42" x14ac:dyDescent="0.2">
      <c r="A2" s="28"/>
      <c r="B2" s="24"/>
      <c r="C2" s="24"/>
      <c r="D2" s="24"/>
      <c r="E2" s="24"/>
      <c r="F2" s="24"/>
      <c r="G2" s="24"/>
      <c r="H2" s="24"/>
      <c r="I2" s="24"/>
      <c r="J2" s="24"/>
      <c r="K2" s="24"/>
      <c r="L2" s="24"/>
      <c r="M2" s="24"/>
      <c r="N2" s="24"/>
      <c r="O2" s="24"/>
      <c r="P2" s="24"/>
      <c r="Q2" s="24"/>
      <c r="R2" s="24"/>
      <c r="S2" s="24"/>
      <c r="T2" s="24"/>
      <c r="U2" s="24"/>
      <c r="V2" s="24"/>
      <c r="W2" s="24"/>
      <c r="X2" s="24"/>
      <c r="Y2" s="2"/>
      <c r="Z2" s="2"/>
      <c r="AA2" s="2"/>
      <c r="AB2" s="2"/>
      <c r="AC2" s="2"/>
      <c r="AD2" s="2"/>
      <c r="AE2" s="2"/>
      <c r="AF2" s="2"/>
      <c r="AI2" s="3"/>
      <c r="AJ2" s="3"/>
      <c r="AK2" s="73" t="str">
        <f>INDEX(Language_Translations,1,MATCH(Language_Selected,Language_Options,0))&amp;" LANGUAGE:"</f>
        <v>FRANÇAIS LANGUAGE:</v>
      </c>
      <c r="AL2" s="896" t="str">
        <f>INDEX(Language_Translations,2,MATCH(Language_Selected,Language_Options,0))</f>
        <v>28 juin 2019</v>
      </c>
      <c r="AM2" s="897"/>
      <c r="AN2" s="897"/>
      <c r="AO2" s="897"/>
      <c r="AP2" s="897"/>
    </row>
    <row r="3" spans="1:42" x14ac:dyDescent="0.2">
      <c r="A3" s="893" t="s">
        <v>374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893"/>
      <c r="AJ3" s="893"/>
      <c r="AK3" s="893"/>
      <c r="AL3" s="893"/>
      <c r="AM3" s="893"/>
      <c r="AN3" s="893"/>
      <c r="AO3" s="893"/>
      <c r="AP3" s="893"/>
    </row>
    <row r="4" spans="1:42" x14ac:dyDescent="0.2">
      <c r="A4" s="893" t="s">
        <v>375</v>
      </c>
      <c r="B4" s="893"/>
      <c r="C4" s="893"/>
      <c r="D4" s="893"/>
      <c r="E4" s="893"/>
      <c r="F4" s="893"/>
      <c r="G4" s="893"/>
      <c r="H4" s="893"/>
      <c r="I4" s="893"/>
      <c r="J4" s="893"/>
      <c r="K4" s="893"/>
      <c r="L4" s="893"/>
      <c r="M4" s="893"/>
      <c r="N4" s="893"/>
      <c r="O4" s="893"/>
      <c r="P4" s="893"/>
      <c r="Q4" s="893"/>
      <c r="R4" s="893"/>
      <c r="S4" s="893"/>
      <c r="T4" s="893"/>
      <c r="U4" s="893"/>
      <c r="V4" s="893"/>
      <c r="W4" s="893"/>
      <c r="X4" s="893"/>
      <c r="Y4" s="893"/>
      <c r="Z4" s="893"/>
      <c r="AA4" s="893"/>
      <c r="AB4" s="893"/>
      <c r="AC4" s="893"/>
      <c r="AD4" s="893"/>
      <c r="AE4" s="893"/>
      <c r="AF4" s="893"/>
      <c r="AG4" s="893"/>
      <c r="AH4" s="893"/>
      <c r="AI4" s="893"/>
      <c r="AJ4" s="893"/>
      <c r="AK4" s="893"/>
      <c r="AL4" s="893"/>
      <c r="AM4" s="893"/>
      <c r="AN4" s="893"/>
      <c r="AO4" s="893"/>
      <c r="AP4" s="893"/>
    </row>
    <row r="5" spans="1:42" x14ac:dyDescent="0.2">
      <c r="A5" s="28" t="s">
        <v>376</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row>
    <row r="6" spans="1:42" x14ac:dyDescent="0.2">
      <c r="A6" s="28" t="s">
        <v>377</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row>
    <row r="7" spans="1:42" ht="6" customHeight="1" thickBot="1" x14ac:dyDescent="0.25">
      <c r="A7" s="28"/>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row>
    <row r="8" spans="1:42" ht="6" customHeight="1" thickTop="1" x14ac:dyDescent="0.2">
      <c r="A8" s="81"/>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3"/>
    </row>
    <row r="9" spans="1:42" ht="10.5" x14ac:dyDescent="0.2">
      <c r="A9" s="84"/>
      <c r="B9" s="892" t="s">
        <v>1</v>
      </c>
      <c r="C9" s="892"/>
      <c r="D9" s="892"/>
      <c r="E9" s="892"/>
      <c r="F9" s="892"/>
      <c r="G9" s="892"/>
      <c r="H9" s="892"/>
      <c r="I9" s="892"/>
      <c r="J9" s="892"/>
      <c r="K9" s="892"/>
      <c r="L9" s="892"/>
      <c r="M9" s="892"/>
      <c r="N9" s="892"/>
      <c r="O9" s="892"/>
      <c r="P9" s="892"/>
      <c r="Q9" s="892"/>
      <c r="R9" s="892"/>
      <c r="S9" s="892"/>
      <c r="T9" s="892"/>
      <c r="U9" s="892"/>
      <c r="V9" s="892"/>
      <c r="W9" s="892"/>
      <c r="X9" s="892"/>
      <c r="Y9" s="892"/>
      <c r="Z9" s="892"/>
      <c r="AA9" s="892"/>
      <c r="AB9" s="892"/>
      <c r="AC9" s="892"/>
      <c r="AD9" s="892"/>
      <c r="AE9" s="892"/>
      <c r="AF9" s="892"/>
      <c r="AG9" s="892"/>
      <c r="AH9" s="892"/>
      <c r="AI9" s="892"/>
      <c r="AJ9" s="892"/>
      <c r="AK9" s="892"/>
      <c r="AL9" s="892"/>
      <c r="AM9" s="892"/>
      <c r="AN9" s="892"/>
      <c r="AO9" s="892"/>
      <c r="AP9" s="85"/>
    </row>
    <row r="10" spans="1:42" ht="6" customHeight="1" thickBot="1" x14ac:dyDescent="0.25">
      <c r="A10" s="86"/>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8"/>
    </row>
    <row r="11" spans="1:42" ht="6" customHeight="1" thickTop="1" x14ac:dyDescent="0.2">
      <c r="A11" s="81"/>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3"/>
    </row>
    <row r="12" spans="1:42" x14ac:dyDescent="0.2">
      <c r="A12" s="84"/>
      <c r="B12" s="693" t="s">
        <v>378</v>
      </c>
      <c r="C12" s="28"/>
      <c r="D12" s="28"/>
      <c r="E12" s="28"/>
      <c r="J12" s="30"/>
      <c r="K12" s="30"/>
      <c r="L12" s="30"/>
      <c r="M12" s="30"/>
      <c r="N12" s="30"/>
      <c r="O12" s="30"/>
      <c r="P12" s="30"/>
      <c r="Q12" s="30"/>
      <c r="R12" s="30"/>
      <c r="S12" s="30"/>
      <c r="T12" s="30"/>
      <c r="U12" s="30"/>
      <c r="V12" s="30"/>
      <c r="W12" s="30"/>
      <c r="X12" s="30"/>
      <c r="Y12" s="30"/>
      <c r="Z12" s="30"/>
      <c r="AA12" s="30"/>
      <c r="AB12" s="30"/>
      <c r="AC12" s="30"/>
      <c r="AD12" s="30"/>
      <c r="AE12" s="30"/>
      <c r="AF12" s="28"/>
      <c r="AG12" s="28"/>
      <c r="AH12" s="28"/>
      <c r="AI12" s="28"/>
      <c r="AJ12" s="28"/>
      <c r="AK12" s="28"/>
      <c r="AL12" s="28"/>
      <c r="AM12" s="28"/>
      <c r="AN12" s="28"/>
      <c r="AO12" s="28"/>
      <c r="AP12" s="85"/>
    </row>
    <row r="13" spans="1:42" x14ac:dyDescent="0.2">
      <c r="A13" s="84"/>
      <c r="B13" s="28"/>
      <c r="C13" s="28"/>
      <c r="D13" s="28"/>
      <c r="E13" s="28"/>
      <c r="F13" s="28"/>
      <c r="G13" s="766"/>
      <c r="H13" s="766"/>
      <c r="I13" s="766"/>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85"/>
    </row>
    <row r="14" spans="1:42" x14ac:dyDescent="0.2">
      <c r="A14" s="84"/>
      <c r="B14" s="693" t="s">
        <v>379</v>
      </c>
      <c r="C14" s="28"/>
      <c r="D14" s="28"/>
      <c r="E14" s="28"/>
      <c r="F14" s="28"/>
      <c r="G14" s="28"/>
      <c r="H14" s="28"/>
      <c r="I14" s="28"/>
      <c r="J14" s="28"/>
      <c r="K14" s="30"/>
      <c r="L14" s="30"/>
      <c r="M14" s="30"/>
      <c r="N14" s="30"/>
      <c r="O14" s="30"/>
      <c r="P14" s="30"/>
      <c r="Q14" s="30"/>
      <c r="R14" s="30"/>
      <c r="S14" s="30"/>
      <c r="T14" s="30"/>
      <c r="U14" s="30"/>
      <c r="V14" s="30"/>
      <c r="W14" s="30"/>
      <c r="X14" s="30"/>
      <c r="Y14" s="30"/>
      <c r="Z14" s="30"/>
      <c r="AA14" s="30"/>
      <c r="AB14" s="30"/>
      <c r="AC14" s="30"/>
      <c r="AD14" s="30"/>
      <c r="AE14" s="30"/>
      <c r="AF14" s="28"/>
      <c r="AG14" s="28"/>
      <c r="AH14" s="28"/>
      <c r="AI14" s="28"/>
      <c r="AJ14" s="28"/>
      <c r="AK14" s="28"/>
      <c r="AL14" s="28"/>
      <c r="AM14" s="28"/>
      <c r="AN14" s="28"/>
      <c r="AO14" s="28"/>
      <c r="AP14" s="85"/>
    </row>
    <row r="15" spans="1:42" x14ac:dyDescent="0.2">
      <c r="A15" s="84"/>
      <c r="B15" s="28"/>
      <c r="C15" s="28"/>
      <c r="D15" s="28"/>
      <c r="E15" s="28"/>
      <c r="F15" s="28"/>
      <c r="G15" s="28"/>
      <c r="H15" s="28"/>
      <c r="I15" s="28"/>
      <c r="J15" s="28"/>
      <c r="K15" s="766"/>
      <c r="L15" s="28"/>
      <c r="M15" s="28"/>
      <c r="N15" s="28"/>
      <c r="O15" s="28"/>
      <c r="P15" s="28"/>
      <c r="Q15" s="28"/>
      <c r="R15" s="28"/>
      <c r="S15" s="28"/>
      <c r="T15" s="28"/>
      <c r="U15" s="28"/>
      <c r="V15" s="28"/>
      <c r="W15" s="28"/>
      <c r="X15" s="28"/>
      <c r="Y15" s="28"/>
      <c r="Z15" s="28"/>
      <c r="AA15" s="28"/>
      <c r="AB15" s="28"/>
      <c r="AC15" s="28"/>
      <c r="AD15" s="28"/>
      <c r="AE15" s="28"/>
      <c r="AF15" s="28"/>
      <c r="AG15" s="28"/>
      <c r="AH15" s="45"/>
      <c r="AI15" s="89"/>
      <c r="AJ15" s="45"/>
      <c r="AK15" s="89"/>
      <c r="AL15" s="45"/>
      <c r="AM15" s="89"/>
      <c r="AN15" s="45"/>
      <c r="AO15" s="89"/>
      <c r="AP15" s="85"/>
    </row>
    <row r="16" spans="1:42" x14ac:dyDescent="0.2">
      <c r="A16" s="84"/>
      <c r="B16" s="693" t="s">
        <v>380</v>
      </c>
      <c r="C16" s="28"/>
      <c r="D16" s="28"/>
      <c r="E16" s="28"/>
      <c r="F16" s="28"/>
      <c r="H16" s="90"/>
      <c r="I16" s="90" t="s">
        <v>2</v>
      </c>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44"/>
      <c r="AI16" s="91"/>
      <c r="AJ16" s="44"/>
      <c r="AK16" s="91"/>
      <c r="AL16" s="44"/>
      <c r="AM16" s="91"/>
      <c r="AN16" s="44"/>
      <c r="AO16" s="91"/>
      <c r="AP16" s="85"/>
    </row>
    <row r="17" spans="1:42" x14ac:dyDescent="0.2">
      <c r="A17" s="84"/>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45"/>
      <c r="AI17" s="89"/>
      <c r="AJ17" s="45"/>
      <c r="AK17" s="89"/>
      <c r="AL17" s="45"/>
      <c r="AM17" s="89"/>
      <c r="AN17" s="45"/>
      <c r="AO17" s="89"/>
      <c r="AP17" s="85"/>
    </row>
    <row r="18" spans="1:42" x14ac:dyDescent="0.2">
      <c r="A18" s="84"/>
      <c r="B18" s="693" t="s">
        <v>381</v>
      </c>
      <c r="C18" s="28"/>
      <c r="D18" s="28"/>
      <c r="E18" s="28"/>
      <c r="F18" s="28"/>
      <c r="G18" s="28"/>
      <c r="J18" s="90" t="s">
        <v>2</v>
      </c>
      <c r="K18" s="90"/>
      <c r="L18" s="90"/>
      <c r="M18" s="90"/>
      <c r="N18" s="90"/>
      <c r="O18" s="90"/>
      <c r="P18" s="90"/>
      <c r="Q18" s="90"/>
      <c r="R18" s="90"/>
      <c r="S18" s="90"/>
      <c r="T18" s="90"/>
      <c r="U18" s="90"/>
      <c r="V18" s="90"/>
      <c r="W18" s="90"/>
      <c r="X18" s="90"/>
      <c r="Y18" s="90"/>
      <c r="Z18" s="90"/>
      <c r="AA18" s="90"/>
      <c r="AB18" s="90"/>
      <c r="AC18" s="90"/>
      <c r="AD18" s="90"/>
      <c r="AE18" s="90"/>
      <c r="AF18" s="90"/>
      <c r="AG18" s="90"/>
      <c r="AH18" s="44"/>
      <c r="AI18" s="91"/>
      <c r="AJ18" s="44"/>
      <c r="AK18" s="91"/>
      <c r="AL18" s="44"/>
      <c r="AM18" s="91"/>
      <c r="AN18" s="44"/>
      <c r="AO18" s="91"/>
      <c r="AP18" s="85"/>
    </row>
    <row r="19" spans="1:42" x14ac:dyDescent="0.2">
      <c r="A19" s="84"/>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45"/>
      <c r="AM19" s="89"/>
      <c r="AN19" s="45"/>
      <c r="AO19" s="89"/>
      <c r="AP19" s="85"/>
    </row>
    <row r="20" spans="1:42" x14ac:dyDescent="0.2">
      <c r="A20" s="84"/>
      <c r="B20" s="693" t="s">
        <v>382</v>
      </c>
      <c r="C20" s="28"/>
      <c r="D20" s="28"/>
      <c r="E20" s="28"/>
      <c r="F20" s="28"/>
      <c r="G20" s="28"/>
      <c r="H20" s="28"/>
      <c r="I20" s="28"/>
      <c r="J20" s="28"/>
      <c r="K20" s="28"/>
      <c r="L20" s="28"/>
      <c r="M20" s="28"/>
      <c r="N20" s="766"/>
      <c r="O20" s="30"/>
      <c r="P20" s="30"/>
      <c r="Q20" s="30"/>
      <c r="R20" s="30"/>
      <c r="S20" s="30"/>
      <c r="T20" s="30"/>
      <c r="U20" s="30"/>
      <c r="V20" s="30"/>
      <c r="W20" s="30"/>
      <c r="X20" s="30"/>
      <c r="Y20" s="30"/>
      <c r="Z20" s="30"/>
      <c r="AA20" s="30"/>
      <c r="AB20" s="30"/>
      <c r="AC20" s="30"/>
      <c r="AD20" s="30"/>
      <c r="AE20" s="30"/>
      <c r="AF20" s="30"/>
      <c r="AG20" s="30"/>
      <c r="AH20" s="30"/>
      <c r="AI20" s="30"/>
      <c r="AJ20" s="30"/>
      <c r="AK20" s="90"/>
      <c r="AL20" s="44"/>
      <c r="AM20" s="91"/>
      <c r="AN20" s="44"/>
      <c r="AO20" s="91"/>
      <c r="AP20" s="85"/>
    </row>
    <row r="21" spans="1:42" x14ac:dyDescent="0.2">
      <c r="A21" s="84"/>
      <c r="B21" s="693"/>
      <c r="C21" s="873"/>
      <c r="D21" s="873"/>
      <c r="E21" s="873"/>
      <c r="F21" s="873"/>
      <c r="G21" s="873"/>
      <c r="H21" s="873"/>
      <c r="I21" s="873"/>
      <c r="J21" s="873"/>
      <c r="K21" s="873"/>
      <c r="L21" s="873"/>
      <c r="M21" s="873"/>
      <c r="N21" s="873"/>
      <c r="O21" s="873"/>
      <c r="P21" s="873"/>
      <c r="Q21" s="873"/>
      <c r="R21" s="873"/>
      <c r="S21" s="873"/>
      <c r="T21" s="873"/>
      <c r="U21" s="873"/>
      <c r="V21" s="873"/>
      <c r="W21" s="873"/>
      <c r="X21" s="873"/>
      <c r="Y21" s="873"/>
      <c r="Z21" s="873"/>
      <c r="AA21" s="873"/>
      <c r="AB21" s="873"/>
      <c r="AC21" s="873"/>
      <c r="AD21" s="873"/>
      <c r="AE21" s="873"/>
      <c r="AF21" s="873"/>
      <c r="AG21" s="873"/>
      <c r="AH21" s="873"/>
      <c r="AI21" s="873"/>
      <c r="AJ21" s="873"/>
      <c r="AK21" s="90"/>
      <c r="AL21" s="873"/>
      <c r="AM21" s="873"/>
      <c r="AN21" s="26"/>
      <c r="AO21" s="26"/>
      <c r="AP21" s="85"/>
    </row>
    <row r="22" spans="1:42" ht="6" customHeight="1" thickBot="1" x14ac:dyDescent="0.25">
      <c r="A22" s="86"/>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8"/>
    </row>
    <row r="23" spans="1:42" ht="6" customHeight="1" thickTop="1" x14ac:dyDescent="0.2">
      <c r="A23" s="81"/>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3"/>
    </row>
    <row r="24" spans="1:42" ht="10.5" x14ac:dyDescent="0.2">
      <c r="A24" s="84"/>
      <c r="B24" s="892" t="s">
        <v>383</v>
      </c>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5"/>
    </row>
    <row r="25" spans="1:42" ht="6" customHeight="1" thickBot="1" x14ac:dyDescent="0.25">
      <c r="A25" s="86"/>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8"/>
    </row>
    <row r="26" spans="1:42" ht="6" customHeight="1" thickTop="1" x14ac:dyDescent="0.2">
      <c r="A26" s="81"/>
      <c r="B26" s="82"/>
      <c r="C26" s="82"/>
      <c r="D26" s="82"/>
      <c r="E26" s="82"/>
      <c r="F26" s="82"/>
      <c r="G26" s="82"/>
      <c r="H26" s="92"/>
      <c r="I26" s="93"/>
      <c r="J26" s="82"/>
      <c r="K26" s="82"/>
      <c r="L26" s="82"/>
      <c r="M26" s="82"/>
      <c r="N26" s="82"/>
      <c r="O26" s="92"/>
      <c r="P26" s="93"/>
      <c r="Q26" s="82"/>
      <c r="R26" s="82"/>
      <c r="S26" s="82"/>
      <c r="T26" s="82"/>
      <c r="U26" s="82"/>
      <c r="V26" s="92"/>
      <c r="W26" s="93"/>
      <c r="X26" s="82"/>
      <c r="Y26" s="82"/>
      <c r="Z26" s="82"/>
      <c r="AA26" s="82"/>
      <c r="AB26" s="82"/>
      <c r="AC26" s="92"/>
      <c r="AD26" s="93"/>
      <c r="AE26" s="82"/>
      <c r="AF26" s="82"/>
      <c r="AG26" s="82"/>
      <c r="AH26" s="82"/>
      <c r="AI26" s="82"/>
      <c r="AJ26" s="82"/>
      <c r="AK26" s="82"/>
      <c r="AL26" s="82"/>
      <c r="AM26" s="82"/>
      <c r="AN26" s="82"/>
      <c r="AO26" s="82"/>
      <c r="AP26" s="83"/>
    </row>
    <row r="27" spans="1:42" x14ac:dyDescent="0.2">
      <c r="A27" s="84"/>
      <c r="B27" s="28"/>
      <c r="C27" s="28"/>
      <c r="D27" s="28"/>
      <c r="E27" s="28"/>
      <c r="F27" s="28"/>
      <c r="G27" s="28"/>
      <c r="H27" s="94"/>
      <c r="I27" s="95"/>
      <c r="J27" s="893">
        <v>1</v>
      </c>
      <c r="K27" s="893"/>
      <c r="L27" s="893"/>
      <c r="M27" s="893"/>
      <c r="N27" s="893"/>
      <c r="O27" s="94"/>
      <c r="P27" s="95"/>
      <c r="Q27" s="893">
        <v>2</v>
      </c>
      <c r="R27" s="893"/>
      <c r="S27" s="893"/>
      <c r="T27" s="893"/>
      <c r="U27" s="893"/>
      <c r="V27" s="94"/>
      <c r="W27" s="95"/>
      <c r="X27" s="893">
        <v>3</v>
      </c>
      <c r="Y27" s="893"/>
      <c r="Z27" s="893"/>
      <c r="AA27" s="893"/>
      <c r="AB27" s="893"/>
      <c r="AC27" s="94"/>
      <c r="AD27" s="95"/>
      <c r="AE27" s="893" t="s">
        <v>384</v>
      </c>
      <c r="AF27" s="893"/>
      <c r="AG27" s="893"/>
      <c r="AH27" s="893"/>
      <c r="AI27" s="893"/>
      <c r="AJ27" s="893"/>
      <c r="AK27" s="893"/>
      <c r="AL27" s="893"/>
      <c r="AM27" s="893"/>
      <c r="AN27" s="893"/>
      <c r="AO27" s="893"/>
      <c r="AP27" s="85"/>
    </row>
    <row r="28" spans="1:42" ht="6" customHeight="1" x14ac:dyDescent="0.2">
      <c r="A28" s="96"/>
      <c r="B28" s="30"/>
      <c r="C28" s="30"/>
      <c r="D28" s="30"/>
      <c r="E28" s="30"/>
      <c r="F28" s="30"/>
      <c r="G28" s="30"/>
      <c r="H28" s="91"/>
      <c r="I28" s="44"/>
      <c r="J28" s="30"/>
      <c r="K28" s="30"/>
      <c r="L28" s="30"/>
      <c r="M28" s="30"/>
      <c r="N28" s="30"/>
      <c r="O28" s="91"/>
      <c r="P28" s="44"/>
      <c r="Q28" s="30"/>
      <c r="R28" s="30"/>
      <c r="S28" s="30"/>
      <c r="T28" s="30"/>
      <c r="U28" s="30"/>
      <c r="V28" s="91"/>
      <c r="W28" s="44"/>
      <c r="X28" s="30"/>
      <c r="Y28" s="30"/>
      <c r="Z28" s="30"/>
      <c r="AA28" s="30"/>
      <c r="AB28" s="30"/>
      <c r="AC28" s="91"/>
      <c r="AD28" s="44"/>
      <c r="AE28" s="30"/>
      <c r="AF28" s="30"/>
      <c r="AG28" s="30"/>
      <c r="AH28" s="30"/>
      <c r="AI28" s="30"/>
      <c r="AJ28" s="30"/>
      <c r="AK28" s="30"/>
      <c r="AL28" s="30"/>
      <c r="AM28" s="30"/>
      <c r="AN28" s="30"/>
      <c r="AO28" s="30"/>
      <c r="AP28" s="97"/>
    </row>
    <row r="29" spans="1:42" ht="6" customHeight="1" x14ac:dyDescent="0.2">
      <c r="A29" s="98"/>
      <c r="B29" s="26"/>
      <c r="C29" s="26"/>
      <c r="D29" s="26"/>
      <c r="E29" s="26"/>
      <c r="F29" s="26"/>
      <c r="G29" s="26"/>
      <c r="H29" s="89"/>
      <c r="I29" s="45"/>
      <c r="J29" s="26"/>
      <c r="K29" s="26"/>
      <c r="L29" s="26"/>
      <c r="M29" s="26"/>
      <c r="N29" s="26"/>
      <c r="O29" s="89"/>
      <c r="P29" s="45"/>
      <c r="Q29" s="26"/>
      <c r="R29" s="26"/>
      <c r="S29" s="26"/>
      <c r="T29" s="26"/>
      <c r="U29" s="26"/>
      <c r="V29" s="89"/>
      <c r="W29" s="45"/>
      <c r="X29" s="26"/>
      <c r="Y29" s="26"/>
      <c r="Z29" s="26"/>
      <c r="AA29" s="26"/>
      <c r="AB29" s="26"/>
      <c r="AC29" s="89"/>
      <c r="AD29" s="45"/>
      <c r="AE29" s="26"/>
      <c r="AF29" s="26"/>
      <c r="AG29" s="26"/>
      <c r="AH29" s="26"/>
      <c r="AI29" s="26"/>
      <c r="AJ29" s="26"/>
      <c r="AK29" s="26"/>
      <c r="AL29" s="26"/>
      <c r="AM29" s="26"/>
      <c r="AN29" s="26"/>
      <c r="AO29" s="26"/>
      <c r="AP29" s="99"/>
    </row>
    <row r="30" spans="1:42" x14ac:dyDescent="0.2">
      <c r="A30" s="84"/>
      <c r="B30" s="28"/>
      <c r="C30" s="28"/>
      <c r="D30" s="28"/>
      <c r="E30" s="28"/>
      <c r="F30" s="28"/>
      <c r="G30" s="28"/>
      <c r="H30" s="94"/>
      <c r="I30" s="95"/>
      <c r="J30" s="28"/>
      <c r="K30" s="28"/>
      <c r="L30" s="28"/>
      <c r="M30" s="28"/>
      <c r="N30" s="28"/>
      <c r="O30" s="94"/>
      <c r="P30" s="95"/>
      <c r="Q30" s="28"/>
      <c r="R30" s="28"/>
      <c r="S30" s="28"/>
      <c r="T30" s="28"/>
      <c r="U30" s="28"/>
      <c r="V30" s="94"/>
      <c r="W30" s="95"/>
      <c r="X30" s="28"/>
      <c r="Y30" s="28"/>
      <c r="Z30" s="28"/>
      <c r="AA30" s="28"/>
      <c r="AB30" s="28"/>
      <c r="AC30" s="94"/>
      <c r="AD30" s="95"/>
      <c r="AE30" s="28"/>
      <c r="AF30" s="28"/>
      <c r="AG30" s="28"/>
      <c r="AH30" s="28"/>
      <c r="AI30" s="28"/>
      <c r="AJ30" s="28"/>
      <c r="AK30" s="28"/>
      <c r="AL30" s="45"/>
      <c r="AM30" s="89"/>
      <c r="AN30" s="45"/>
      <c r="AO30" s="89"/>
      <c r="AP30" s="85"/>
    </row>
    <row r="31" spans="1:42" x14ac:dyDescent="0.2">
      <c r="A31" s="84"/>
      <c r="B31" s="28" t="s">
        <v>3</v>
      </c>
      <c r="C31" s="28"/>
      <c r="D31" s="28"/>
      <c r="E31" s="28"/>
      <c r="F31" s="28"/>
      <c r="G31" s="28"/>
      <c r="H31" s="94"/>
      <c r="I31" s="95"/>
      <c r="J31" s="30"/>
      <c r="K31" s="30"/>
      <c r="L31" s="30"/>
      <c r="M31" s="30"/>
      <c r="N31" s="30"/>
      <c r="O31" s="94"/>
      <c r="P31" s="95"/>
      <c r="Q31" s="30"/>
      <c r="R31" s="30"/>
      <c r="S31" s="30"/>
      <c r="T31" s="30"/>
      <c r="U31" s="30"/>
      <c r="V31" s="94"/>
      <c r="W31" s="95"/>
      <c r="X31" s="30"/>
      <c r="Y31" s="30"/>
      <c r="Z31" s="30"/>
      <c r="AA31" s="30"/>
      <c r="AB31" s="30"/>
      <c r="AC31" s="94"/>
      <c r="AD31" s="95"/>
      <c r="AE31" s="28" t="s">
        <v>387</v>
      </c>
      <c r="AF31" s="28"/>
      <c r="AG31" s="28"/>
      <c r="AH31" s="28"/>
      <c r="AI31" s="28"/>
      <c r="AJ31" s="28"/>
      <c r="AK31" s="28"/>
      <c r="AL31" s="44"/>
      <c r="AM31" s="91"/>
      <c r="AN31" s="44"/>
      <c r="AO31" s="91"/>
      <c r="AP31" s="85"/>
    </row>
    <row r="32" spans="1:42" x14ac:dyDescent="0.2">
      <c r="A32" s="84"/>
      <c r="B32" s="28"/>
      <c r="C32" s="28"/>
      <c r="D32" s="28"/>
      <c r="E32" s="28"/>
      <c r="F32" s="28"/>
      <c r="G32" s="28"/>
      <c r="H32" s="94"/>
      <c r="I32" s="95"/>
      <c r="J32" s="28"/>
      <c r="K32" s="28"/>
      <c r="L32" s="28"/>
      <c r="M32" s="28"/>
      <c r="N32" s="28"/>
      <c r="O32" s="94"/>
      <c r="P32" s="95"/>
      <c r="Q32" s="28"/>
      <c r="R32" s="28"/>
      <c r="S32" s="28"/>
      <c r="T32" s="28"/>
      <c r="U32" s="28"/>
      <c r="V32" s="94"/>
      <c r="W32" s="95"/>
      <c r="X32" s="28"/>
      <c r="Y32" s="28"/>
      <c r="Z32" s="28"/>
      <c r="AA32" s="28"/>
      <c r="AB32" s="28"/>
      <c r="AC32" s="94"/>
      <c r="AD32" s="95"/>
      <c r="AE32" s="28"/>
      <c r="AF32" s="28"/>
      <c r="AG32" s="28"/>
      <c r="AH32" s="28"/>
      <c r="AI32" s="28"/>
      <c r="AJ32" s="28"/>
      <c r="AK32" s="28"/>
      <c r="AL32" s="45"/>
      <c r="AM32" s="89"/>
      <c r="AN32" s="45"/>
      <c r="AO32" s="89"/>
      <c r="AP32" s="85"/>
    </row>
    <row r="33" spans="1:42" x14ac:dyDescent="0.2">
      <c r="A33" s="84"/>
      <c r="B33" s="28"/>
      <c r="C33" s="28"/>
      <c r="D33" s="28"/>
      <c r="E33" s="28"/>
      <c r="F33" s="28"/>
      <c r="G33" s="28"/>
      <c r="H33" s="94"/>
      <c r="I33" s="95"/>
      <c r="J33" s="28"/>
      <c r="K33" s="28"/>
      <c r="L33" s="28"/>
      <c r="M33" s="28"/>
      <c r="N33" s="28"/>
      <c r="O33" s="94"/>
      <c r="P33" s="95"/>
      <c r="Q33" s="28"/>
      <c r="R33" s="28"/>
      <c r="S33" s="28"/>
      <c r="T33" s="28"/>
      <c r="U33" s="28"/>
      <c r="V33" s="94"/>
      <c r="W33" s="95"/>
      <c r="X33" s="28"/>
      <c r="Y33" s="28"/>
      <c r="Z33" s="28"/>
      <c r="AA33" s="28"/>
      <c r="AB33" s="28"/>
      <c r="AC33" s="94"/>
      <c r="AD33" s="95"/>
      <c r="AE33" s="28" t="s">
        <v>388</v>
      </c>
      <c r="AF33" s="28"/>
      <c r="AG33" s="28"/>
      <c r="AH33" s="28"/>
      <c r="AI33" s="28"/>
      <c r="AJ33" s="28"/>
      <c r="AK33" s="28"/>
      <c r="AL33" s="44"/>
      <c r="AM33" s="91"/>
      <c r="AN33" s="44"/>
      <c r="AO33" s="91"/>
      <c r="AP33" s="85"/>
    </row>
    <row r="34" spans="1:42" x14ac:dyDescent="0.2">
      <c r="A34" s="84"/>
      <c r="B34" s="28"/>
      <c r="C34" s="28"/>
      <c r="D34" s="28"/>
      <c r="E34" s="28"/>
      <c r="F34" s="28"/>
      <c r="G34" s="28"/>
      <c r="H34" s="94"/>
      <c r="I34" s="95"/>
      <c r="J34" s="28"/>
      <c r="K34" s="28"/>
      <c r="L34" s="28"/>
      <c r="M34" s="28"/>
      <c r="N34" s="28"/>
      <c r="O34" s="94"/>
      <c r="P34" s="95"/>
      <c r="Q34" s="28"/>
      <c r="R34" s="28"/>
      <c r="S34" s="28"/>
      <c r="T34" s="28"/>
      <c r="U34" s="28"/>
      <c r="V34" s="94"/>
      <c r="W34" s="95"/>
      <c r="X34" s="28"/>
      <c r="Y34" s="28"/>
      <c r="Z34" s="28"/>
      <c r="AA34" s="28"/>
      <c r="AB34" s="28"/>
      <c r="AC34" s="94"/>
      <c r="AD34" s="95"/>
      <c r="AE34" s="28"/>
      <c r="AF34" s="28"/>
      <c r="AG34" s="28"/>
      <c r="AH34" s="45"/>
      <c r="AI34" s="89"/>
      <c r="AJ34" s="45"/>
      <c r="AK34" s="89"/>
      <c r="AL34" s="45"/>
      <c r="AM34" s="89"/>
      <c r="AN34" s="45"/>
      <c r="AO34" s="89"/>
      <c r="AP34" s="85"/>
    </row>
    <row r="35" spans="1:42" x14ac:dyDescent="0.2">
      <c r="A35" s="84"/>
      <c r="B35" s="28"/>
      <c r="C35" s="28"/>
      <c r="D35" s="28"/>
      <c r="E35" s="28"/>
      <c r="F35" s="28"/>
      <c r="G35" s="28"/>
      <c r="H35" s="94"/>
      <c r="I35" s="95"/>
      <c r="J35" s="28"/>
      <c r="K35" s="28"/>
      <c r="L35" s="28"/>
      <c r="M35" s="28"/>
      <c r="N35" s="28"/>
      <c r="O35" s="94"/>
      <c r="P35" s="95"/>
      <c r="Q35" s="28"/>
      <c r="R35" s="28"/>
      <c r="S35" s="28"/>
      <c r="T35" s="28"/>
      <c r="U35" s="28"/>
      <c r="V35" s="94"/>
      <c r="W35" s="95"/>
      <c r="X35" s="28"/>
      <c r="Y35" s="28"/>
      <c r="Z35" s="28"/>
      <c r="AA35" s="28"/>
      <c r="AB35" s="28"/>
      <c r="AC35" s="94"/>
      <c r="AD35" s="95"/>
      <c r="AE35" s="28" t="s">
        <v>389</v>
      </c>
      <c r="AF35" s="28"/>
      <c r="AG35" s="28"/>
      <c r="AH35" s="44"/>
      <c r="AI35" s="91"/>
      <c r="AJ35" s="44"/>
      <c r="AK35" s="91"/>
      <c r="AL35" s="44"/>
      <c r="AM35" s="91"/>
      <c r="AN35" s="44"/>
      <c r="AO35" s="91"/>
      <c r="AP35" s="85"/>
    </row>
    <row r="36" spans="1:42" x14ac:dyDescent="0.2">
      <c r="A36" s="84"/>
      <c r="B36" s="693" t="s">
        <v>385</v>
      </c>
      <c r="C36" s="28"/>
      <c r="D36" s="28"/>
      <c r="E36" s="28"/>
      <c r="F36" s="28"/>
      <c r="G36" s="28"/>
      <c r="H36" s="94"/>
      <c r="I36" s="95"/>
      <c r="J36" s="28"/>
      <c r="K36" s="28"/>
      <c r="L36" s="28"/>
      <c r="M36" s="28"/>
      <c r="N36" s="28"/>
      <c r="O36" s="94"/>
      <c r="P36" s="95"/>
      <c r="Q36" s="28"/>
      <c r="R36" s="28"/>
      <c r="S36" s="28"/>
      <c r="T36" s="28"/>
      <c r="U36" s="28"/>
      <c r="V36" s="94"/>
      <c r="W36" s="95"/>
      <c r="X36" s="28"/>
      <c r="Y36" s="28"/>
      <c r="Z36" s="28"/>
      <c r="AA36" s="28"/>
      <c r="AB36" s="28"/>
      <c r="AC36" s="94"/>
      <c r="AD36" s="95"/>
      <c r="AE36" s="80" t="s">
        <v>1698</v>
      </c>
      <c r="AF36" s="28"/>
      <c r="AG36" s="28"/>
      <c r="AH36" s="45"/>
      <c r="AI36" s="89"/>
      <c r="AJ36" s="45"/>
      <c r="AK36" s="89"/>
      <c r="AL36" s="45"/>
      <c r="AM36" s="89"/>
      <c r="AN36" s="45"/>
      <c r="AO36" s="89"/>
      <c r="AP36" s="85"/>
    </row>
    <row r="37" spans="1:42" x14ac:dyDescent="0.2">
      <c r="A37" s="84"/>
      <c r="B37" s="694" t="s">
        <v>386</v>
      </c>
      <c r="D37" s="28"/>
      <c r="E37" s="28"/>
      <c r="F37" s="28"/>
      <c r="G37" s="28"/>
      <c r="H37" s="94"/>
      <c r="I37" s="95"/>
      <c r="J37" s="30"/>
      <c r="K37" s="30"/>
      <c r="L37" s="30"/>
      <c r="M37" s="30"/>
      <c r="N37" s="30"/>
      <c r="O37" s="94"/>
      <c r="P37" s="95"/>
      <c r="Q37" s="30"/>
      <c r="R37" s="30"/>
      <c r="S37" s="30"/>
      <c r="T37" s="30"/>
      <c r="U37" s="30"/>
      <c r="V37" s="94"/>
      <c r="W37" s="95"/>
      <c r="X37" s="30"/>
      <c r="Y37" s="30"/>
      <c r="Z37" s="30"/>
      <c r="AA37" s="30"/>
      <c r="AB37" s="30"/>
      <c r="AC37" s="94"/>
      <c r="AD37" s="95"/>
      <c r="AE37" s="80" t="s">
        <v>1699</v>
      </c>
      <c r="AF37" s="28"/>
      <c r="AG37" s="28"/>
      <c r="AH37" s="44"/>
      <c r="AI37" s="91"/>
      <c r="AJ37" s="44"/>
      <c r="AK37" s="91"/>
      <c r="AL37" s="44"/>
      <c r="AM37" s="91"/>
      <c r="AN37" s="44"/>
      <c r="AO37" s="91"/>
      <c r="AP37" s="85"/>
    </row>
    <row r="38" spans="1:42" x14ac:dyDescent="0.2">
      <c r="A38" s="84"/>
      <c r="B38" s="28"/>
      <c r="C38" s="28"/>
      <c r="D38" s="28"/>
      <c r="E38" s="28"/>
      <c r="F38" s="28"/>
      <c r="G38" s="28"/>
      <c r="H38" s="94"/>
      <c r="I38" s="95"/>
      <c r="J38" s="28"/>
      <c r="K38" s="28"/>
      <c r="L38" s="28"/>
      <c r="M38" s="28"/>
      <c r="N38" s="28"/>
      <c r="O38" s="94"/>
      <c r="P38" s="95"/>
      <c r="Q38" s="28"/>
      <c r="R38" s="28"/>
      <c r="S38" s="28"/>
      <c r="T38" s="28"/>
      <c r="U38" s="28"/>
      <c r="V38" s="94"/>
      <c r="W38" s="95"/>
      <c r="X38" s="28"/>
      <c r="Y38" s="28"/>
      <c r="Z38" s="28"/>
      <c r="AA38" s="28"/>
      <c r="AB38" s="28"/>
      <c r="AC38" s="94"/>
      <c r="AD38" s="95"/>
      <c r="AE38" s="28"/>
      <c r="AF38" s="28"/>
      <c r="AG38" s="28"/>
      <c r="AH38" s="28"/>
      <c r="AI38" s="28"/>
      <c r="AJ38" s="28"/>
      <c r="AK38" s="28"/>
      <c r="AL38" s="28"/>
      <c r="AM38" s="28"/>
      <c r="AN38" s="45"/>
      <c r="AO38" s="89"/>
      <c r="AP38" s="85"/>
    </row>
    <row r="39" spans="1:42" x14ac:dyDescent="0.2">
      <c r="A39" s="84"/>
      <c r="B39" s="693" t="s">
        <v>390</v>
      </c>
      <c r="C39" s="28"/>
      <c r="D39" s="28"/>
      <c r="E39" s="28"/>
      <c r="F39" s="28"/>
      <c r="G39" s="28"/>
      <c r="H39" s="94"/>
      <c r="I39" s="95"/>
      <c r="J39" s="30"/>
      <c r="K39" s="30"/>
      <c r="L39" s="30"/>
      <c r="M39" s="30"/>
      <c r="N39" s="30"/>
      <c r="O39" s="94"/>
      <c r="P39" s="95"/>
      <c r="Q39" s="30"/>
      <c r="R39" s="30"/>
      <c r="S39" s="30"/>
      <c r="T39" s="30"/>
      <c r="U39" s="30"/>
      <c r="V39" s="94"/>
      <c r="W39" s="95"/>
      <c r="X39" s="30"/>
      <c r="Y39" s="30"/>
      <c r="Z39" s="30"/>
      <c r="AA39" s="30"/>
      <c r="AB39" s="30"/>
      <c r="AC39" s="94"/>
      <c r="AD39" s="95"/>
      <c r="AE39" s="693" t="s">
        <v>390</v>
      </c>
      <c r="AF39" s="28"/>
      <c r="AG39" s="28"/>
      <c r="AH39" s="28"/>
      <c r="AI39" s="28"/>
      <c r="AJ39" s="28"/>
      <c r="AK39" s="28"/>
      <c r="AL39" s="28"/>
      <c r="AM39" s="28"/>
      <c r="AN39" s="44"/>
      <c r="AO39" s="91"/>
      <c r="AP39" s="85"/>
    </row>
    <row r="40" spans="1:42" ht="6" customHeight="1" x14ac:dyDescent="0.2">
      <c r="A40" s="96"/>
      <c r="B40" s="30"/>
      <c r="C40" s="30"/>
      <c r="D40" s="30"/>
      <c r="E40" s="30"/>
      <c r="F40" s="30"/>
      <c r="G40" s="30"/>
      <c r="H40" s="91"/>
      <c r="I40" s="44"/>
      <c r="J40" s="30"/>
      <c r="K40" s="30"/>
      <c r="L40" s="30"/>
      <c r="M40" s="30"/>
      <c r="N40" s="30"/>
      <c r="O40" s="91"/>
      <c r="P40" s="44"/>
      <c r="Q40" s="30"/>
      <c r="R40" s="30"/>
      <c r="S40" s="30"/>
      <c r="T40" s="30"/>
      <c r="U40" s="30"/>
      <c r="V40" s="91"/>
      <c r="W40" s="44"/>
      <c r="X40" s="30"/>
      <c r="Y40" s="30"/>
      <c r="Z40" s="30"/>
      <c r="AA40" s="30"/>
      <c r="AB40" s="30"/>
      <c r="AC40" s="91"/>
      <c r="AD40" s="44"/>
      <c r="AE40" s="30"/>
      <c r="AF40" s="30"/>
      <c r="AG40" s="30"/>
      <c r="AH40" s="30"/>
      <c r="AI40" s="30"/>
      <c r="AJ40" s="30"/>
      <c r="AK40" s="30"/>
      <c r="AL40" s="30"/>
      <c r="AM40" s="30"/>
      <c r="AN40" s="30"/>
      <c r="AO40" s="30"/>
      <c r="AP40" s="97"/>
    </row>
    <row r="41" spans="1:42" ht="6" customHeight="1" x14ac:dyDescent="0.2">
      <c r="A41" s="98"/>
      <c r="B41" s="26"/>
      <c r="C41" s="26"/>
      <c r="D41" s="26"/>
      <c r="E41" s="26"/>
      <c r="F41" s="26"/>
      <c r="G41" s="26"/>
      <c r="H41" s="89"/>
      <c r="I41" s="45"/>
      <c r="J41" s="26"/>
      <c r="K41" s="26"/>
      <c r="L41" s="26"/>
      <c r="M41" s="26"/>
      <c r="N41" s="26"/>
      <c r="O41" s="89"/>
      <c r="P41" s="45"/>
      <c r="Q41" s="26"/>
      <c r="R41" s="26"/>
      <c r="S41" s="26"/>
      <c r="T41" s="26"/>
      <c r="U41" s="26"/>
      <c r="V41" s="89"/>
      <c r="W41" s="100"/>
      <c r="X41" s="101"/>
      <c r="Y41" s="101"/>
      <c r="Z41" s="101"/>
      <c r="AA41" s="101"/>
      <c r="AB41" s="101"/>
      <c r="AC41" s="102"/>
      <c r="AD41" s="45"/>
      <c r="AE41" s="26"/>
      <c r="AF41" s="26"/>
      <c r="AG41" s="26"/>
      <c r="AH41" s="26"/>
      <c r="AI41" s="26"/>
      <c r="AJ41" s="26"/>
      <c r="AK41" s="26"/>
      <c r="AL41" s="26"/>
      <c r="AM41" s="26"/>
      <c r="AN41" s="26"/>
      <c r="AO41" s="26"/>
      <c r="AP41" s="99"/>
    </row>
    <row r="42" spans="1:42" x14ac:dyDescent="0.2">
      <c r="A42" s="84"/>
      <c r="B42" s="693" t="s">
        <v>393</v>
      </c>
      <c r="C42" s="28"/>
      <c r="D42" s="28"/>
      <c r="E42" s="28"/>
      <c r="G42" s="42" t="s">
        <v>3</v>
      </c>
      <c r="H42" s="94"/>
      <c r="I42" s="95"/>
      <c r="J42" s="30"/>
      <c r="K42" s="30"/>
      <c r="L42" s="30"/>
      <c r="M42" s="30"/>
      <c r="N42" s="30"/>
      <c r="O42" s="94"/>
      <c r="P42" s="95"/>
      <c r="Q42" s="30"/>
      <c r="R42" s="30"/>
      <c r="S42" s="30"/>
      <c r="T42" s="30"/>
      <c r="U42" s="30"/>
      <c r="V42" s="94"/>
      <c r="W42" s="103"/>
      <c r="X42" s="104"/>
      <c r="Y42" s="104"/>
      <c r="Z42" s="104"/>
      <c r="AA42" s="104"/>
      <c r="AB42" s="104"/>
      <c r="AC42" s="105"/>
      <c r="AD42" s="95"/>
      <c r="AE42" s="28"/>
      <c r="AF42" s="28"/>
      <c r="AG42" s="28"/>
      <c r="AH42" s="28"/>
      <c r="AI42" s="28"/>
      <c r="AJ42" s="28"/>
      <c r="AK42" s="28"/>
      <c r="AL42" s="28"/>
      <c r="AM42" s="28"/>
      <c r="AN42" s="28"/>
      <c r="AO42" s="28"/>
      <c r="AP42" s="85"/>
    </row>
    <row r="43" spans="1:42" x14ac:dyDescent="0.2">
      <c r="A43" s="84"/>
      <c r="B43" s="28" t="s">
        <v>394</v>
      </c>
      <c r="C43" s="28"/>
      <c r="D43" s="28"/>
      <c r="E43" s="28"/>
      <c r="G43" s="42"/>
      <c r="H43" s="94"/>
      <c r="I43" s="95"/>
      <c r="J43" s="28"/>
      <c r="K43" s="28"/>
      <c r="L43" s="28"/>
      <c r="M43" s="28"/>
      <c r="N43" s="28"/>
      <c r="O43" s="94"/>
      <c r="P43" s="95"/>
      <c r="Q43" s="28"/>
      <c r="R43" s="28"/>
      <c r="S43" s="28"/>
      <c r="T43" s="28"/>
      <c r="U43" s="28"/>
      <c r="V43" s="94"/>
      <c r="W43" s="103"/>
      <c r="X43" s="104"/>
      <c r="Y43" s="104"/>
      <c r="Z43" s="104"/>
      <c r="AA43" s="104"/>
      <c r="AB43" s="104"/>
      <c r="AC43" s="105"/>
      <c r="AD43" s="95"/>
      <c r="AE43" s="28" t="s">
        <v>391</v>
      </c>
      <c r="AF43" s="28"/>
      <c r="AG43" s="28"/>
      <c r="AH43" s="28"/>
      <c r="AI43" s="28"/>
      <c r="AJ43" s="28"/>
      <c r="AK43" s="28"/>
      <c r="AL43" s="28"/>
      <c r="AM43" s="28"/>
      <c r="AN43" s="45"/>
      <c r="AO43" s="89"/>
      <c r="AP43" s="85"/>
    </row>
    <row r="44" spans="1:42" x14ac:dyDescent="0.2">
      <c r="A44" s="84"/>
      <c r="B44" s="28"/>
      <c r="C44" s="28"/>
      <c r="D44" s="28"/>
      <c r="E44" s="28"/>
      <c r="G44" s="42" t="s">
        <v>395</v>
      </c>
      <c r="H44" s="94"/>
      <c r="I44" s="95"/>
      <c r="J44" s="30"/>
      <c r="K44" s="30"/>
      <c r="L44" s="30"/>
      <c r="M44" s="30"/>
      <c r="N44" s="30"/>
      <c r="O44" s="94"/>
      <c r="P44" s="95"/>
      <c r="Q44" s="30"/>
      <c r="R44" s="30"/>
      <c r="S44" s="30"/>
      <c r="T44" s="30"/>
      <c r="U44" s="30"/>
      <c r="V44" s="94"/>
      <c r="W44" s="103"/>
      <c r="X44" s="104"/>
      <c r="Y44" s="104"/>
      <c r="Z44" s="104"/>
      <c r="AA44" s="104"/>
      <c r="AB44" s="104"/>
      <c r="AC44" s="105"/>
      <c r="AD44" s="95"/>
      <c r="AF44" s="28" t="s">
        <v>392</v>
      </c>
      <c r="AG44" s="28"/>
      <c r="AH44" s="28"/>
      <c r="AI44" s="28"/>
      <c r="AJ44" s="28"/>
      <c r="AK44" s="28"/>
      <c r="AL44" s="28"/>
      <c r="AM44" s="28"/>
      <c r="AN44" s="44"/>
      <c r="AO44" s="91"/>
      <c r="AP44" s="85"/>
    </row>
    <row r="45" spans="1:42" ht="6" customHeight="1" thickBot="1" x14ac:dyDescent="0.25">
      <c r="A45" s="96"/>
      <c r="B45" s="30"/>
      <c r="C45" s="30"/>
      <c r="D45" s="30"/>
      <c r="E45" s="30"/>
      <c r="F45" s="30"/>
      <c r="G45" s="30"/>
      <c r="H45" s="91"/>
      <c r="I45" s="44"/>
      <c r="J45" s="30"/>
      <c r="K45" s="30"/>
      <c r="L45" s="30"/>
      <c r="M45" s="30"/>
      <c r="N45" s="30"/>
      <c r="O45" s="91"/>
      <c r="P45" s="44"/>
      <c r="Q45" s="30"/>
      <c r="R45" s="30"/>
      <c r="S45" s="30"/>
      <c r="T45" s="30"/>
      <c r="U45" s="30"/>
      <c r="V45" s="91"/>
      <c r="W45" s="106"/>
      <c r="X45" s="107"/>
      <c r="Y45" s="107"/>
      <c r="Z45" s="107"/>
      <c r="AA45" s="107"/>
      <c r="AB45" s="107"/>
      <c r="AC45" s="108"/>
      <c r="AD45" s="44"/>
      <c r="AE45" s="30"/>
      <c r="AF45" s="30"/>
      <c r="AG45" s="30"/>
      <c r="AH45" s="30"/>
      <c r="AI45" s="30"/>
      <c r="AJ45" s="30"/>
      <c r="AK45" s="30"/>
      <c r="AL45" s="30"/>
      <c r="AM45" s="30"/>
      <c r="AN45" s="30"/>
      <c r="AO45" s="30"/>
      <c r="AP45" s="97"/>
    </row>
    <row r="46" spans="1:42" ht="6" customHeight="1" thickTop="1" x14ac:dyDescent="0.2">
      <c r="A46" s="81"/>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10"/>
    </row>
    <row r="47" spans="1:42" x14ac:dyDescent="0.2">
      <c r="A47" s="84"/>
      <c r="B47" s="111" t="s">
        <v>396</v>
      </c>
      <c r="C47" s="112"/>
      <c r="D47" s="112"/>
      <c r="E47" s="112"/>
      <c r="F47" s="112"/>
      <c r="G47" s="112"/>
      <c r="K47" s="112" t="s">
        <v>1534</v>
      </c>
      <c r="L47" s="112"/>
      <c r="M47" s="112"/>
      <c r="N47" s="112"/>
      <c r="O47" s="112"/>
      <c r="P47" s="112"/>
      <c r="Q47" s="112"/>
      <c r="R47" s="112" t="s">
        <v>1535</v>
      </c>
      <c r="S47" s="112"/>
      <c r="T47" s="113"/>
      <c r="U47" s="113"/>
      <c r="V47" s="113"/>
      <c r="W47" s="112"/>
      <c r="X47" s="112"/>
      <c r="AM47" s="113"/>
      <c r="AN47" s="113"/>
      <c r="AO47" s="113"/>
      <c r="AP47" s="114"/>
    </row>
    <row r="48" spans="1:42" x14ac:dyDescent="0.2">
      <c r="A48" s="84"/>
      <c r="B48" s="111"/>
      <c r="C48" s="113"/>
      <c r="D48" s="113"/>
      <c r="E48" s="113"/>
      <c r="F48" s="113"/>
      <c r="G48" s="113"/>
      <c r="K48" s="112" t="s">
        <v>397</v>
      </c>
      <c r="L48" s="112"/>
      <c r="M48" s="112"/>
      <c r="N48" s="112"/>
      <c r="O48" s="112"/>
      <c r="P48" s="112"/>
      <c r="Q48" s="112"/>
      <c r="R48" s="112" t="s">
        <v>1536</v>
      </c>
      <c r="S48" s="112"/>
      <c r="T48" s="113"/>
      <c r="U48" s="113"/>
      <c r="V48" s="113"/>
      <c r="W48" s="112"/>
      <c r="X48" s="112"/>
      <c r="Y48" s="112"/>
      <c r="Z48" s="112"/>
      <c r="AB48" s="112" t="s">
        <v>400</v>
      </c>
      <c r="AC48" s="112"/>
      <c r="AD48" s="113"/>
      <c r="AE48" s="113"/>
      <c r="AF48" s="113"/>
      <c r="AG48" s="113"/>
      <c r="AH48" s="113"/>
      <c r="AI48" s="113"/>
      <c r="AJ48" s="113"/>
      <c r="AK48" s="113"/>
      <c r="AL48" s="113"/>
      <c r="AM48" s="112"/>
      <c r="AN48" s="113"/>
      <c r="AO48" s="113"/>
      <c r="AP48" s="114"/>
    </row>
    <row r="49" spans="1:42" x14ac:dyDescent="0.2">
      <c r="A49" s="84"/>
      <c r="B49" s="111"/>
      <c r="C49" s="113"/>
      <c r="D49" s="113"/>
      <c r="E49" s="113"/>
      <c r="F49" s="113"/>
      <c r="G49" s="113"/>
      <c r="K49" s="112" t="s">
        <v>398</v>
      </c>
      <c r="L49" s="112"/>
      <c r="M49" s="112"/>
      <c r="N49" s="112"/>
      <c r="O49" s="112"/>
      <c r="P49" s="112"/>
      <c r="Q49" s="112"/>
      <c r="R49" s="112" t="s">
        <v>399</v>
      </c>
      <c r="S49" s="112"/>
      <c r="T49" s="113"/>
      <c r="U49" s="113"/>
      <c r="V49" s="113"/>
      <c r="W49" s="112"/>
      <c r="X49" s="112"/>
      <c r="Y49" s="766"/>
      <c r="Z49" s="766"/>
      <c r="AB49" s="766"/>
      <c r="AC49" s="766"/>
      <c r="AD49" s="766"/>
      <c r="AE49" s="890" t="s">
        <v>401</v>
      </c>
      <c r="AF49" s="890"/>
      <c r="AG49" s="890"/>
      <c r="AH49" s="890"/>
      <c r="AI49" s="890"/>
      <c r="AJ49" s="890"/>
      <c r="AK49" s="890"/>
      <c r="AL49" s="890"/>
      <c r="AM49" s="890"/>
      <c r="AN49" s="113"/>
      <c r="AO49" s="113"/>
      <c r="AP49" s="114"/>
    </row>
    <row r="50" spans="1:42" ht="6" customHeight="1" x14ac:dyDescent="0.2">
      <c r="A50" s="96"/>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97"/>
    </row>
    <row r="51" spans="1:42" ht="6" customHeight="1" x14ac:dyDescent="0.2">
      <c r="A51" s="98"/>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99"/>
    </row>
    <row r="52" spans="1:42" ht="11.25" customHeight="1" x14ac:dyDescent="0.2">
      <c r="A52" s="115"/>
      <c r="C52" s="4"/>
      <c r="D52" s="4"/>
      <c r="E52" s="4"/>
      <c r="F52" s="5"/>
      <c r="G52" s="6" t="s">
        <v>402</v>
      </c>
      <c r="H52" s="900">
        <v>0</v>
      </c>
      <c r="I52" s="901"/>
      <c r="J52" s="904" t="str">
        <f>RIGHT(INDEX(Language_Translations,3,MATCH(Language_Selected,Language_Options,0)),1)</f>
        <v>1</v>
      </c>
      <c r="K52" s="905"/>
      <c r="L52" s="113"/>
      <c r="N52" s="113"/>
      <c r="O52" s="4"/>
      <c r="P52" s="4"/>
      <c r="Q52" s="6" t="s">
        <v>403</v>
      </c>
      <c r="R52" s="7"/>
      <c r="S52" s="8"/>
      <c r="T52" s="9"/>
      <c r="U52" s="10"/>
      <c r="V52" s="113"/>
      <c r="X52" s="4"/>
      <c r="Y52" s="4"/>
      <c r="Z52" s="4"/>
      <c r="AA52" s="4"/>
      <c r="AC52" s="6" t="s">
        <v>405</v>
      </c>
      <c r="AD52" s="11"/>
      <c r="AE52" s="12"/>
      <c r="AF52" s="9"/>
      <c r="AG52" s="10"/>
      <c r="AH52" s="116"/>
      <c r="AI52" s="117"/>
      <c r="AJ52" s="117"/>
      <c r="AK52" s="117"/>
      <c r="AL52" s="117"/>
      <c r="AM52" s="58" t="s">
        <v>1537</v>
      </c>
      <c r="AN52" s="9"/>
      <c r="AO52" s="10"/>
      <c r="AP52" s="114"/>
    </row>
    <row r="53" spans="1:42" ht="11.25" customHeight="1" x14ac:dyDescent="0.2">
      <c r="A53" s="115"/>
      <c r="C53" s="113"/>
      <c r="D53" s="4"/>
      <c r="E53" s="4"/>
      <c r="F53" s="5"/>
      <c r="G53" s="6" t="s">
        <v>4</v>
      </c>
      <c r="H53" s="902"/>
      <c r="I53" s="903"/>
      <c r="J53" s="906"/>
      <c r="K53" s="907"/>
      <c r="L53" s="113"/>
      <c r="N53" s="113"/>
      <c r="O53" s="4"/>
      <c r="P53" s="4"/>
      <c r="Q53" s="6" t="s">
        <v>404</v>
      </c>
      <c r="R53" s="13"/>
      <c r="S53" s="14"/>
      <c r="T53" s="15"/>
      <c r="U53" s="16"/>
      <c r="V53" s="113"/>
      <c r="X53" s="113"/>
      <c r="Y53" s="4"/>
      <c r="Z53" s="4"/>
      <c r="AA53" s="4"/>
      <c r="AC53" s="6" t="s">
        <v>406</v>
      </c>
      <c r="AD53" s="17"/>
      <c r="AE53" s="18"/>
      <c r="AF53" s="15"/>
      <c r="AG53" s="16"/>
      <c r="AH53" s="116"/>
      <c r="AI53" s="117"/>
      <c r="AJ53" s="117"/>
      <c r="AK53" s="117"/>
      <c r="AL53" s="117"/>
      <c r="AM53" s="58" t="s">
        <v>407</v>
      </c>
      <c r="AN53" s="15"/>
      <c r="AO53" s="16"/>
      <c r="AP53" s="114"/>
    </row>
    <row r="54" spans="1:42" ht="11.25" customHeight="1" x14ac:dyDescent="0.2">
      <c r="A54" s="115"/>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4"/>
    </row>
    <row r="55" spans="1:42" ht="11.25" customHeight="1" x14ac:dyDescent="0.2">
      <c r="A55" s="84"/>
      <c r="C55" s="19"/>
      <c r="D55" s="19"/>
      <c r="E55" s="19"/>
      <c r="F55" s="5"/>
      <c r="G55" s="6" t="s">
        <v>402</v>
      </c>
      <c r="H55" s="908" t="s">
        <v>1410</v>
      </c>
      <c r="I55" s="908"/>
      <c r="J55" s="908"/>
      <c r="K55" s="908"/>
      <c r="L55" s="908"/>
      <c r="M55" s="908"/>
      <c r="N55" s="908"/>
      <c r="O55" s="908"/>
      <c r="P55" s="908"/>
      <c r="Q55" s="908"/>
      <c r="R55" s="71"/>
      <c r="S55" s="71"/>
      <c r="T55" s="20" t="s">
        <v>408</v>
      </c>
      <c r="V55" s="71"/>
      <c r="W55" s="71"/>
      <c r="X55" s="21"/>
      <c r="Y55" s="5"/>
      <c r="Z55" s="5"/>
      <c r="AA55" s="5"/>
      <c r="AB55" s="5"/>
      <c r="AC55" s="5"/>
      <c r="AD55" s="28"/>
      <c r="AE55" s="113"/>
      <c r="AF55" s="113"/>
      <c r="AG55" s="113"/>
      <c r="AH55" s="113"/>
      <c r="AI55" s="113"/>
      <c r="AJ55" s="113"/>
      <c r="AK55" s="113"/>
      <c r="AL55" s="113"/>
      <c r="AM55" s="113"/>
      <c r="AN55" s="113"/>
      <c r="AO55" s="113"/>
      <c r="AP55" s="85"/>
    </row>
    <row r="56" spans="1:42" ht="11.25" customHeight="1" x14ac:dyDescent="0.2">
      <c r="A56" s="84"/>
      <c r="C56" s="19"/>
      <c r="D56" s="19"/>
      <c r="E56" s="19"/>
      <c r="F56" s="5"/>
      <c r="G56" s="6" t="s">
        <v>4</v>
      </c>
      <c r="H56" s="909"/>
      <c r="I56" s="909"/>
      <c r="J56" s="909"/>
      <c r="K56" s="909"/>
      <c r="L56" s="909"/>
      <c r="M56" s="909"/>
      <c r="N56" s="909"/>
      <c r="O56" s="909"/>
      <c r="P56" s="909"/>
      <c r="Q56" s="909"/>
      <c r="R56" s="71"/>
      <c r="S56" s="71"/>
      <c r="T56" s="71"/>
      <c r="V56" s="69" t="str">
        <f>translations!B$3&amp;" "&amp;translations!B$1</f>
        <v>01 FRANÇAIS</v>
      </c>
      <c r="AB56" s="22"/>
      <c r="AC56" s="69" t="str">
        <f>translations!D$3&amp;" "&amp;translations!D$1</f>
        <v>03 LANGUE 3</v>
      </c>
      <c r="AD56" s="22"/>
      <c r="AE56" s="22"/>
      <c r="AF56" s="22"/>
      <c r="AG56" s="22"/>
      <c r="AH56" s="22"/>
      <c r="AJ56" s="69" t="str">
        <f>translations!F$3&amp;" "&amp;translations!F$1</f>
        <v>05 LANGUE 5</v>
      </c>
      <c r="AN56" s="113"/>
      <c r="AO56" s="113"/>
      <c r="AP56" s="85"/>
    </row>
    <row r="57" spans="1:42" ht="11.25" customHeight="1" x14ac:dyDescent="0.2">
      <c r="A57" s="84"/>
      <c r="B57" s="19"/>
      <c r="C57" s="19"/>
      <c r="D57" s="19"/>
      <c r="E57" s="19"/>
      <c r="F57" s="5"/>
      <c r="G57" s="6"/>
      <c r="H57" s="21"/>
      <c r="I57" s="21"/>
      <c r="J57" s="21"/>
      <c r="K57" s="21"/>
      <c r="L57" s="21"/>
      <c r="M57" s="21"/>
      <c r="N57" s="21"/>
      <c r="O57" s="21"/>
      <c r="P57" s="21"/>
      <c r="Q57" s="21"/>
      <c r="R57" s="71"/>
      <c r="S57" s="71"/>
      <c r="T57" s="71"/>
      <c r="V57" s="69" t="str">
        <f>translations!C$3&amp;" "&amp;translations!C$1</f>
        <v>02 LANGUE 2</v>
      </c>
      <c r="W57" s="22"/>
      <c r="X57" s="22"/>
      <c r="Y57" s="22"/>
      <c r="Z57" s="22"/>
      <c r="AA57" s="22"/>
      <c r="AC57" s="69" t="str">
        <f>translations!E$3&amp;" "&amp;translations!E$1</f>
        <v>04 LANGUE 4</v>
      </c>
      <c r="AD57" s="22"/>
      <c r="AE57" s="22"/>
      <c r="AF57" s="22"/>
      <c r="AG57" s="22"/>
      <c r="AH57" s="22"/>
      <c r="AJ57" s="69" t="str">
        <f>translations!G$3&amp;" "&amp;translations!G$1</f>
        <v>06 LANGUE 6</v>
      </c>
      <c r="AN57" s="113"/>
      <c r="AO57" s="113"/>
      <c r="AP57" s="85"/>
    </row>
    <row r="58" spans="1:42" ht="6" customHeight="1" thickBot="1" x14ac:dyDescent="0.25">
      <c r="A58" s="86"/>
      <c r="B58" s="87"/>
      <c r="C58" s="118"/>
      <c r="D58" s="87"/>
      <c r="E58" s="87"/>
      <c r="F58" s="87"/>
      <c r="G58" s="87"/>
      <c r="H58" s="87"/>
      <c r="I58" s="87"/>
      <c r="J58" s="87"/>
      <c r="K58" s="87"/>
      <c r="L58" s="87"/>
      <c r="M58" s="87"/>
      <c r="N58" s="87"/>
      <c r="O58" s="87"/>
      <c r="P58" s="87"/>
      <c r="Q58" s="87"/>
      <c r="R58" s="87"/>
      <c r="S58" s="87"/>
      <c r="T58" s="87"/>
      <c r="U58" s="87"/>
      <c r="V58" s="87"/>
      <c r="W58" s="87"/>
      <c r="X58" s="87"/>
      <c r="Y58" s="119"/>
      <c r="Z58" s="119"/>
      <c r="AA58" s="119"/>
      <c r="AB58" s="87"/>
      <c r="AC58" s="87"/>
      <c r="AD58" s="87"/>
      <c r="AE58" s="119"/>
      <c r="AF58" s="119"/>
      <c r="AG58" s="119"/>
      <c r="AH58" s="119"/>
      <c r="AI58" s="119"/>
      <c r="AJ58" s="119"/>
      <c r="AK58" s="119"/>
      <c r="AL58" s="119"/>
      <c r="AM58" s="119"/>
      <c r="AN58" s="119"/>
      <c r="AO58" s="119"/>
      <c r="AP58" s="88"/>
    </row>
    <row r="59" spans="1:42" ht="6" customHeight="1" thickTop="1" x14ac:dyDescent="0.2">
      <c r="A59" s="120"/>
      <c r="B59" s="121"/>
      <c r="C59" s="121"/>
      <c r="D59" s="121"/>
      <c r="E59" s="121"/>
      <c r="F59" s="121"/>
      <c r="G59" s="121"/>
      <c r="H59" s="121"/>
      <c r="I59" s="121"/>
      <c r="J59" s="121"/>
      <c r="K59" s="121"/>
      <c r="L59" s="121"/>
      <c r="M59" s="121"/>
      <c r="N59" s="121"/>
      <c r="O59" s="122"/>
      <c r="P59" s="123"/>
      <c r="Q59" s="121"/>
      <c r="R59" s="121"/>
      <c r="S59" s="121"/>
      <c r="T59" s="121"/>
      <c r="U59" s="121"/>
      <c r="V59" s="121"/>
      <c r="W59" s="121"/>
      <c r="X59" s="121"/>
      <c r="Y59" s="121"/>
      <c r="Z59" s="121"/>
      <c r="AA59" s="121"/>
      <c r="AB59" s="121"/>
      <c r="AC59" s="121"/>
      <c r="AD59" s="122"/>
      <c r="AE59" s="123"/>
      <c r="AF59" s="121"/>
      <c r="AG59" s="121"/>
      <c r="AH59" s="121"/>
      <c r="AI59" s="121"/>
      <c r="AJ59" s="122"/>
      <c r="AK59" s="123"/>
      <c r="AL59" s="121"/>
      <c r="AM59" s="121"/>
      <c r="AN59" s="121"/>
      <c r="AO59" s="121"/>
      <c r="AP59" s="124"/>
    </row>
    <row r="60" spans="1:42" x14ac:dyDescent="0.2">
      <c r="A60" s="125"/>
      <c r="B60" s="910" t="s">
        <v>409</v>
      </c>
      <c r="C60" s="910"/>
      <c r="D60" s="910"/>
      <c r="E60" s="910"/>
      <c r="F60" s="910"/>
      <c r="G60" s="910"/>
      <c r="H60" s="910"/>
      <c r="I60" s="910"/>
      <c r="J60" s="910"/>
      <c r="K60" s="910"/>
      <c r="L60" s="910"/>
      <c r="M60" s="910"/>
      <c r="N60" s="910"/>
      <c r="O60" s="795"/>
      <c r="P60" s="796"/>
      <c r="Q60" s="910" t="s">
        <v>410</v>
      </c>
      <c r="R60" s="910"/>
      <c r="S60" s="910"/>
      <c r="T60" s="910"/>
      <c r="U60" s="910"/>
      <c r="V60" s="910"/>
      <c r="W60" s="910"/>
      <c r="X60" s="910"/>
      <c r="Y60" s="910"/>
      <c r="Z60" s="910"/>
      <c r="AA60" s="910"/>
      <c r="AB60" s="910"/>
      <c r="AC60" s="910"/>
      <c r="AD60" s="795"/>
      <c r="AE60" s="911" t="s">
        <v>411</v>
      </c>
      <c r="AF60" s="910"/>
      <c r="AG60" s="910"/>
      <c r="AH60" s="910"/>
      <c r="AI60" s="910"/>
      <c r="AJ60" s="912"/>
      <c r="AK60" s="796"/>
      <c r="AL60" s="910" t="s">
        <v>412</v>
      </c>
      <c r="AM60" s="910"/>
      <c r="AN60" s="910"/>
      <c r="AO60" s="910"/>
      <c r="AP60" s="128"/>
    </row>
    <row r="61" spans="1:42" ht="6" customHeight="1" x14ac:dyDescent="0.2">
      <c r="A61" s="125"/>
      <c r="O61" s="126"/>
      <c r="P61" s="127"/>
      <c r="AD61" s="126"/>
      <c r="AE61" s="127"/>
      <c r="AF61" s="111"/>
      <c r="AG61" s="111"/>
      <c r="AH61" s="111"/>
      <c r="AI61" s="111"/>
      <c r="AJ61" s="126"/>
      <c r="AK61" s="127"/>
      <c r="AL61" s="111"/>
      <c r="AM61" s="111"/>
      <c r="AN61" s="111"/>
      <c r="AO61" s="111"/>
      <c r="AP61" s="128"/>
    </row>
    <row r="62" spans="1:42" x14ac:dyDescent="0.2">
      <c r="A62" s="125"/>
      <c r="B62" s="111"/>
      <c r="C62" s="111"/>
      <c r="D62" s="111"/>
      <c r="E62" s="111"/>
      <c r="F62" s="111"/>
      <c r="G62" s="129"/>
      <c r="H62" s="130"/>
      <c r="I62" s="129"/>
      <c r="J62" s="130"/>
      <c r="K62" s="129"/>
      <c r="L62" s="130"/>
      <c r="M62" s="129"/>
      <c r="N62" s="130"/>
      <c r="O62" s="126"/>
      <c r="P62" s="127"/>
      <c r="Q62" s="111"/>
      <c r="R62" s="111"/>
      <c r="S62" s="111"/>
      <c r="T62" s="111"/>
      <c r="U62" s="111"/>
      <c r="V62" s="129"/>
      <c r="W62" s="130"/>
      <c r="X62" s="129"/>
      <c r="Y62" s="130"/>
      <c r="Z62" s="129"/>
      <c r="AA62" s="130"/>
      <c r="AB62" s="129"/>
      <c r="AC62" s="130"/>
      <c r="AD62" s="126"/>
      <c r="AE62" s="127"/>
      <c r="AF62" s="129"/>
      <c r="AG62" s="130"/>
      <c r="AH62" s="129"/>
      <c r="AI62" s="130"/>
      <c r="AJ62" s="126"/>
      <c r="AK62" s="127"/>
      <c r="AL62" s="129"/>
      <c r="AM62" s="130"/>
      <c r="AN62" s="129"/>
      <c r="AO62" s="130"/>
      <c r="AP62" s="128"/>
    </row>
    <row r="63" spans="1:42" x14ac:dyDescent="0.2">
      <c r="A63" s="125"/>
      <c r="B63" s="111"/>
      <c r="C63" s="111"/>
      <c r="D63" s="111"/>
      <c r="E63" s="111"/>
      <c r="F63" s="126"/>
      <c r="G63" s="131"/>
      <c r="H63" s="132"/>
      <c r="I63" s="131"/>
      <c r="J63" s="132"/>
      <c r="K63" s="131"/>
      <c r="L63" s="132"/>
      <c r="M63" s="131"/>
      <c r="N63" s="132"/>
      <c r="O63" s="126"/>
      <c r="P63" s="127"/>
      <c r="Q63" s="111"/>
      <c r="R63" s="111"/>
      <c r="S63" s="111"/>
      <c r="T63" s="111"/>
      <c r="U63" s="126"/>
      <c r="V63" s="131"/>
      <c r="W63" s="132"/>
      <c r="X63" s="131"/>
      <c r="Y63" s="132"/>
      <c r="Z63" s="131"/>
      <c r="AA63" s="132"/>
      <c r="AB63" s="131"/>
      <c r="AC63" s="132"/>
      <c r="AD63" s="126"/>
      <c r="AE63" s="127"/>
      <c r="AF63" s="131"/>
      <c r="AG63" s="132"/>
      <c r="AH63" s="131"/>
      <c r="AI63" s="132"/>
      <c r="AJ63" s="126"/>
      <c r="AK63" s="127"/>
      <c r="AL63" s="131"/>
      <c r="AM63" s="132"/>
      <c r="AN63" s="131"/>
      <c r="AO63" s="132"/>
      <c r="AP63" s="114"/>
    </row>
    <row r="64" spans="1:42" x14ac:dyDescent="0.2">
      <c r="A64" s="125"/>
      <c r="B64" s="913" t="s">
        <v>413</v>
      </c>
      <c r="C64" s="913"/>
      <c r="D64" s="913"/>
      <c r="E64" s="913"/>
      <c r="F64" s="112"/>
      <c r="G64" s="891" t="s">
        <v>414</v>
      </c>
      <c r="H64" s="891"/>
      <c r="I64" s="891"/>
      <c r="J64" s="891"/>
      <c r="K64" s="891"/>
      <c r="L64" s="891"/>
      <c r="M64" s="891"/>
      <c r="N64" s="891"/>
      <c r="O64" s="126"/>
      <c r="P64" s="127"/>
      <c r="Q64" s="913" t="s">
        <v>413</v>
      </c>
      <c r="R64" s="913"/>
      <c r="S64" s="913"/>
      <c r="T64" s="913"/>
      <c r="U64" s="112"/>
      <c r="V64" s="891" t="s">
        <v>414</v>
      </c>
      <c r="W64" s="891"/>
      <c r="X64" s="891"/>
      <c r="Y64" s="891"/>
      <c r="Z64" s="891"/>
      <c r="AA64" s="891"/>
      <c r="AB64" s="891"/>
      <c r="AC64" s="891"/>
      <c r="AD64" s="126"/>
      <c r="AE64" s="127"/>
      <c r="AF64" s="891" t="s">
        <v>414</v>
      </c>
      <c r="AG64" s="891"/>
      <c r="AH64" s="891"/>
      <c r="AI64" s="891"/>
      <c r="AJ64" s="133"/>
      <c r="AK64" s="127"/>
      <c r="AL64" s="891" t="s">
        <v>414</v>
      </c>
      <c r="AM64" s="891"/>
      <c r="AN64" s="891"/>
      <c r="AO64" s="891"/>
      <c r="AP64" s="114"/>
    </row>
    <row r="65" spans="1:54" ht="6" customHeight="1" thickBot="1" x14ac:dyDescent="0.25">
      <c r="A65" s="134"/>
      <c r="B65" s="135"/>
      <c r="C65" s="135"/>
      <c r="D65" s="135"/>
      <c r="E65" s="135"/>
      <c r="F65" s="135"/>
      <c r="G65" s="135"/>
      <c r="H65" s="135"/>
      <c r="I65" s="135"/>
      <c r="J65" s="135"/>
      <c r="K65" s="135"/>
      <c r="L65" s="135"/>
      <c r="M65" s="135"/>
      <c r="N65" s="135"/>
      <c r="O65" s="136"/>
      <c r="P65" s="137"/>
      <c r="Q65" s="135"/>
      <c r="R65" s="135"/>
      <c r="S65" s="135"/>
      <c r="T65" s="135"/>
      <c r="U65" s="135"/>
      <c r="V65" s="135"/>
      <c r="W65" s="135"/>
      <c r="X65" s="135"/>
      <c r="Y65" s="135"/>
      <c r="Z65" s="135"/>
      <c r="AA65" s="135"/>
      <c r="AB65" s="135"/>
      <c r="AC65" s="135"/>
      <c r="AD65" s="136"/>
      <c r="AE65" s="137"/>
      <c r="AF65" s="135"/>
      <c r="AG65" s="135"/>
      <c r="AH65" s="135"/>
      <c r="AI65" s="135"/>
      <c r="AJ65" s="136"/>
      <c r="AK65" s="137"/>
      <c r="AL65" s="135"/>
      <c r="AM65" s="135"/>
      <c r="AN65" s="135"/>
      <c r="AO65" s="135"/>
      <c r="AP65" s="138"/>
    </row>
    <row r="66" spans="1:54" ht="6" customHeight="1" thickTop="1" x14ac:dyDescent="0.2">
      <c r="A66" s="111"/>
      <c r="B66" s="139"/>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39"/>
    </row>
    <row r="67" spans="1:54" s="23" customFormat="1" ht="11.25" customHeight="1" x14ac:dyDescent="0.2">
      <c r="B67" s="898" t="s">
        <v>415</v>
      </c>
      <c r="C67" s="898"/>
      <c r="D67" s="898"/>
      <c r="E67" s="898"/>
      <c r="F67" s="898"/>
      <c r="G67" s="898"/>
      <c r="H67" s="898"/>
      <c r="I67" s="898"/>
      <c r="J67" s="898"/>
      <c r="K67" s="898"/>
      <c r="L67" s="898"/>
      <c r="M67" s="898"/>
      <c r="N67" s="898"/>
      <c r="O67" s="898"/>
      <c r="P67" s="898"/>
      <c r="Q67" s="898"/>
      <c r="R67" s="898"/>
      <c r="S67" s="898"/>
      <c r="T67" s="898"/>
      <c r="U67" s="898"/>
      <c r="V67" s="898"/>
      <c r="W67" s="898"/>
      <c r="X67" s="898"/>
      <c r="Y67" s="898"/>
      <c r="Z67" s="898"/>
      <c r="AA67" s="898"/>
      <c r="AB67" s="898"/>
      <c r="AC67" s="898"/>
      <c r="AD67" s="898"/>
      <c r="AE67" s="898"/>
      <c r="AF67" s="898"/>
      <c r="AG67" s="898"/>
      <c r="AH67" s="898"/>
      <c r="AI67" s="898"/>
      <c r="AJ67" s="898"/>
      <c r="AK67" s="898"/>
      <c r="AL67" s="898"/>
      <c r="AM67" s="898"/>
      <c r="AN67" s="898"/>
      <c r="AO67" s="898"/>
      <c r="AP67" s="898"/>
      <c r="AQ67" s="28"/>
      <c r="AR67" s="28"/>
      <c r="AS67" s="28"/>
      <c r="AT67" s="28"/>
      <c r="AU67" s="28"/>
      <c r="AV67" s="28"/>
      <c r="AW67" s="28"/>
      <c r="AX67" s="28"/>
      <c r="AY67" s="28"/>
      <c r="AZ67" s="28"/>
      <c r="BA67" s="28"/>
      <c r="BB67" s="28"/>
    </row>
    <row r="68" spans="1:54" ht="11.25" customHeight="1" x14ac:dyDescent="0.2">
      <c r="B68" s="899" t="s">
        <v>416</v>
      </c>
      <c r="C68" s="899"/>
      <c r="D68" s="899"/>
      <c r="E68" s="899"/>
      <c r="F68" s="899"/>
      <c r="G68" s="899"/>
      <c r="H68" s="899"/>
      <c r="I68" s="899"/>
      <c r="J68" s="899"/>
      <c r="K68" s="899"/>
      <c r="L68" s="899"/>
      <c r="M68" s="899"/>
      <c r="N68" s="899"/>
      <c r="O68" s="899"/>
      <c r="P68" s="899"/>
      <c r="Q68" s="899"/>
      <c r="R68" s="899"/>
      <c r="S68" s="899"/>
      <c r="T68" s="899"/>
      <c r="U68" s="899"/>
      <c r="V68" s="899"/>
      <c r="W68" s="899"/>
      <c r="X68" s="899"/>
      <c r="Y68" s="899"/>
      <c r="Z68" s="899"/>
      <c r="AA68" s="899"/>
      <c r="AB68" s="899"/>
      <c r="AC68" s="899"/>
      <c r="AD68" s="899"/>
      <c r="AE68" s="899"/>
      <c r="AF68" s="899"/>
      <c r="AG68" s="899"/>
      <c r="AH68" s="899"/>
      <c r="AI68" s="899"/>
      <c r="AJ68" s="899"/>
      <c r="AK68" s="899"/>
      <c r="AL68" s="899"/>
      <c r="AM68" s="899"/>
      <c r="AN68" s="899"/>
      <c r="AO68" s="899"/>
      <c r="AP68" s="899"/>
      <c r="AQ68" s="28"/>
      <c r="AR68" s="28"/>
      <c r="AS68" s="28"/>
      <c r="AT68" s="28"/>
      <c r="AU68" s="28"/>
      <c r="AV68" s="28"/>
      <c r="AW68" s="28"/>
      <c r="AX68" s="28"/>
      <c r="AY68" s="28"/>
      <c r="AZ68" s="28"/>
      <c r="BA68" s="28"/>
      <c r="BB68" s="28"/>
    </row>
    <row r="69" spans="1:54" ht="11.25" customHeight="1" x14ac:dyDescent="0.2">
      <c r="B69" s="899"/>
      <c r="C69" s="899"/>
      <c r="D69" s="899"/>
      <c r="E69" s="899"/>
      <c r="F69" s="899"/>
      <c r="G69" s="899"/>
      <c r="H69" s="899"/>
      <c r="I69" s="899"/>
      <c r="J69" s="899"/>
      <c r="K69" s="899"/>
      <c r="L69" s="899"/>
      <c r="M69" s="899"/>
      <c r="N69" s="899"/>
      <c r="O69" s="899"/>
      <c r="P69" s="899"/>
      <c r="Q69" s="899"/>
      <c r="R69" s="899"/>
      <c r="S69" s="899"/>
      <c r="T69" s="899"/>
      <c r="U69" s="899"/>
      <c r="V69" s="899"/>
      <c r="W69" s="899"/>
      <c r="X69" s="899"/>
      <c r="Y69" s="899"/>
      <c r="Z69" s="899"/>
      <c r="AA69" s="899"/>
      <c r="AB69" s="899"/>
      <c r="AC69" s="899"/>
      <c r="AD69" s="899"/>
      <c r="AE69" s="899"/>
      <c r="AF69" s="899"/>
      <c r="AG69" s="899"/>
      <c r="AH69" s="899"/>
      <c r="AI69" s="899"/>
      <c r="AJ69" s="899"/>
      <c r="AK69" s="899"/>
      <c r="AL69" s="899"/>
      <c r="AM69" s="899"/>
      <c r="AN69" s="899"/>
      <c r="AO69" s="899"/>
      <c r="AP69" s="899"/>
      <c r="AQ69" s="28"/>
      <c r="AR69" s="28"/>
      <c r="AS69" s="28"/>
      <c r="AT69" s="28"/>
      <c r="AU69" s="28"/>
      <c r="AV69" s="28"/>
      <c r="AW69" s="28"/>
      <c r="AX69" s="28"/>
      <c r="AY69" s="28"/>
      <c r="AZ69" s="28"/>
      <c r="BA69" s="28"/>
      <c r="BB69" s="28"/>
    </row>
    <row r="70" spans="1:54" x14ac:dyDescent="0.2">
      <c r="A70" s="5"/>
      <c r="B70" s="899"/>
      <c r="C70" s="899"/>
      <c r="D70" s="899"/>
      <c r="E70" s="899"/>
      <c r="F70" s="899"/>
      <c r="G70" s="899"/>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28"/>
      <c r="AR70" s="28"/>
      <c r="AS70" s="28"/>
      <c r="AT70" s="28"/>
      <c r="AU70" s="28"/>
      <c r="AV70" s="28"/>
      <c r="AW70" s="28"/>
      <c r="AX70" s="28"/>
      <c r="AY70" s="28"/>
      <c r="AZ70" s="28"/>
      <c r="BA70" s="28"/>
      <c r="BB70" s="28"/>
    </row>
    <row r="71" spans="1:54" x14ac:dyDescent="0.2">
      <c r="A71" s="5"/>
      <c r="B71" s="899"/>
      <c r="C71" s="899"/>
      <c r="D71" s="899"/>
      <c r="E71" s="899"/>
      <c r="F71" s="899"/>
      <c r="G71" s="899"/>
      <c r="H71" s="899"/>
      <c r="I71" s="899"/>
      <c r="J71" s="899"/>
      <c r="K71" s="899"/>
      <c r="L71" s="899"/>
      <c r="M71" s="899"/>
      <c r="N71" s="899"/>
      <c r="O71" s="899"/>
      <c r="P71" s="899"/>
      <c r="Q71" s="899"/>
      <c r="R71" s="899"/>
      <c r="S71" s="899"/>
      <c r="T71" s="899"/>
      <c r="U71" s="899"/>
      <c r="V71" s="899"/>
      <c r="W71" s="899"/>
      <c r="X71" s="899"/>
      <c r="Y71" s="899"/>
      <c r="Z71" s="899"/>
      <c r="AA71" s="899"/>
      <c r="AB71" s="899"/>
      <c r="AC71" s="899"/>
      <c r="AD71" s="899"/>
      <c r="AE71" s="899"/>
      <c r="AF71" s="899"/>
      <c r="AG71" s="899"/>
      <c r="AH71" s="899"/>
      <c r="AI71" s="899"/>
      <c r="AJ71" s="899"/>
      <c r="AK71" s="899"/>
      <c r="AL71" s="899"/>
      <c r="AM71" s="899"/>
      <c r="AN71" s="899"/>
      <c r="AO71" s="899"/>
      <c r="AP71" s="899"/>
      <c r="AQ71" s="766"/>
      <c r="AR71" s="766"/>
      <c r="AS71" s="766"/>
      <c r="AT71" s="766"/>
      <c r="AU71" s="766"/>
      <c r="AV71" s="766"/>
      <c r="AW71" s="766"/>
      <c r="AX71" s="766"/>
      <c r="AY71" s="766"/>
      <c r="AZ71" s="766"/>
      <c r="BA71" s="766"/>
      <c r="BB71" s="766"/>
    </row>
    <row r="72" spans="1:54" x14ac:dyDescent="0.2">
      <c r="A72" s="5"/>
      <c r="B72" s="899"/>
      <c r="C72" s="899"/>
      <c r="D72" s="899"/>
      <c r="E72" s="899"/>
      <c r="F72" s="899"/>
      <c r="G72" s="899"/>
      <c r="H72" s="899"/>
      <c r="I72" s="899"/>
      <c r="J72" s="899"/>
      <c r="K72" s="899"/>
      <c r="L72" s="899"/>
      <c r="M72" s="899"/>
      <c r="N72" s="899"/>
      <c r="O72" s="899"/>
      <c r="P72" s="899"/>
      <c r="Q72" s="899"/>
      <c r="R72" s="899"/>
      <c r="S72" s="899"/>
      <c r="T72" s="899"/>
      <c r="U72" s="899"/>
      <c r="V72" s="899"/>
      <c r="W72" s="899"/>
      <c r="X72" s="899"/>
      <c r="Y72" s="899"/>
      <c r="Z72" s="899"/>
      <c r="AA72" s="899"/>
      <c r="AB72" s="899"/>
      <c r="AC72" s="899"/>
      <c r="AD72" s="899"/>
      <c r="AE72" s="899"/>
      <c r="AF72" s="899"/>
      <c r="AG72" s="899"/>
      <c r="AH72" s="899"/>
      <c r="AI72" s="899"/>
      <c r="AJ72" s="899"/>
      <c r="AK72" s="899"/>
      <c r="AL72" s="899"/>
      <c r="AM72" s="899"/>
      <c r="AN72" s="899"/>
      <c r="AO72" s="899"/>
      <c r="AP72" s="899"/>
      <c r="AQ72" s="28"/>
      <c r="AR72" s="28"/>
      <c r="AS72" s="28"/>
      <c r="AT72" s="28"/>
      <c r="AU72" s="28"/>
      <c r="AV72" s="28"/>
      <c r="AW72" s="28"/>
      <c r="AX72" s="28"/>
      <c r="AY72" s="28"/>
      <c r="AZ72" s="28"/>
      <c r="BA72" s="28"/>
      <c r="BB72" s="28"/>
    </row>
    <row r="73" spans="1:54" ht="6" customHeight="1" x14ac:dyDescent="0.2"/>
  </sheetData>
  <sheetProtection formatCells="0" formatRows="0" insertRows="0" deleteRows="0"/>
  <mergeCells count="26">
    <mergeCell ref="B67:AP67"/>
    <mergeCell ref="B68:AP72"/>
    <mergeCell ref="H52:I53"/>
    <mergeCell ref="J52:K53"/>
    <mergeCell ref="AF64:AI64"/>
    <mergeCell ref="H55:Q56"/>
    <mergeCell ref="B60:N60"/>
    <mergeCell ref="Q60:AC60"/>
    <mergeCell ref="AE60:AJ60"/>
    <mergeCell ref="AL60:AO60"/>
    <mergeCell ref="B64:E64"/>
    <mergeCell ref="G64:N64"/>
    <mergeCell ref="Q64:T64"/>
    <mergeCell ref="V64:AC64"/>
    <mergeCell ref="AL1:AP1"/>
    <mergeCell ref="AL2:AP2"/>
    <mergeCell ref="A3:AP3"/>
    <mergeCell ref="A4:AP4"/>
    <mergeCell ref="B9:AO9"/>
    <mergeCell ref="AE49:AM49"/>
    <mergeCell ref="AL64:AO64"/>
    <mergeCell ref="B24:AO24"/>
    <mergeCell ref="J27:N27"/>
    <mergeCell ref="Q27:U27"/>
    <mergeCell ref="X27:AB27"/>
    <mergeCell ref="AE27:AO27"/>
  </mergeCells>
  <dataValidations count="1">
    <dataValidation type="list" allowBlank="1" showInputMessage="1" showErrorMessage="1" errorTitle="Error" error="Please select a language listed below." sqref="V55:W55 H55" xr:uid="{00000000-0002-0000-0000-000000000000}">
      <formula1>Language_Options</formula1>
    </dataValidation>
  </dataValidations>
  <printOptions horizontalCentered="1"/>
  <pageMargins left="0.5" right="0.5" top="0.5" bottom="0.5" header="0.3" footer="0.3"/>
  <pageSetup paperSize="9" orientation="portrait" r:id="rId1"/>
  <headerFooter>
    <oddFooter>&amp;CW-&amp;P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8">
    <tabColor theme="9"/>
  </sheetPr>
  <dimension ref="A1:AR198"/>
  <sheetViews>
    <sheetView view="pageBreakPreview" zoomScaleNormal="100" zoomScaleSheetLayoutView="100" workbookViewId="0"/>
  </sheetViews>
  <sheetFormatPr defaultColWidth="2.77734375" defaultRowHeight="10" x14ac:dyDescent="0.2"/>
  <cols>
    <col min="1" max="1" width="1.77734375" style="142" customWidth="1"/>
    <col min="2" max="2" width="4.77734375" style="604" customWidth="1"/>
    <col min="3" max="4" width="1.77734375" style="142" customWidth="1"/>
    <col min="5" max="20" width="2.77734375" style="142"/>
    <col min="21" max="22" width="1.77734375" style="142" customWidth="1"/>
    <col min="23" max="37" width="2.77734375" style="142"/>
    <col min="38" max="38" width="2.77734375" style="43"/>
    <col min="39" max="41" width="1.77734375" style="142" customWidth="1"/>
    <col min="42" max="42" width="4.77734375" style="23" customWidth="1"/>
    <col min="43" max="43" width="1.77734375" style="142" customWidth="1"/>
    <col min="44" max="16384" width="2.77734375" style="142"/>
  </cols>
  <sheetData>
    <row r="1" spans="1:43" x14ac:dyDescent="0.2">
      <c r="A1" s="949" t="s">
        <v>165</v>
      </c>
      <c r="B1" s="949"/>
      <c r="C1" s="949"/>
      <c r="D1" s="949"/>
      <c r="E1" s="949"/>
      <c r="F1" s="949"/>
      <c r="G1" s="949"/>
      <c r="H1" s="949"/>
      <c r="I1" s="949"/>
      <c r="J1" s="949"/>
      <c r="K1" s="949"/>
      <c r="L1" s="949"/>
      <c r="M1" s="949"/>
      <c r="N1" s="949"/>
      <c r="O1" s="949"/>
      <c r="P1" s="949"/>
      <c r="Q1" s="949"/>
      <c r="R1" s="949"/>
      <c r="S1" s="949"/>
      <c r="T1" s="949"/>
      <c r="U1" s="949"/>
      <c r="V1" s="949"/>
      <c r="W1" s="949"/>
      <c r="X1" s="949"/>
      <c r="Y1" s="949"/>
      <c r="Z1" s="949"/>
      <c r="AA1" s="949"/>
      <c r="AB1" s="949"/>
      <c r="AC1" s="949"/>
      <c r="AD1" s="949"/>
      <c r="AE1" s="949"/>
      <c r="AF1" s="949"/>
      <c r="AG1" s="949"/>
      <c r="AH1" s="949"/>
      <c r="AI1" s="949"/>
      <c r="AJ1" s="949"/>
      <c r="AK1" s="949"/>
      <c r="AL1" s="949"/>
      <c r="AM1" s="949"/>
      <c r="AN1" s="949"/>
      <c r="AO1" s="949"/>
      <c r="AP1" s="949"/>
      <c r="AQ1" s="949"/>
    </row>
    <row r="2" spans="1:43" ht="6" customHeight="1" x14ac:dyDescent="0.2">
      <c r="A2" s="157"/>
      <c r="B2" s="775"/>
      <c r="C2" s="157"/>
      <c r="D2" s="157"/>
      <c r="E2" s="157"/>
      <c r="F2" s="157"/>
      <c r="G2" s="157"/>
      <c r="H2" s="157"/>
      <c r="I2" s="157"/>
      <c r="J2" s="157"/>
      <c r="K2" s="157"/>
      <c r="L2" s="157"/>
      <c r="M2" s="157"/>
      <c r="N2" s="157"/>
      <c r="O2" s="157"/>
      <c r="P2" s="157"/>
      <c r="Q2" s="157"/>
      <c r="R2" s="157"/>
      <c r="S2" s="157"/>
      <c r="T2" s="157"/>
      <c r="U2" s="157"/>
      <c r="V2" s="157"/>
      <c r="W2" s="343"/>
      <c r="X2" s="157"/>
      <c r="Y2" s="157"/>
      <c r="Z2" s="157"/>
      <c r="AA2" s="157"/>
      <c r="AB2" s="157"/>
      <c r="AC2" s="157"/>
      <c r="AD2" s="157"/>
      <c r="AE2" s="157"/>
      <c r="AF2" s="157"/>
      <c r="AG2" s="157"/>
      <c r="AH2" s="343"/>
      <c r="AI2" s="343"/>
      <c r="AJ2" s="343"/>
      <c r="AK2" s="343"/>
      <c r="AL2" s="344"/>
      <c r="AM2" s="343"/>
      <c r="AN2" s="343"/>
      <c r="AO2" s="343"/>
      <c r="AP2" s="117"/>
      <c r="AQ2" s="343"/>
    </row>
    <row r="3" spans="1:43" ht="12" customHeight="1" thickBot="1" x14ac:dyDescent="0.25">
      <c r="A3" s="345"/>
      <c r="B3" s="797" t="s">
        <v>1543</v>
      </c>
      <c r="C3" s="347"/>
      <c r="D3" s="348"/>
      <c r="E3" s="951" t="s">
        <v>423</v>
      </c>
      <c r="F3" s="951"/>
      <c r="G3" s="951"/>
      <c r="H3" s="951"/>
      <c r="I3" s="951"/>
      <c r="J3" s="951"/>
      <c r="K3" s="951"/>
      <c r="L3" s="951"/>
      <c r="M3" s="951"/>
      <c r="N3" s="951"/>
      <c r="O3" s="951"/>
      <c r="P3" s="951"/>
      <c r="Q3" s="951"/>
      <c r="R3" s="951"/>
      <c r="S3" s="951"/>
      <c r="T3" s="951"/>
      <c r="U3" s="347"/>
      <c r="V3" s="348"/>
      <c r="W3" s="951" t="s">
        <v>103</v>
      </c>
      <c r="X3" s="951"/>
      <c r="Y3" s="951"/>
      <c r="Z3" s="951"/>
      <c r="AA3" s="951"/>
      <c r="AB3" s="951"/>
      <c r="AC3" s="951"/>
      <c r="AD3" s="951"/>
      <c r="AE3" s="951"/>
      <c r="AF3" s="951"/>
      <c r="AG3" s="951"/>
      <c r="AH3" s="951"/>
      <c r="AI3" s="951"/>
      <c r="AJ3" s="951"/>
      <c r="AK3" s="951"/>
      <c r="AL3" s="951"/>
      <c r="AM3" s="347"/>
      <c r="AN3" s="952" t="s">
        <v>482</v>
      </c>
      <c r="AO3" s="953"/>
      <c r="AP3" s="953"/>
      <c r="AQ3" s="953"/>
    </row>
    <row r="4" spans="1:43" ht="6" customHeight="1" x14ac:dyDescent="0.2">
      <c r="A4" s="303"/>
      <c r="B4" s="757"/>
      <c r="C4" s="94"/>
      <c r="D4" s="95"/>
      <c r="E4" s="28"/>
      <c r="F4" s="28"/>
      <c r="G4" s="28"/>
      <c r="H4" s="28"/>
      <c r="I4" s="28"/>
      <c r="J4" s="28"/>
      <c r="K4" s="28"/>
      <c r="L4" s="28"/>
      <c r="M4" s="28"/>
      <c r="N4" s="28"/>
      <c r="O4" s="28"/>
      <c r="P4" s="28"/>
      <c r="Q4" s="28"/>
      <c r="R4" s="28"/>
      <c r="S4" s="28"/>
      <c r="T4" s="28"/>
      <c r="U4" s="1"/>
      <c r="V4" s="1"/>
      <c r="W4" s="28"/>
      <c r="X4" s="28"/>
      <c r="Y4" s="28"/>
      <c r="Z4" s="28"/>
      <c r="AA4" s="28"/>
      <c r="AB4" s="28"/>
      <c r="AC4" s="28"/>
      <c r="AD4" s="28"/>
      <c r="AE4" s="28"/>
      <c r="AF4" s="28"/>
      <c r="AG4" s="28"/>
      <c r="AH4" s="28"/>
      <c r="AI4" s="28"/>
      <c r="AJ4" s="28"/>
      <c r="AK4" s="28"/>
      <c r="AL4" s="42"/>
      <c r="AM4" s="94"/>
      <c r="AN4" s="95"/>
      <c r="AO4" s="28"/>
      <c r="AP4" s="28"/>
      <c r="AQ4" s="304"/>
    </row>
    <row r="5" spans="1:43" x14ac:dyDescent="0.2">
      <c r="A5" s="303"/>
      <c r="B5" s="757">
        <v>313</v>
      </c>
      <c r="C5" s="94"/>
      <c r="D5" s="95"/>
      <c r="E5" s="899" t="s">
        <v>1452</v>
      </c>
      <c r="F5" s="899"/>
      <c r="G5" s="899"/>
      <c r="H5" s="899"/>
      <c r="I5" s="899"/>
      <c r="J5" s="899"/>
      <c r="K5" s="899"/>
      <c r="L5" s="899"/>
      <c r="M5" s="899"/>
      <c r="N5" s="899"/>
      <c r="O5" s="899"/>
      <c r="P5" s="899"/>
      <c r="Q5" s="899"/>
      <c r="R5" s="899"/>
      <c r="S5" s="899"/>
      <c r="T5" s="899"/>
      <c r="U5" s="899"/>
      <c r="V5" s="899"/>
      <c r="W5" s="899"/>
      <c r="X5" s="899"/>
      <c r="Y5" s="899"/>
      <c r="Z5" s="899"/>
      <c r="AA5" s="899"/>
      <c r="AB5" s="899"/>
      <c r="AC5" s="899"/>
      <c r="AD5" s="899"/>
      <c r="AE5" s="899"/>
      <c r="AF5" s="899"/>
      <c r="AG5" s="899"/>
      <c r="AH5" s="899"/>
      <c r="AI5" s="899"/>
      <c r="AJ5" s="899"/>
      <c r="AK5" s="899"/>
      <c r="AL5" s="899"/>
      <c r="AM5" s="94"/>
      <c r="AN5" s="95"/>
      <c r="AO5" s="28"/>
      <c r="AP5" s="28"/>
      <c r="AQ5" s="304"/>
    </row>
    <row r="6" spans="1:43" ht="6" customHeight="1" x14ac:dyDescent="0.2">
      <c r="A6" s="303"/>
      <c r="B6" s="757"/>
      <c r="C6" s="94"/>
      <c r="D6" s="95"/>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42"/>
      <c r="AM6" s="94"/>
      <c r="AN6" s="95"/>
      <c r="AO6" s="28"/>
      <c r="AP6" s="28"/>
      <c r="AQ6" s="304"/>
    </row>
    <row r="7" spans="1:43" x14ac:dyDescent="0.2">
      <c r="A7" s="303"/>
      <c r="B7" s="757"/>
      <c r="C7" s="94"/>
      <c r="D7" s="95"/>
      <c r="F7" s="28"/>
      <c r="G7" s="28"/>
      <c r="H7" s="28"/>
      <c r="I7" s="28"/>
      <c r="J7" s="28"/>
      <c r="K7" s="28"/>
      <c r="L7" s="28"/>
      <c r="N7" s="28"/>
      <c r="O7" s="28"/>
      <c r="P7" s="42" t="s">
        <v>640</v>
      </c>
      <c r="Q7" s="28"/>
      <c r="R7" s="28"/>
      <c r="S7" s="28"/>
      <c r="T7" s="28"/>
      <c r="U7" s="28"/>
      <c r="V7" s="28"/>
      <c r="X7" s="28"/>
      <c r="Y7" s="28"/>
      <c r="Z7" s="28"/>
      <c r="AB7" s="28"/>
      <c r="AC7" s="42" t="s">
        <v>641</v>
      </c>
      <c r="AD7" s="28"/>
      <c r="AE7" s="28"/>
      <c r="AF7" s="28"/>
      <c r="AG7" s="28"/>
      <c r="AH7" s="28"/>
      <c r="AI7" s="28"/>
      <c r="AJ7" s="28"/>
      <c r="AK7" s="28"/>
      <c r="AL7" s="42"/>
      <c r="AM7" s="94"/>
      <c r="AN7" s="95"/>
      <c r="AO7" s="28"/>
      <c r="AP7" s="917">
        <v>315</v>
      </c>
      <c r="AQ7" s="304"/>
    </row>
    <row r="8" spans="1:43" x14ac:dyDescent="0.2">
      <c r="A8" s="303"/>
      <c r="B8" s="757"/>
      <c r="C8" s="94"/>
      <c r="D8" s="95"/>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42"/>
      <c r="AM8" s="94"/>
      <c r="AN8" s="95"/>
      <c r="AO8" s="28"/>
      <c r="AP8" s="917"/>
      <c r="AQ8" s="304"/>
    </row>
    <row r="9" spans="1:43" ht="6" customHeight="1" thickBot="1" x14ac:dyDescent="0.25">
      <c r="A9" s="305"/>
      <c r="B9" s="761"/>
      <c r="C9" s="148"/>
      <c r="D9" s="149"/>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297"/>
      <c r="AM9" s="148"/>
      <c r="AN9" s="149"/>
      <c r="AO9" s="146"/>
      <c r="AP9" s="146"/>
      <c r="AQ9" s="306"/>
    </row>
    <row r="10" spans="1:43" ht="6" customHeight="1" x14ac:dyDescent="0.2">
      <c r="A10" s="1"/>
      <c r="B10" s="299"/>
      <c r="C10" s="300"/>
      <c r="D10" s="301"/>
      <c r="E10" s="1"/>
      <c r="F10" s="1"/>
      <c r="G10" s="1"/>
      <c r="H10" s="1"/>
      <c r="I10" s="1"/>
      <c r="J10" s="1"/>
      <c r="K10" s="1"/>
      <c r="L10" s="1"/>
      <c r="M10" s="1"/>
      <c r="N10" s="1"/>
      <c r="O10" s="1"/>
      <c r="P10" s="1"/>
      <c r="Q10" s="1"/>
      <c r="R10" s="1"/>
      <c r="S10" s="1"/>
      <c r="T10" s="1"/>
      <c r="U10" s="300"/>
      <c r="V10" s="301"/>
      <c r="W10" s="1"/>
      <c r="X10" s="1"/>
      <c r="Y10" s="1"/>
      <c r="Z10" s="1"/>
      <c r="AA10" s="1"/>
      <c r="AB10" s="1"/>
      <c r="AC10" s="1"/>
      <c r="AD10" s="1"/>
      <c r="AE10" s="1"/>
      <c r="AF10" s="1"/>
      <c r="AG10" s="1"/>
      <c r="AH10" s="1"/>
      <c r="AI10" s="1"/>
      <c r="AJ10" s="1"/>
      <c r="AK10" s="1"/>
      <c r="AL10" s="235"/>
      <c r="AM10" s="300"/>
      <c r="AN10" s="301"/>
      <c r="AO10" s="1"/>
      <c r="AP10" s="1"/>
      <c r="AQ10" s="1"/>
    </row>
    <row r="11" spans="1:43" ht="11.25" customHeight="1" x14ac:dyDescent="0.2">
      <c r="A11" s="28"/>
      <c r="B11" s="757">
        <v>314</v>
      </c>
      <c r="C11" s="94"/>
      <c r="D11" s="95"/>
      <c r="E11" s="918" t="str">
        <f ca="1">VLOOKUP(INDIRECT(ADDRESS(ROW(),COLUMN()-3)),Language_Translations,MATCH(Language_Selected,Language_Options,0),FALSE)</f>
        <v>Avez-vous déjà utilisé quelque chose ou essayé par divers moyens de retarder ou d'éviter une grossesse ?</v>
      </c>
      <c r="F11" s="918"/>
      <c r="G11" s="918"/>
      <c r="H11" s="918"/>
      <c r="I11" s="918"/>
      <c r="J11" s="918"/>
      <c r="K11" s="918"/>
      <c r="L11" s="918"/>
      <c r="M11" s="918"/>
      <c r="N11" s="918"/>
      <c r="O11" s="918"/>
      <c r="P11" s="918"/>
      <c r="Q11" s="918"/>
      <c r="R11" s="918"/>
      <c r="S11" s="918"/>
      <c r="T11" s="918"/>
      <c r="U11" s="94"/>
      <c r="V11" s="95"/>
      <c r="W11" s="24" t="s">
        <v>444</v>
      </c>
      <c r="X11" s="24"/>
      <c r="Y11" s="182" t="s">
        <v>2</v>
      </c>
      <c r="Z11" s="182"/>
      <c r="AA11" s="182"/>
      <c r="AB11" s="182"/>
      <c r="AC11" s="182"/>
      <c r="AD11" s="182"/>
      <c r="AE11" s="182"/>
      <c r="AF11" s="182"/>
      <c r="AG11" s="182"/>
      <c r="AH11" s="182"/>
      <c r="AI11" s="182"/>
      <c r="AJ11" s="182"/>
      <c r="AK11" s="182"/>
      <c r="AL11" s="178" t="s">
        <v>10</v>
      </c>
      <c r="AM11" s="94"/>
      <c r="AN11" s="95"/>
      <c r="AO11" s="28"/>
      <c r="AP11" s="917">
        <v>326</v>
      </c>
      <c r="AQ11" s="28"/>
    </row>
    <row r="12" spans="1:43" x14ac:dyDescent="0.2">
      <c r="A12" s="28"/>
      <c r="B12" s="757"/>
      <c r="C12" s="94"/>
      <c r="D12" s="95"/>
      <c r="E12" s="918"/>
      <c r="F12" s="918"/>
      <c r="G12" s="918"/>
      <c r="H12" s="918"/>
      <c r="I12" s="918"/>
      <c r="J12" s="918"/>
      <c r="K12" s="918"/>
      <c r="L12" s="918"/>
      <c r="M12" s="918"/>
      <c r="N12" s="918"/>
      <c r="O12" s="918"/>
      <c r="P12" s="918"/>
      <c r="Q12" s="918"/>
      <c r="R12" s="918"/>
      <c r="S12" s="918"/>
      <c r="T12" s="918"/>
      <c r="U12" s="94"/>
      <c r="V12" s="95"/>
      <c r="W12" s="24" t="s">
        <v>445</v>
      </c>
      <c r="X12" s="24"/>
      <c r="Y12" s="182" t="s">
        <v>2</v>
      </c>
      <c r="Z12" s="182"/>
      <c r="AA12" s="182"/>
      <c r="AB12" s="182"/>
      <c r="AC12" s="182"/>
      <c r="AD12" s="182"/>
      <c r="AE12" s="182"/>
      <c r="AF12" s="182"/>
      <c r="AG12" s="182"/>
      <c r="AH12" s="182"/>
      <c r="AI12" s="182"/>
      <c r="AJ12" s="182"/>
      <c r="AK12" s="182"/>
      <c r="AL12" s="178" t="s">
        <v>12</v>
      </c>
      <c r="AM12" s="94"/>
      <c r="AN12" s="95"/>
      <c r="AO12" s="28"/>
      <c r="AP12" s="917"/>
      <c r="AQ12" s="28"/>
    </row>
    <row r="13" spans="1:43" ht="6" customHeight="1" thickBot="1" x14ac:dyDescent="0.25">
      <c r="A13" s="146"/>
      <c r="B13" s="761"/>
      <c r="C13" s="148"/>
      <c r="D13" s="149"/>
      <c r="E13" s="146"/>
      <c r="F13" s="146"/>
      <c r="G13" s="146"/>
      <c r="H13" s="146"/>
      <c r="I13" s="146"/>
      <c r="J13" s="146"/>
      <c r="K13" s="146"/>
      <c r="L13" s="146"/>
      <c r="M13" s="146"/>
      <c r="N13" s="146"/>
      <c r="O13" s="146"/>
      <c r="P13" s="146"/>
      <c r="Q13" s="146"/>
      <c r="R13" s="146"/>
      <c r="S13" s="146"/>
      <c r="T13" s="146"/>
      <c r="U13" s="148"/>
      <c r="V13" s="149"/>
      <c r="W13" s="146"/>
      <c r="X13" s="146"/>
      <c r="Y13" s="146"/>
      <c r="Z13" s="146"/>
      <c r="AA13" s="146"/>
      <c r="AB13" s="146"/>
      <c r="AC13" s="146"/>
      <c r="AD13" s="146"/>
      <c r="AE13" s="146"/>
      <c r="AF13" s="146"/>
      <c r="AG13" s="146"/>
      <c r="AH13" s="146"/>
      <c r="AI13" s="146"/>
      <c r="AJ13" s="146"/>
      <c r="AK13" s="146"/>
      <c r="AL13" s="297"/>
      <c r="AM13" s="148"/>
      <c r="AN13" s="149"/>
      <c r="AO13" s="146"/>
      <c r="AP13" s="146"/>
      <c r="AQ13" s="146"/>
    </row>
    <row r="14" spans="1:43" ht="6" customHeight="1" x14ac:dyDescent="0.2">
      <c r="A14" s="298"/>
      <c r="B14" s="299"/>
      <c r="C14" s="300"/>
      <c r="D14" s="301"/>
      <c r="E14" s="1"/>
      <c r="F14" s="1"/>
      <c r="G14" s="1"/>
      <c r="H14" s="1"/>
      <c r="I14" s="1"/>
      <c r="J14" s="1"/>
      <c r="K14" s="1"/>
      <c r="L14" s="1"/>
      <c r="M14" s="1"/>
      <c r="N14" s="1"/>
      <c r="O14" s="1"/>
      <c r="P14" s="1"/>
      <c r="Q14" s="1"/>
      <c r="R14" s="1"/>
      <c r="S14" s="1"/>
      <c r="T14" s="1"/>
      <c r="U14" s="300"/>
      <c r="V14" s="301"/>
      <c r="W14" s="1"/>
      <c r="X14" s="1"/>
      <c r="Y14" s="1"/>
      <c r="Z14" s="1"/>
      <c r="AA14" s="1"/>
      <c r="AB14" s="1"/>
      <c r="AC14" s="1"/>
      <c r="AD14" s="1"/>
      <c r="AE14" s="1"/>
      <c r="AF14" s="1"/>
      <c r="AG14" s="1"/>
      <c r="AH14" s="1"/>
      <c r="AI14" s="1"/>
      <c r="AJ14" s="1"/>
      <c r="AK14" s="1"/>
      <c r="AL14" s="235"/>
      <c r="AM14" s="300"/>
      <c r="AN14" s="301"/>
      <c r="AO14" s="1"/>
      <c r="AP14" s="1"/>
      <c r="AQ14" s="302"/>
    </row>
    <row r="15" spans="1:43" x14ac:dyDescent="0.2">
      <c r="A15" s="303"/>
      <c r="B15" s="757">
        <v>315</v>
      </c>
      <c r="C15" s="94"/>
      <c r="D15" s="95"/>
      <c r="E15" s="899" t="s">
        <v>642</v>
      </c>
      <c r="F15" s="899"/>
      <c r="G15" s="899"/>
      <c r="H15" s="899"/>
      <c r="I15" s="899"/>
      <c r="J15" s="899"/>
      <c r="K15" s="899"/>
      <c r="L15" s="899"/>
      <c r="M15" s="899"/>
      <c r="N15" s="899"/>
      <c r="O15" s="899"/>
      <c r="P15" s="899"/>
      <c r="Q15" s="899"/>
      <c r="R15" s="899"/>
      <c r="S15" s="899"/>
      <c r="T15" s="899"/>
      <c r="U15" s="94"/>
      <c r="V15" s="95"/>
      <c r="W15" s="28" t="s">
        <v>643</v>
      </c>
      <c r="X15" s="28"/>
      <c r="Y15" s="28"/>
      <c r="Z15" s="28"/>
      <c r="AA15" s="28"/>
      <c r="AB15" s="28"/>
      <c r="AD15" s="90"/>
      <c r="AE15" s="90" t="s">
        <v>2</v>
      </c>
      <c r="AF15" s="239"/>
      <c r="AG15" s="239"/>
      <c r="AH15" s="239"/>
      <c r="AI15" s="90"/>
      <c r="AJ15" s="90"/>
      <c r="AK15" s="90"/>
      <c r="AL15" s="42" t="s">
        <v>20</v>
      </c>
      <c r="AM15" s="94"/>
      <c r="AN15" s="95"/>
      <c r="AO15" s="28"/>
      <c r="AP15" s="432">
        <v>326</v>
      </c>
      <c r="AQ15" s="304"/>
    </row>
    <row r="16" spans="1:43" x14ac:dyDescent="0.2">
      <c r="A16" s="303"/>
      <c r="B16" s="757"/>
      <c r="C16" s="94"/>
      <c r="D16" s="95"/>
      <c r="E16" s="899"/>
      <c r="F16" s="899"/>
      <c r="G16" s="899"/>
      <c r="H16" s="899"/>
      <c r="I16" s="899"/>
      <c r="J16" s="899"/>
      <c r="K16" s="899"/>
      <c r="L16" s="899"/>
      <c r="M16" s="899"/>
      <c r="N16" s="899"/>
      <c r="O16" s="899"/>
      <c r="P16" s="899"/>
      <c r="Q16" s="899"/>
      <c r="R16" s="899"/>
      <c r="S16" s="899"/>
      <c r="T16" s="899"/>
      <c r="U16" s="94"/>
      <c r="V16" s="95"/>
      <c r="W16" s="695" t="s">
        <v>579</v>
      </c>
      <c r="X16" s="28"/>
      <c r="Y16" s="28"/>
      <c r="Z16" s="28"/>
      <c r="AA16" s="28"/>
      <c r="AB16" s="28"/>
      <c r="AC16" s="28"/>
      <c r="AD16" s="28"/>
      <c r="AE16" s="90" t="s">
        <v>2</v>
      </c>
      <c r="AF16" s="239"/>
      <c r="AG16" s="239"/>
      <c r="AH16" s="239"/>
      <c r="AI16" s="90"/>
      <c r="AJ16" s="90"/>
      <c r="AK16" s="90"/>
      <c r="AL16" s="42" t="s">
        <v>111</v>
      </c>
      <c r="AM16" s="94"/>
      <c r="AN16" s="95"/>
      <c r="AO16" s="28"/>
      <c r="AP16" s="28">
        <v>319</v>
      </c>
      <c r="AQ16" s="304"/>
    </row>
    <row r="17" spans="1:43" x14ac:dyDescent="0.2">
      <c r="A17" s="303"/>
      <c r="B17" s="757"/>
      <c r="C17" s="94"/>
      <c r="D17" s="95"/>
      <c r="E17" s="899"/>
      <c r="F17" s="899"/>
      <c r="G17" s="899"/>
      <c r="H17" s="899"/>
      <c r="I17" s="899"/>
      <c r="J17" s="899"/>
      <c r="K17" s="899"/>
      <c r="L17" s="899"/>
      <c r="M17" s="899"/>
      <c r="N17" s="899"/>
      <c r="O17" s="899"/>
      <c r="P17" s="899"/>
      <c r="Q17" s="899"/>
      <c r="R17" s="899"/>
      <c r="S17" s="899"/>
      <c r="T17" s="899"/>
      <c r="U17" s="94"/>
      <c r="V17" s="95"/>
      <c r="W17" s="695" t="s">
        <v>580</v>
      </c>
      <c r="X17" s="28"/>
      <c r="Y17" s="28"/>
      <c r="Z17" s="28"/>
      <c r="AA17" s="28"/>
      <c r="AB17" s="28"/>
      <c r="AC17" s="28"/>
      <c r="AD17" s="90"/>
      <c r="AF17" s="90" t="s">
        <v>2</v>
      </c>
      <c r="AG17" s="239"/>
      <c r="AH17" s="239"/>
      <c r="AI17" s="90"/>
      <c r="AJ17" s="90"/>
      <c r="AK17" s="90"/>
      <c r="AL17" s="42" t="s">
        <v>112</v>
      </c>
      <c r="AM17" s="94"/>
      <c r="AN17" s="95"/>
      <c r="AO17" s="28"/>
      <c r="AP17" s="432">
        <v>327</v>
      </c>
      <c r="AQ17" s="304"/>
    </row>
    <row r="18" spans="1:43" x14ac:dyDescent="0.2">
      <c r="A18" s="303"/>
      <c r="B18" s="757"/>
      <c r="C18" s="94"/>
      <c r="D18" s="95"/>
      <c r="E18" s="899"/>
      <c r="F18" s="899"/>
      <c r="G18" s="899"/>
      <c r="H18" s="899"/>
      <c r="I18" s="899"/>
      <c r="J18" s="899"/>
      <c r="K18" s="899"/>
      <c r="L18" s="899"/>
      <c r="M18" s="899"/>
      <c r="N18" s="899"/>
      <c r="O18" s="899"/>
      <c r="P18" s="899"/>
      <c r="Q18" s="899"/>
      <c r="R18" s="899"/>
      <c r="S18" s="899"/>
      <c r="T18" s="899"/>
      <c r="U18" s="94"/>
      <c r="V18" s="95"/>
      <c r="W18" s="695" t="s">
        <v>581</v>
      </c>
      <c r="X18" s="28"/>
      <c r="Y18" s="90" t="s">
        <v>2</v>
      </c>
      <c r="Z18" s="90"/>
      <c r="AA18" s="90"/>
      <c r="AB18" s="90"/>
      <c r="AC18" s="90"/>
      <c r="AD18" s="90"/>
      <c r="AE18" s="90"/>
      <c r="AF18" s="90"/>
      <c r="AG18" s="90"/>
      <c r="AH18" s="90"/>
      <c r="AI18" s="90"/>
      <c r="AJ18" s="90"/>
      <c r="AK18" s="90"/>
      <c r="AL18" s="42" t="s">
        <v>113</v>
      </c>
      <c r="AM18" s="94"/>
      <c r="AN18" s="95"/>
      <c r="AO18" s="28"/>
      <c r="AP18" s="28"/>
      <c r="AQ18" s="304"/>
    </row>
    <row r="19" spans="1:43" x14ac:dyDescent="0.2">
      <c r="A19" s="303"/>
      <c r="B19" s="757"/>
      <c r="C19" s="94"/>
      <c r="D19" s="95"/>
      <c r="E19" s="899"/>
      <c r="F19" s="899"/>
      <c r="G19" s="899"/>
      <c r="H19" s="899"/>
      <c r="I19" s="899"/>
      <c r="J19" s="899"/>
      <c r="K19" s="899"/>
      <c r="L19" s="899"/>
      <c r="M19" s="899"/>
      <c r="N19" s="899"/>
      <c r="O19" s="899"/>
      <c r="P19" s="899"/>
      <c r="Q19" s="899"/>
      <c r="R19" s="899"/>
      <c r="S19" s="899"/>
      <c r="T19" s="899"/>
      <c r="U19" s="94"/>
      <c r="V19" s="95"/>
      <c r="W19" s="695" t="s">
        <v>166</v>
      </c>
      <c r="X19" s="28"/>
      <c r="Y19" s="28"/>
      <c r="Z19" s="28"/>
      <c r="AA19" s="28"/>
      <c r="AB19" s="90" t="s">
        <v>2</v>
      </c>
      <c r="AC19" s="239"/>
      <c r="AD19" s="90"/>
      <c r="AE19" s="90"/>
      <c r="AF19" s="90"/>
      <c r="AG19" s="90"/>
      <c r="AH19" s="90"/>
      <c r="AI19" s="90"/>
      <c r="AJ19" s="90"/>
      <c r="AK19" s="90"/>
      <c r="AL19" s="42" t="s">
        <v>114</v>
      </c>
      <c r="AM19" s="94"/>
      <c r="AN19" s="95"/>
      <c r="AO19" s="28"/>
      <c r="AP19" s="432"/>
      <c r="AQ19" s="304"/>
    </row>
    <row r="20" spans="1:43" x14ac:dyDescent="0.2">
      <c r="A20" s="303"/>
      <c r="B20" s="757"/>
      <c r="C20" s="94"/>
      <c r="D20" s="95"/>
      <c r="E20" s="899"/>
      <c r="F20" s="899"/>
      <c r="G20" s="899"/>
      <c r="H20" s="899"/>
      <c r="I20" s="899"/>
      <c r="J20" s="899"/>
      <c r="K20" s="899"/>
      <c r="L20" s="899"/>
      <c r="M20" s="899"/>
      <c r="N20" s="899"/>
      <c r="O20" s="899"/>
      <c r="P20" s="899"/>
      <c r="Q20" s="899"/>
      <c r="R20" s="899"/>
      <c r="S20" s="899"/>
      <c r="T20" s="899"/>
      <c r="U20" s="94"/>
      <c r="V20" s="95"/>
      <c r="W20" s="695" t="s">
        <v>167</v>
      </c>
      <c r="X20" s="28"/>
      <c r="Y20" s="28"/>
      <c r="Z20" s="28"/>
      <c r="AA20" s="90" t="s">
        <v>2</v>
      </c>
      <c r="AB20" s="239"/>
      <c r="AC20" s="90"/>
      <c r="AD20" s="90"/>
      <c r="AE20" s="90"/>
      <c r="AF20" s="90"/>
      <c r="AG20" s="90"/>
      <c r="AH20" s="90"/>
      <c r="AI20" s="90"/>
      <c r="AJ20" s="90"/>
      <c r="AK20" s="90"/>
      <c r="AL20" s="42" t="s">
        <v>115</v>
      </c>
      <c r="AM20" s="94"/>
      <c r="AN20" s="95"/>
      <c r="AO20" s="28"/>
      <c r="AP20" s="28"/>
      <c r="AQ20" s="304"/>
    </row>
    <row r="21" spans="1:43" x14ac:dyDescent="0.2">
      <c r="A21" s="303"/>
      <c r="B21" s="757"/>
      <c r="C21" s="94"/>
      <c r="D21" s="95"/>
      <c r="E21" s="899"/>
      <c r="F21" s="899"/>
      <c r="G21" s="899"/>
      <c r="H21" s="899"/>
      <c r="I21" s="899"/>
      <c r="J21" s="899"/>
      <c r="K21" s="899"/>
      <c r="L21" s="899"/>
      <c r="M21" s="899"/>
      <c r="N21" s="899"/>
      <c r="O21" s="899"/>
      <c r="P21" s="899"/>
      <c r="Q21" s="899"/>
      <c r="R21" s="899"/>
      <c r="S21" s="899"/>
      <c r="T21" s="899"/>
      <c r="U21" s="94"/>
      <c r="V21" s="95"/>
      <c r="W21" s="695" t="s">
        <v>582</v>
      </c>
      <c r="X21" s="28"/>
      <c r="Y21" s="90"/>
      <c r="Z21" s="90" t="s">
        <v>2</v>
      </c>
      <c r="AA21" s="90"/>
      <c r="AB21" s="90"/>
      <c r="AC21" s="90"/>
      <c r="AD21" s="90"/>
      <c r="AE21" s="90"/>
      <c r="AF21" s="90"/>
      <c r="AG21" s="90"/>
      <c r="AH21" s="90"/>
      <c r="AI21" s="90"/>
      <c r="AJ21" s="90"/>
      <c r="AK21" s="90"/>
      <c r="AL21" s="42" t="s">
        <v>116</v>
      </c>
      <c r="AM21" s="94"/>
      <c r="AN21" s="95"/>
      <c r="AO21" s="28"/>
      <c r="AP21" s="28"/>
      <c r="AQ21" s="304"/>
    </row>
    <row r="22" spans="1:43" x14ac:dyDescent="0.2">
      <c r="A22" s="303"/>
      <c r="B22" s="757"/>
      <c r="C22" s="94"/>
      <c r="D22" s="95"/>
      <c r="E22" s="899"/>
      <c r="F22" s="899"/>
      <c r="G22" s="899"/>
      <c r="H22" s="899"/>
      <c r="I22" s="899"/>
      <c r="J22" s="899"/>
      <c r="K22" s="899"/>
      <c r="L22" s="899"/>
      <c r="M22" s="899"/>
      <c r="N22" s="899"/>
      <c r="O22" s="899"/>
      <c r="P22" s="899"/>
      <c r="Q22" s="899"/>
      <c r="R22" s="899"/>
      <c r="S22" s="899"/>
      <c r="T22" s="899"/>
      <c r="U22" s="94"/>
      <c r="V22" s="95"/>
      <c r="W22" s="695" t="s">
        <v>168</v>
      </c>
      <c r="X22" s="28"/>
      <c r="Y22" s="28"/>
      <c r="Z22" s="90" t="s">
        <v>2</v>
      </c>
      <c r="AA22" s="90"/>
      <c r="AB22" s="239"/>
      <c r="AC22" s="90"/>
      <c r="AD22" s="90"/>
      <c r="AE22" s="90"/>
      <c r="AF22" s="90"/>
      <c r="AG22" s="90"/>
      <c r="AH22" s="90"/>
      <c r="AI22" s="90"/>
      <c r="AJ22" s="90"/>
      <c r="AK22" s="90"/>
      <c r="AL22" s="42" t="s">
        <v>157</v>
      </c>
      <c r="AM22" s="94"/>
      <c r="AN22" s="95"/>
      <c r="AO22" s="28"/>
      <c r="AP22" s="28"/>
      <c r="AQ22" s="304"/>
    </row>
    <row r="23" spans="1:43" x14ac:dyDescent="0.2">
      <c r="A23" s="303"/>
      <c r="B23" s="757"/>
      <c r="C23" s="94"/>
      <c r="D23" s="95"/>
      <c r="E23" s="899"/>
      <c r="F23" s="899"/>
      <c r="G23" s="899"/>
      <c r="H23" s="899"/>
      <c r="I23" s="899"/>
      <c r="J23" s="899"/>
      <c r="K23" s="899"/>
      <c r="L23" s="899"/>
      <c r="M23" s="899"/>
      <c r="N23" s="899"/>
      <c r="O23" s="899"/>
      <c r="P23" s="899"/>
      <c r="Q23" s="899"/>
      <c r="R23" s="899"/>
      <c r="S23" s="899"/>
      <c r="T23" s="899"/>
      <c r="U23" s="94"/>
      <c r="V23" s="95"/>
      <c r="W23" s="695" t="s">
        <v>583</v>
      </c>
      <c r="X23" s="28"/>
      <c r="Y23" s="28"/>
      <c r="Z23" s="28"/>
      <c r="AA23" s="28"/>
      <c r="AB23" s="28"/>
      <c r="AC23" s="90" t="s">
        <v>2</v>
      </c>
      <c r="AD23" s="90"/>
      <c r="AE23" s="239"/>
      <c r="AF23" s="90"/>
      <c r="AG23" s="90"/>
      <c r="AH23" s="90"/>
      <c r="AI23" s="90"/>
      <c r="AJ23" s="90"/>
      <c r="AK23" s="90"/>
      <c r="AL23" s="42" t="s">
        <v>158</v>
      </c>
      <c r="AM23" s="94"/>
      <c r="AN23" s="95"/>
      <c r="AO23" s="28"/>
      <c r="AP23" s="28"/>
      <c r="AQ23" s="304"/>
    </row>
    <row r="24" spans="1:43" x14ac:dyDescent="0.2">
      <c r="A24" s="303"/>
      <c r="B24" s="757"/>
      <c r="C24" s="94"/>
      <c r="D24" s="95"/>
      <c r="E24" s="899"/>
      <c r="F24" s="899"/>
      <c r="G24" s="899"/>
      <c r="H24" s="899"/>
      <c r="I24" s="899"/>
      <c r="J24" s="899"/>
      <c r="K24" s="899"/>
      <c r="L24" s="899"/>
      <c r="M24" s="899"/>
      <c r="N24" s="899"/>
      <c r="O24" s="899"/>
      <c r="P24" s="899"/>
      <c r="Q24" s="899"/>
      <c r="R24" s="899"/>
      <c r="S24" s="899"/>
      <c r="T24" s="899"/>
      <c r="U24" s="94"/>
      <c r="V24" s="95"/>
      <c r="W24" s="706" t="s">
        <v>652</v>
      </c>
      <c r="X24" s="28"/>
      <c r="Y24" s="28"/>
      <c r="Z24" s="28"/>
      <c r="AB24" s="90"/>
      <c r="AC24" s="239"/>
      <c r="AD24" s="182"/>
      <c r="AG24" s="182" t="s">
        <v>2</v>
      </c>
      <c r="AH24" s="182"/>
      <c r="AI24" s="182"/>
      <c r="AJ24" s="182"/>
      <c r="AK24" s="182"/>
      <c r="AL24" s="42" t="s">
        <v>159</v>
      </c>
      <c r="AM24" s="94"/>
      <c r="AN24" s="95"/>
      <c r="AO24" s="28"/>
      <c r="AP24" s="432"/>
      <c r="AQ24" s="304"/>
    </row>
    <row r="25" spans="1:43" x14ac:dyDescent="0.2">
      <c r="A25" s="303"/>
      <c r="B25" s="757"/>
      <c r="C25" s="94"/>
      <c r="D25" s="95"/>
      <c r="E25" s="899"/>
      <c r="F25" s="899"/>
      <c r="G25" s="899"/>
      <c r="H25" s="899"/>
      <c r="I25" s="899"/>
      <c r="J25" s="899"/>
      <c r="K25" s="899"/>
      <c r="L25" s="899"/>
      <c r="M25" s="899"/>
      <c r="N25" s="899"/>
      <c r="O25" s="899"/>
      <c r="P25" s="899"/>
      <c r="Q25" s="899"/>
      <c r="R25" s="899"/>
      <c r="S25" s="899"/>
      <c r="T25" s="899"/>
      <c r="U25" s="94"/>
      <c r="V25" s="95"/>
      <c r="W25" s="706" t="s">
        <v>585</v>
      </c>
      <c r="X25" s="28"/>
      <c r="Y25" s="28"/>
      <c r="Z25" s="28"/>
      <c r="AC25" s="239"/>
      <c r="AE25" s="182"/>
      <c r="AF25" s="182" t="s">
        <v>2</v>
      </c>
      <c r="AG25" s="182"/>
      <c r="AH25" s="182"/>
      <c r="AI25" s="182"/>
      <c r="AJ25" s="182"/>
      <c r="AK25" s="182"/>
      <c r="AL25" s="42" t="s">
        <v>160</v>
      </c>
      <c r="AM25" s="94"/>
      <c r="AN25" s="95"/>
      <c r="AO25" s="28"/>
      <c r="AP25" s="432"/>
      <c r="AQ25" s="304"/>
    </row>
    <row r="26" spans="1:43" x14ac:dyDescent="0.2">
      <c r="A26" s="303"/>
      <c r="B26" s="757"/>
      <c r="C26" s="94"/>
      <c r="D26" s="95"/>
      <c r="E26" s="899"/>
      <c r="F26" s="899"/>
      <c r="G26" s="899"/>
      <c r="H26" s="899"/>
      <c r="I26" s="899"/>
      <c r="J26" s="899"/>
      <c r="K26" s="899"/>
      <c r="L26" s="899"/>
      <c r="M26" s="899"/>
      <c r="N26" s="899"/>
      <c r="O26" s="899"/>
      <c r="P26" s="899"/>
      <c r="Q26" s="899"/>
      <c r="R26" s="899"/>
      <c r="S26" s="899"/>
      <c r="T26" s="899"/>
      <c r="U26" s="94"/>
      <c r="V26" s="95"/>
      <c r="W26" s="706" t="s">
        <v>586</v>
      </c>
      <c r="X26" s="28"/>
      <c r="Y26" s="28"/>
      <c r="Z26" s="90" t="s">
        <v>2</v>
      </c>
      <c r="AA26" s="90"/>
      <c r="AB26" s="90"/>
      <c r="AC26" s="90"/>
      <c r="AD26" s="90"/>
      <c r="AE26" s="90"/>
      <c r="AF26" s="90"/>
      <c r="AG26" s="239"/>
      <c r="AH26" s="90"/>
      <c r="AI26" s="90"/>
      <c r="AJ26" s="90"/>
      <c r="AK26" s="90"/>
      <c r="AL26" s="42" t="s">
        <v>40</v>
      </c>
      <c r="AM26" s="94"/>
      <c r="AN26" s="95"/>
      <c r="AO26" s="28"/>
      <c r="AP26" s="28"/>
      <c r="AQ26" s="304"/>
    </row>
    <row r="27" spans="1:43" x14ac:dyDescent="0.2">
      <c r="A27" s="303"/>
      <c r="B27" s="757"/>
      <c r="C27" s="94"/>
      <c r="D27" s="95"/>
      <c r="E27" s="899"/>
      <c r="F27" s="899"/>
      <c r="G27" s="899"/>
      <c r="H27" s="899"/>
      <c r="I27" s="899"/>
      <c r="J27" s="899"/>
      <c r="K27" s="899"/>
      <c r="L27" s="899"/>
      <c r="M27" s="899"/>
      <c r="N27" s="899"/>
      <c r="O27" s="899"/>
      <c r="P27" s="899"/>
      <c r="Q27" s="899"/>
      <c r="R27" s="899"/>
      <c r="S27" s="899"/>
      <c r="T27" s="899"/>
      <c r="U27" s="94"/>
      <c r="V27" s="95"/>
      <c r="W27" s="706" t="s">
        <v>587</v>
      </c>
      <c r="X27" s="28"/>
      <c r="Y27" s="28"/>
      <c r="Z27" s="28"/>
      <c r="AA27" s="28"/>
      <c r="AB27" s="28"/>
      <c r="AC27" s="90"/>
      <c r="AD27" s="239" t="s">
        <v>2</v>
      </c>
      <c r="AE27" s="239"/>
      <c r="AF27" s="90"/>
      <c r="AG27" s="90"/>
      <c r="AH27" s="90"/>
      <c r="AI27" s="90"/>
      <c r="AJ27" s="90"/>
      <c r="AK27" s="90"/>
      <c r="AL27" s="42" t="s">
        <v>41</v>
      </c>
      <c r="AM27" s="94"/>
      <c r="AN27" s="95"/>
      <c r="AO27" s="28"/>
      <c r="AP27" s="685">
        <v>323</v>
      </c>
      <c r="AQ27" s="304"/>
    </row>
    <row r="28" spans="1:43" x14ac:dyDescent="0.2">
      <c r="A28" s="303"/>
      <c r="B28" s="757"/>
      <c r="C28" s="94"/>
      <c r="D28" s="95"/>
      <c r="E28" s="899"/>
      <c r="F28" s="899"/>
      <c r="G28" s="899"/>
      <c r="H28" s="899"/>
      <c r="I28" s="899"/>
      <c r="J28" s="899"/>
      <c r="K28" s="899"/>
      <c r="L28" s="899"/>
      <c r="M28" s="899"/>
      <c r="N28" s="899"/>
      <c r="O28" s="899"/>
      <c r="P28" s="899"/>
      <c r="Q28" s="899"/>
      <c r="R28" s="899"/>
      <c r="S28" s="899"/>
      <c r="T28" s="899"/>
      <c r="U28" s="94"/>
      <c r="V28" s="95"/>
      <c r="W28" s="706" t="s">
        <v>588</v>
      </c>
      <c r="X28" s="28"/>
      <c r="Y28" s="28"/>
      <c r="Z28" s="28"/>
      <c r="AA28" s="90" t="s">
        <v>2</v>
      </c>
      <c r="AB28" s="239"/>
      <c r="AC28" s="90"/>
      <c r="AD28" s="239"/>
      <c r="AE28" s="239"/>
      <c r="AF28" s="90"/>
      <c r="AG28" s="90"/>
      <c r="AH28" s="90"/>
      <c r="AI28" s="90"/>
      <c r="AJ28" s="90"/>
      <c r="AK28" s="90"/>
      <c r="AL28" s="42" t="s">
        <v>49</v>
      </c>
      <c r="AM28" s="94"/>
      <c r="AN28" s="95"/>
      <c r="AO28" s="28"/>
      <c r="AP28" s="685"/>
      <c r="AQ28" s="304"/>
    </row>
    <row r="29" spans="1:43" x14ac:dyDescent="0.2">
      <c r="A29" s="303"/>
      <c r="B29" s="757"/>
      <c r="C29" s="94"/>
      <c r="D29" s="95"/>
      <c r="E29" s="899"/>
      <c r="F29" s="899"/>
      <c r="G29" s="899"/>
      <c r="H29" s="899"/>
      <c r="I29" s="899"/>
      <c r="J29" s="899"/>
      <c r="K29" s="899"/>
      <c r="L29" s="899"/>
      <c r="M29" s="899"/>
      <c r="N29" s="899"/>
      <c r="O29" s="899"/>
      <c r="P29" s="899"/>
      <c r="Q29" s="899"/>
      <c r="R29" s="899"/>
      <c r="S29" s="899"/>
      <c r="T29" s="899"/>
      <c r="U29" s="94"/>
      <c r="V29" s="95"/>
      <c r="W29" s="706" t="s">
        <v>589</v>
      </c>
      <c r="X29" s="28"/>
      <c r="Y29" s="28"/>
      <c r="Z29" s="28"/>
      <c r="AA29" s="28"/>
      <c r="AB29" s="28"/>
      <c r="AC29" s="28"/>
      <c r="AD29" s="28"/>
      <c r="AF29" s="90" t="s">
        <v>2</v>
      </c>
      <c r="AG29" s="90"/>
      <c r="AH29" s="90"/>
      <c r="AI29" s="239"/>
      <c r="AJ29" s="90"/>
      <c r="AK29" s="90"/>
      <c r="AL29" s="42" t="s">
        <v>172</v>
      </c>
      <c r="AM29" s="94"/>
      <c r="AN29" s="95"/>
      <c r="AO29" s="28"/>
      <c r="AP29" s="432"/>
      <c r="AQ29" s="304"/>
    </row>
    <row r="30" spans="1:43" x14ac:dyDescent="0.2">
      <c r="A30" s="303"/>
      <c r="B30" s="757"/>
      <c r="C30" s="94"/>
      <c r="D30" s="95"/>
      <c r="E30" s="899"/>
      <c r="F30" s="899"/>
      <c r="G30" s="899"/>
      <c r="H30" s="899"/>
      <c r="I30" s="899"/>
      <c r="J30" s="899"/>
      <c r="K30" s="899"/>
      <c r="L30" s="899"/>
      <c r="M30" s="899"/>
      <c r="N30" s="899"/>
      <c r="O30" s="899"/>
      <c r="P30" s="899"/>
      <c r="Q30" s="899"/>
      <c r="R30" s="899"/>
      <c r="S30" s="899"/>
      <c r="T30" s="899"/>
      <c r="U30" s="94"/>
      <c r="V30" s="95"/>
      <c r="W30" s="706" t="s">
        <v>590</v>
      </c>
      <c r="X30" s="28"/>
      <c r="Y30" s="28"/>
      <c r="Z30" s="28"/>
      <c r="AA30" s="28"/>
      <c r="AB30" s="28"/>
      <c r="AC30" s="28"/>
      <c r="AD30" s="28"/>
      <c r="AE30" s="28"/>
      <c r="AG30" s="90"/>
      <c r="AH30" s="90" t="s">
        <v>2</v>
      </c>
      <c r="AI30" s="90"/>
      <c r="AJ30" s="90"/>
      <c r="AK30" s="90"/>
      <c r="AL30" s="42" t="s">
        <v>48</v>
      </c>
      <c r="AM30" s="94"/>
      <c r="AN30" s="95"/>
      <c r="AO30" s="28"/>
      <c r="AP30" s="28"/>
      <c r="AQ30" s="304"/>
    </row>
    <row r="31" spans="1:43" ht="6" customHeight="1" thickBot="1" x14ac:dyDescent="0.25">
      <c r="A31" s="305"/>
      <c r="B31" s="761"/>
      <c r="C31" s="148"/>
      <c r="D31" s="149"/>
      <c r="E31" s="146"/>
      <c r="F31" s="146"/>
      <c r="G31" s="146"/>
      <c r="H31" s="146"/>
      <c r="I31" s="146"/>
      <c r="J31" s="146"/>
      <c r="K31" s="146"/>
      <c r="L31" s="146"/>
      <c r="M31" s="146"/>
      <c r="N31" s="146"/>
      <c r="O31" s="146"/>
      <c r="P31" s="146"/>
      <c r="Q31" s="146"/>
      <c r="R31" s="146"/>
      <c r="S31" s="146"/>
      <c r="T31" s="146"/>
      <c r="U31" s="148"/>
      <c r="V31" s="149"/>
      <c r="W31" s="146"/>
      <c r="X31" s="146"/>
      <c r="Y31" s="146"/>
      <c r="Z31" s="146"/>
      <c r="AA31" s="146"/>
      <c r="AB31" s="146"/>
      <c r="AC31" s="146"/>
      <c r="AD31" s="146"/>
      <c r="AE31" s="146"/>
      <c r="AF31" s="146"/>
      <c r="AG31" s="146"/>
      <c r="AH31" s="146"/>
      <c r="AI31" s="146"/>
      <c r="AJ31" s="146"/>
      <c r="AK31" s="146"/>
      <c r="AL31" s="297"/>
      <c r="AM31" s="148"/>
      <c r="AN31" s="149"/>
      <c r="AO31" s="146"/>
      <c r="AP31" s="146"/>
      <c r="AQ31" s="306"/>
    </row>
    <row r="32" spans="1:43" ht="6" customHeight="1" x14ac:dyDescent="0.2">
      <c r="A32" s="1"/>
      <c r="B32" s="299"/>
      <c r="C32" s="300"/>
      <c r="D32" s="301"/>
      <c r="E32" s="1"/>
      <c r="F32" s="1"/>
      <c r="G32" s="1"/>
      <c r="H32" s="1"/>
      <c r="I32" s="1"/>
      <c r="J32" s="1"/>
      <c r="K32" s="1"/>
      <c r="L32" s="1"/>
      <c r="M32" s="1"/>
      <c r="N32" s="1"/>
      <c r="O32" s="1"/>
      <c r="P32" s="1"/>
      <c r="Q32" s="1"/>
      <c r="R32" s="1"/>
      <c r="S32" s="1"/>
      <c r="T32" s="1"/>
      <c r="U32" s="300"/>
      <c r="V32" s="301"/>
      <c r="W32" s="1"/>
      <c r="X32" s="1"/>
      <c r="Y32" s="1"/>
      <c r="Z32" s="1"/>
      <c r="AA32" s="1"/>
      <c r="AB32" s="1"/>
      <c r="AC32" s="1"/>
      <c r="AD32" s="1"/>
      <c r="AE32" s="1"/>
      <c r="AF32" s="1"/>
      <c r="AG32" s="1"/>
      <c r="AH32" s="1"/>
      <c r="AI32" s="1"/>
      <c r="AJ32" s="1"/>
      <c r="AK32" s="1"/>
      <c r="AL32" s="235"/>
      <c r="AM32" s="300"/>
      <c r="AN32" s="301"/>
      <c r="AO32" s="1"/>
      <c r="AP32" s="1"/>
      <c r="AQ32" s="1"/>
    </row>
    <row r="33" spans="1:43" ht="11.25" customHeight="1" x14ac:dyDescent="0.2">
      <c r="A33" s="28"/>
      <c r="B33" s="757">
        <v>316</v>
      </c>
      <c r="C33" s="94"/>
      <c r="D33" s="95"/>
      <c r="E33" s="918" t="str">
        <f ca="1">VLOOKUP(INDIRECT(ADDRESS(ROW(),COLUMN()-3)),Language_Translations,MATCH(Language_Selected,Language_Options,0),FALSE)</f>
        <v>Vous avez commencé à utilizer (MÉTHODE ACTUELLE) en (DATE À 309). Où l'avez-vous obtenue à ce moment-là ?</v>
      </c>
      <c r="F33" s="918"/>
      <c r="G33" s="918"/>
      <c r="H33" s="918"/>
      <c r="I33" s="918"/>
      <c r="J33" s="918"/>
      <c r="K33" s="918"/>
      <c r="L33" s="918"/>
      <c r="M33" s="918"/>
      <c r="N33" s="918"/>
      <c r="O33" s="918"/>
      <c r="P33" s="918"/>
      <c r="Q33" s="918"/>
      <c r="R33" s="918"/>
      <c r="S33" s="918"/>
      <c r="T33" s="918"/>
      <c r="U33" s="94"/>
      <c r="V33" s="95"/>
      <c r="W33" s="420" t="s">
        <v>597</v>
      </c>
      <c r="X33" s="24"/>
      <c r="Y33" s="24"/>
      <c r="Z33" s="24"/>
      <c r="AA33" s="24"/>
      <c r="AB33" s="24"/>
      <c r="AC33" s="24"/>
      <c r="AD33" s="24"/>
      <c r="AE33" s="24"/>
      <c r="AF33" s="24"/>
      <c r="AG33" s="24"/>
      <c r="AH33" s="24"/>
      <c r="AI33" s="24"/>
      <c r="AJ33" s="24"/>
      <c r="AK33" s="24"/>
      <c r="AL33" s="36"/>
      <c r="AM33" s="94"/>
      <c r="AN33" s="95"/>
      <c r="AO33" s="28"/>
      <c r="AP33" s="28"/>
      <c r="AQ33" s="28"/>
    </row>
    <row r="34" spans="1:43" x14ac:dyDescent="0.2">
      <c r="A34" s="28"/>
      <c r="B34" s="216" t="s">
        <v>54</v>
      </c>
      <c r="C34" s="94"/>
      <c r="D34" s="95"/>
      <c r="E34" s="918"/>
      <c r="F34" s="918"/>
      <c r="G34" s="918"/>
      <c r="H34" s="918"/>
      <c r="I34" s="918"/>
      <c r="J34" s="918"/>
      <c r="K34" s="918"/>
      <c r="L34" s="918"/>
      <c r="M34" s="918"/>
      <c r="N34" s="918"/>
      <c r="O34" s="918"/>
      <c r="P34" s="918"/>
      <c r="Q34" s="918"/>
      <c r="R34" s="918"/>
      <c r="S34" s="918"/>
      <c r="T34" s="918"/>
      <c r="U34" s="94"/>
      <c r="V34" s="95"/>
      <c r="W34" s="24"/>
      <c r="X34" s="700" t="s">
        <v>598</v>
      </c>
      <c r="Y34" s="24"/>
      <c r="Z34" s="24"/>
      <c r="AA34" s="24"/>
      <c r="AB34" s="24"/>
      <c r="AC34" s="24"/>
      <c r="AD34" s="182"/>
      <c r="AE34" s="182"/>
      <c r="AF34" s="239"/>
      <c r="AH34" s="182" t="s">
        <v>2</v>
      </c>
      <c r="AI34" s="182"/>
      <c r="AJ34" s="182"/>
      <c r="AK34" s="182"/>
      <c r="AL34" s="36" t="s">
        <v>40</v>
      </c>
      <c r="AM34" s="94"/>
      <c r="AN34" s="95"/>
      <c r="AO34" s="28"/>
      <c r="AP34" s="28"/>
      <c r="AQ34" s="28"/>
    </row>
    <row r="35" spans="1:43" x14ac:dyDescent="0.2">
      <c r="A35" s="28"/>
      <c r="B35" s="757"/>
      <c r="C35" s="94"/>
      <c r="D35" s="95"/>
      <c r="E35" s="918"/>
      <c r="F35" s="918"/>
      <c r="G35" s="918"/>
      <c r="H35" s="918"/>
      <c r="I35" s="918"/>
      <c r="J35" s="918"/>
      <c r="K35" s="918"/>
      <c r="L35" s="918"/>
      <c r="M35" s="918"/>
      <c r="N35" s="918"/>
      <c r="O35" s="918"/>
      <c r="P35" s="918"/>
      <c r="Q35" s="918"/>
      <c r="R35" s="918"/>
      <c r="S35" s="918"/>
      <c r="T35" s="918"/>
      <c r="U35" s="94"/>
      <c r="V35" s="95"/>
      <c r="W35" s="24"/>
      <c r="X35" s="700" t="s">
        <v>1166</v>
      </c>
      <c r="Y35" s="24"/>
      <c r="Z35" s="24"/>
      <c r="AA35" s="24"/>
      <c r="AB35" s="24"/>
      <c r="AC35" s="24"/>
      <c r="AD35" s="24"/>
      <c r="AE35" s="24"/>
      <c r="AF35" s="182"/>
      <c r="AG35" s="182"/>
      <c r="AH35" s="182"/>
      <c r="AI35" s="239"/>
      <c r="AJ35" s="182" t="s">
        <v>2</v>
      </c>
      <c r="AK35" s="182"/>
      <c r="AL35" s="36" t="s">
        <v>41</v>
      </c>
      <c r="AM35" s="94"/>
      <c r="AN35" s="95"/>
      <c r="AO35" s="28"/>
      <c r="AP35" s="28"/>
      <c r="AQ35" s="28"/>
    </row>
    <row r="36" spans="1:43" x14ac:dyDescent="0.2">
      <c r="A36" s="28"/>
      <c r="B36" s="757"/>
      <c r="C36" s="94"/>
      <c r="D36" s="95"/>
      <c r="E36" s="918"/>
      <c r="F36" s="918"/>
      <c r="G36" s="918"/>
      <c r="H36" s="918"/>
      <c r="I36" s="918"/>
      <c r="J36" s="918"/>
      <c r="K36" s="918"/>
      <c r="L36" s="918"/>
      <c r="M36" s="918"/>
      <c r="N36" s="918"/>
      <c r="O36" s="918"/>
      <c r="P36" s="918"/>
      <c r="Q36" s="918"/>
      <c r="R36" s="918"/>
      <c r="S36" s="918"/>
      <c r="T36" s="918"/>
      <c r="U36" s="94"/>
      <c r="V36" s="95"/>
      <c r="W36" s="24"/>
      <c r="X36" s="700" t="s">
        <v>1453</v>
      </c>
      <c r="Y36" s="24"/>
      <c r="Z36" s="24"/>
      <c r="AA36" s="24"/>
      <c r="AB36" s="24"/>
      <c r="AC36" s="24"/>
      <c r="AD36" s="24"/>
      <c r="AE36" s="24"/>
      <c r="AG36" s="182"/>
      <c r="AH36" s="182"/>
      <c r="AI36" s="239"/>
      <c r="AJ36" s="182" t="s">
        <v>2</v>
      </c>
      <c r="AK36" s="182"/>
      <c r="AL36" s="36" t="s">
        <v>49</v>
      </c>
      <c r="AM36" s="94"/>
      <c r="AN36" s="95"/>
      <c r="AO36" s="28"/>
      <c r="AP36" s="28"/>
      <c r="AQ36" s="28"/>
    </row>
    <row r="37" spans="1:43" x14ac:dyDescent="0.2">
      <c r="A37" s="28"/>
      <c r="B37" s="757"/>
      <c r="C37" s="94"/>
      <c r="D37" s="95"/>
      <c r="E37" s="28"/>
      <c r="F37" s="28"/>
      <c r="G37" s="28"/>
      <c r="H37" s="28"/>
      <c r="I37" s="28"/>
      <c r="J37" s="28"/>
      <c r="K37" s="28"/>
      <c r="L37" s="28"/>
      <c r="M37" s="28"/>
      <c r="N37" s="28"/>
      <c r="O37" s="28"/>
      <c r="P37" s="28"/>
      <c r="Q37" s="28"/>
      <c r="R37" s="28"/>
      <c r="S37" s="28"/>
      <c r="T37" s="28"/>
      <c r="U37" s="94"/>
      <c r="V37" s="95"/>
      <c r="W37" s="24"/>
      <c r="X37" s="700" t="s">
        <v>599</v>
      </c>
      <c r="Y37" s="24"/>
      <c r="Z37" s="24"/>
      <c r="AA37" s="24"/>
      <c r="AB37" s="24"/>
      <c r="AC37" s="182"/>
      <c r="AD37" s="182" t="s">
        <v>2</v>
      </c>
      <c r="AE37" s="239"/>
      <c r="AF37" s="182"/>
      <c r="AG37" s="182"/>
      <c r="AH37" s="182"/>
      <c r="AI37" s="182"/>
      <c r="AJ37" s="182"/>
      <c r="AK37" s="182"/>
      <c r="AL37" s="36" t="s">
        <v>169</v>
      </c>
      <c r="AM37" s="94"/>
      <c r="AN37" s="95"/>
      <c r="AO37" s="28"/>
      <c r="AP37" s="28"/>
      <c r="AQ37" s="28"/>
    </row>
    <row r="38" spans="1:43" x14ac:dyDescent="0.2">
      <c r="A38" s="28"/>
      <c r="B38" s="757"/>
      <c r="C38" s="94"/>
      <c r="D38" s="95"/>
      <c r="E38" s="28"/>
      <c r="F38" s="28"/>
      <c r="G38" s="28"/>
      <c r="H38" s="28"/>
      <c r="I38" s="28"/>
      <c r="J38" s="28"/>
      <c r="K38" s="28"/>
      <c r="L38" s="28"/>
      <c r="M38" s="28"/>
      <c r="N38" s="28"/>
      <c r="O38" s="28"/>
      <c r="P38" s="28"/>
      <c r="Q38" s="28"/>
      <c r="R38" s="28"/>
      <c r="S38" s="28"/>
      <c r="T38" s="28"/>
      <c r="U38" s="94"/>
      <c r="V38" s="95"/>
      <c r="W38" s="24"/>
      <c r="X38" s="24" t="s">
        <v>660</v>
      </c>
      <c r="Y38" s="24"/>
      <c r="Z38" s="24"/>
      <c r="AA38" s="24"/>
      <c r="AB38" s="24"/>
      <c r="AC38" s="182"/>
      <c r="AD38" s="182" t="s">
        <v>2</v>
      </c>
      <c r="AE38" s="239"/>
      <c r="AF38" s="182"/>
      <c r="AG38" s="182"/>
      <c r="AH38" s="182"/>
      <c r="AI38" s="182"/>
      <c r="AJ38" s="182"/>
      <c r="AK38" s="182"/>
      <c r="AL38" s="36" t="s">
        <v>173</v>
      </c>
      <c r="AM38" s="94"/>
      <c r="AN38" s="95"/>
      <c r="AO38" s="28"/>
      <c r="AP38" s="28"/>
      <c r="AQ38" s="28"/>
    </row>
    <row r="39" spans="1:43" x14ac:dyDescent="0.2">
      <c r="A39" s="28"/>
      <c r="B39" s="757"/>
      <c r="C39" s="94"/>
      <c r="D39" s="95"/>
      <c r="E39" s="899" t="s">
        <v>651</v>
      </c>
      <c r="F39" s="899"/>
      <c r="G39" s="899"/>
      <c r="H39" s="899"/>
      <c r="I39" s="899"/>
      <c r="J39" s="899"/>
      <c r="K39" s="899"/>
      <c r="L39" s="899"/>
      <c r="M39" s="899"/>
      <c r="N39" s="899"/>
      <c r="O39" s="899"/>
      <c r="P39" s="899"/>
      <c r="Q39" s="899"/>
      <c r="R39" s="899"/>
      <c r="S39" s="899"/>
      <c r="T39" s="899"/>
      <c r="U39" s="94"/>
      <c r="V39" s="95"/>
      <c r="W39" s="24"/>
      <c r="X39" s="24" t="s">
        <v>600</v>
      </c>
      <c r="Y39" s="24"/>
      <c r="Z39" s="24"/>
      <c r="AA39" s="24"/>
      <c r="AB39" s="24"/>
      <c r="AC39" s="24"/>
      <c r="AD39" s="24"/>
      <c r="AE39" s="24"/>
      <c r="AF39" s="24"/>
      <c r="AG39" s="24"/>
      <c r="AH39" s="24"/>
      <c r="AI39" s="24"/>
      <c r="AJ39" s="24"/>
      <c r="AK39" s="24"/>
      <c r="AL39" s="36"/>
      <c r="AM39" s="94"/>
      <c r="AN39" s="95"/>
      <c r="AO39" s="28"/>
      <c r="AP39" s="28"/>
      <c r="AQ39" s="28"/>
    </row>
    <row r="40" spans="1:43" x14ac:dyDescent="0.2">
      <c r="A40" s="28"/>
      <c r="B40" s="757"/>
      <c r="C40" s="94"/>
      <c r="D40" s="95"/>
      <c r="E40" s="899"/>
      <c r="F40" s="899"/>
      <c r="G40" s="899"/>
      <c r="H40" s="899"/>
      <c r="I40" s="899"/>
      <c r="J40" s="899"/>
      <c r="K40" s="899"/>
      <c r="L40" s="899"/>
      <c r="M40" s="899"/>
      <c r="N40" s="899"/>
      <c r="O40" s="899"/>
      <c r="P40" s="899"/>
      <c r="Q40" s="899"/>
      <c r="R40" s="899"/>
      <c r="S40" s="899"/>
      <c r="T40" s="899"/>
      <c r="U40" s="94"/>
      <c r="V40" s="95"/>
      <c r="W40" s="24"/>
      <c r="X40" s="24"/>
      <c r="Y40" s="24"/>
      <c r="Z40" s="24"/>
      <c r="AA40" s="24"/>
      <c r="AB40" s="24"/>
      <c r="AC40" s="24"/>
      <c r="AD40" s="24"/>
      <c r="AE40" s="24"/>
      <c r="AF40" s="24"/>
      <c r="AG40" s="24"/>
      <c r="AH40" s="24"/>
      <c r="AI40" s="24"/>
      <c r="AJ40" s="24"/>
      <c r="AK40" s="24"/>
      <c r="AL40" s="36"/>
      <c r="AM40" s="94"/>
      <c r="AN40" s="95"/>
      <c r="AO40" s="28"/>
      <c r="AP40" s="28"/>
      <c r="AQ40" s="28"/>
    </row>
    <row r="41" spans="1:43" x14ac:dyDescent="0.2">
      <c r="A41" s="28"/>
      <c r="B41" s="757"/>
      <c r="C41" s="94"/>
      <c r="D41" s="95"/>
      <c r="E41" s="899"/>
      <c r="F41" s="899"/>
      <c r="G41" s="899"/>
      <c r="H41" s="899"/>
      <c r="I41" s="899"/>
      <c r="J41" s="899"/>
      <c r="K41" s="899"/>
      <c r="L41" s="899"/>
      <c r="M41" s="899"/>
      <c r="N41" s="899"/>
      <c r="O41" s="899"/>
      <c r="P41" s="899"/>
      <c r="Q41" s="899"/>
      <c r="R41" s="899"/>
      <c r="S41" s="899"/>
      <c r="T41" s="899"/>
      <c r="U41" s="94"/>
      <c r="V41" s="95"/>
      <c r="W41" s="24"/>
      <c r="X41" s="24"/>
      <c r="Y41" s="24"/>
      <c r="Z41" s="24"/>
      <c r="AA41" s="24"/>
      <c r="AB41" s="24"/>
      <c r="AC41" s="24"/>
      <c r="AD41" s="28"/>
      <c r="AE41" s="28"/>
      <c r="AF41" s="28"/>
      <c r="AG41" s="28"/>
      <c r="AH41" s="28"/>
      <c r="AI41" s="28"/>
      <c r="AJ41" s="28"/>
      <c r="AK41" s="24"/>
      <c r="AL41" s="36" t="s">
        <v>170</v>
      </c>
      <c r="AM41" s="94"/>
      <c r="AN41" s="95"/>
      <c r="AO41" s="28"/>
      <c r="AP41" s="28"/>
      <c r="AQ41" s="28"/>
    </row>
    <row r="42" spans="1:43" x14ac:dyDescent="0.2">
      <c r="A42" s="28"/>
      <c r="B42" s="757"/>
      <c r="C42" s="94"/>
      <c r="D42" s="95"/>
      <c r="E42" s="899"/>
      <c r="F42" s="899"/>
      <c r="G42" s="899"/>
      <c r="H42" s="899"/>
      <c r="I42" s="899"/>
      <c r="J42" s="899"/>
      <c r="K42" s="899"/>
      <c r="L42" s="899"/>
      <c r="M42" s="899"/>
      <c r="N42" s="899"/>
      <c r="O42" s="899"/>
      <c r="P42" s="899"/>
      <c r="Q42" s="899"/>
      <c r="R42" s="899"/>
      <c r="S42" s="899"/>
      <c r="T42" s="899"/>
      <c r="U42" s="94"/>
      <c r="V42" s="95"/>
      <c r="W42" s="24"/>
      <c r="X42" s="28"/>
      <c r="Y42" s="28"/>
      <c r="Z42" s="890" t="s">
        <v>559</v>
      </c>
      <c r="AA42" s="890"/>
      <c r="AB42" s="890"/>
      <c r="AC42" s="890"/>
      <c r="AD42" s="890"/>
      <c r="AE42" s="890"/>
      <c r="AF42" s="890"/>
      <c r="AG42" s="890"/>
      <c r="AH42" s="890"/>
      <c r="AI42" s="890"/>
      <c r="AJ42" s="890"/>
      <c r="AK42" s="890"/>
      <c r="AL42" s="36"/>
      <c r="AM42" s="94"/>
      <c r="AN42" s="95"/>
      <c r="AO42" s="28"/>
      <c r="AP42" s="28"/>
      <c r="AQ42" s="28"/>
    </row>
    <row r="43" spans="1:43" x14ac:dyDescent="0.2">
      <c r="A43" s="28"/>
      <c r="B43" s="757"/>
      <c r="C43" s="94"/>
      <c r="D43" s="95"/>
      <c r="E43" s="899"/>
      <c r="F43" s="899"/>
      <c r="G43" s="899"/>
      <c r="H43" s="899"/>
      <c r="I43" s="899"/>
      <c r="J43" s="899"/>
      <c r="K43" s="899"/>
      <c r="L43" s="899"/>
      <c r="M43" s="899"/>
      <c r="N43" s="899"/>
      <c r="O43" s="899"/>
      <c r="P43" s="899"/>
      <c r="Q43" s="899"/>
      <c r="R43" s="899"/>
      <c r="S43" s="899"/>
      <c r="T43" s="899"/>
      <c r="U43" s="94"/>
      <c r="V43" s="95"/>
      <c r="W43" s="24"/>
      <c r="X43" s="24"/>
      <c r="Y43" s="24"/>
      <c r="Z43" s="24"/>
      <c r="AA43" s="24"/>
      <c r="AB43" s="24"/>
      <c r="AC43" s="24"/>
      <c r="AD43" s="24"/>
      <c r="AF43" s="24"/>
      <c r="AG43" s="24"/>
      <c r="AH43" s="24"/>
      <c r="AI43" s="24"/>
      <c r="AJ43" s="24"/>
      <c r="AK43" s="24"/>
      <c r="AL43" s="36"/>
      <c r="AM43" s="94"/>
      <c r="AN43" s="95"/>
      <c r="AO43" s="28"/>
      <c r="AP43" s="28"/>
      <c r="AQ43" s="28"/>
    </row>
    <row r="44" spans="1:43" ht="11.25" customHeight="1" x14ac:dyDescent="0.2">
      <c r="A44" s="28"/>
      <c r="B44" s="757"/>
      <c r="C44" s="94"/>
      <c r="D44" s="95"/>
      <c r="U44" s="94"/>
      <c r="V44" s="95"/>
      <c r="W44" s="420" t="s">
        <v>601</v>
      </c>
      <c r="X44" s="24"/>
      <c r="Y44" s="24"/>
      <c r="Z44" s="24"/>
      <c r="AA44" s="24"/>
      <c r="AB44" s="24"/>
      <c r="AC44" s="24"/>
      <c r="AD44" s="24"/>
      <c r="AE44" s="24"/>
      <c r="AF44" s="24"/>
      <c r="AG44" s="24"/>
      <c r="AH44" s="24"/>
      <c r="AI44" s="24"/>
      <c r="AJ44" s="24"/>
      <c r="AK44" s="24"/>
      <c r="AL44" s="36"/>
      <c r="AM44" s="94"/>
      <c r="AN44" s="95"/>
      <c r="AO44" s="28"/>
      <c r="AP44" s="28"/>
      <c r="AQ44" s="28"/>
    </row>
    <row r="45" spans="1:43" x14ac:dyDescent="0.2">
      <c r="A45" s="28"/>
      <c r="B45" s="757"/>
      <c r="C45" s="94"/>
      <c r="D45" s="95"/>
      <c r="U45" s="94"/>
      <c r="V45" s="95"/>
      <c r="W45" s="24"/>
      <c r="X45" s="700" t="s">
        <v>602</v>
      </c>
      <c r="Y45" s="24"/>
      <c r="Z45" s="24"/>
      <c r="AA45" s="24"/>
      <c r="AB45" s="24"/>
      <c r="AC45" s="24"/>
      <c r="AD45" s="24"/>
      <c r="AE45" s="24"/>
      <c r="AG45" s="182" t="s">
        <v>2</v>
      </c>
      <c r="AH45" s="182"/>
      <c r="AI45" s="182"/>
      <c r="AJ45" s="182"/>
      <c r="AK45" s="182"/>
      <c r="AL45" s="36" t="s">
        <v>42</v>
      </c>
      <c r="AM45" s="94"/>
      <c r="AN45" s="95"/>
      <c r="AO45" s="28"/>
      <c r="AP45" s="28"/>
      <c r="AQ45" s="28"/>
    </row>
    <row r="46" spans="1:43" x14ac:dyDescent="0.2">
      <c r="A46" s="28"/>
      <c r="B46" s="757"/>
      <c r="C46" s="94"/>
      <c r="D46" s="95"/>
      <c r="E46" s="890" t="s">
        <v>595</v>
      </c>
      <c r="F46" s="890"/>
      <c r="G46" s="890"/>
      <c r="H46" s="890"/>
      <c r="I46" s="890"/>
      <c r="J46" s="890"/>
      <c r="K46" s="890"/>
      <c r="L46" s="890"/>
      <c r="M46" s="890"/>
      <c r="N46" s="890"/>
      <c r="O46" s="890"/>
      <c r="P46" s="890"/>
      <c r="Q46" s="890"/>
      <c r="R46" s="890"/>
      <c r="S46" s="890"/>
      <c r="T46" s="890"/>
      <c r="U46" s="94"/>
      <c r="V46" s="95"/>
      <c r="W46" s="24"/>
      <c r="X46" s="24" t="s">
        <v>644</v>
      </c>
      <c r="Y46" s="24"/>
      <c r="Z46" s="24"/>
      <c r="AA46" s="24"/>
      <c r="AB46" s="24"/>
      <c r="AC46" s="182" t="s">
        <v>2</v>
      </c>
      <c r="AD46" s="182"/>
      <c r="AE46" s="182"/>
      <c r="AF46" s="182"/>
      <c r="AG46" s="182"/>
      <c r="AH46" s="182"/>
      <c r="AI46" s="182"/>
      <c r="AJ46" s="182"/>
      <c r="AK46" s="182"/>
      <c r="AL46" s="36" t="s">
        <v>43</v>
      </c>
      <c r="AM46" s="94"/>
      <c r="AN46" s="95"/>
      <c r="AO46" s="28"/>
      <c r="AP46" s="28"/>
      <c r="AQ46" s="28"/>
    </row>
    <row r="47" spans="1:43" x14ac:dyDescent="0.2">
      <c r="A47" s="28"/>
      <c r="B47" s="757"/>
      <c r="C47" s="94"/>
      <c r="D47" s="95"/>
      <c r="U47" s="94"/>
      <c r="V47" s="95"/>
      <c r="W47" s="24"/>
      <c r="X47" s="24" t="s">
        <v>645</v>
      </c>
      <c r="Y47" s="24"/>
      <c r="Z47" s="24"/>
      <c r="AA47" s="24"/>
      <c r="AB47" s="24"/>
      <c r="AC47" s="24"/>
      <c r="AD47" s="182" t="s">
        <v>2</v>
      </c>
      <c r="AE47" s="239"/>
      <c r="AF47" s="239"/>
      <c r="AG47" s="182"/>
      <c r="AH47" s="182"/>
      <c r="AI47" s="182"/>
      <c r="AJ47" s="182"/>
      <c r="AK47" s="182"/>
      <c r="AL47" s="36" t="s">
        <v>44</v>
      </c>
      <c r="AM47" s="94"/>
      <c r="AN47" s="95"/>
      <c r="AO47" s="28"/>
      <c r="AP47" s="28"/>
      <c r="AQ47" s="28"/>
    </row>
    <row r="48" spans="1:43" x14ac:dyDescent="0.2">
      <c r="A48" s="28"/>
      <c r="B48" s="757"/>
      <c r="C48" s="94"/>
      <c r="D48" s="95"/>
      <c r="U48" s="94"/>
      <c r="V48" s="95"/>
      <c r="W48" s="24"/>
      <c r="X48" s="24" t="s">
        <v>599</v>
      </c>
      <c r="Y48" s="24"/>
      <c r="Z48" s="24"/>
      <c r="AA48" s="24"/>
      <c r="AB48" s="24"/>
      <c r="AC48" s="182"/>
      <c r="AD48" s="182" t="s">
        <v>2</v>
      </c>
      <c r="AE48" s="239"/>
      <c r="AF48" s="239"/>
      <c r="AG48" s="182"/>
      <c r="AH48" s="182"/>
      <c r="AI48" s="182"/>
      <c r="AJ48" s="182"/>
      <c r="AK48" s="182"/>
      <c r="AL48" s="36" t="s">
        <v>171</v>
      </c>
      <c r="AM48" s="94"/>
      <c r="AN48" s="95"/>
      <c r="AO48" s="28"/>
      <c r="AP48" s="28"/>
      <c r="AQ48" s="28"/>
    </row>
    <row r="49" spans="1:43" x14ac:dyDescent="0.2">
      <c r="A49" s="28"/>
      <c r="B49" s="757"/>
      <c r="C49" s="94"/>
      <c r="D49" s="95"/>
      <c r="U49" s="94"/>
      <c r="V49" s="95"/>
      <c r="W49" s="24"/>
      <c r="X49" s="24" t="s">
        <v>660</v>
      </c>
      <c r="Y49" s="24"/>
      <c r="Z49" s="24"/>
      <c r="AA49" s="24"/>
      <c r="AB49" s="24"/>
      <c r="AC49" s="182"/>
      <c r="AD49" s="182" t="s">
        <v>2</v>
      </c>
      <c r="AE49" s="239"/>
      <c r="AF49" s="239"/>
      <c r="AG49" s="182"/>
      <c r="AH49" s="182"/>
      <c r="AI49" s="182"/>
      <c r="AJ49" s="182"/>
      <c r="AK49" s="182"/>
      <c r="AL49" s="36" t="s">
        <v>174</v>
      </c>
      <c r="AM49" s="94"/>
      <c r="AN49" s="95"/>
      <c r="AO49" s="28"/>
      <c r="AP49" s="28"/>
      <c r="AQ49" s="28"/>
    </row>
    <row r="50" spans="1:43" x14ac:dyDescent="0.2">
      <c r="A50" s="28"/>
      <c r="B50" s="757"/>
      <c r="C50" s="94"/>
      <c r="D50" s="95"/>
      <c r="U50" s="94"/>
      <c r="V50" s="95"/>
      <c r="W50" s="24"/>
      <c r="X50" s="24" t="s">
        <v>604</v>
      </c>
      <c r="Y50" s="24"/>
      <c r="Z50" s="24"/>
      <c r="AA50" s="24"/>
      <c r="AB50" s="24"/>
      <c r="AC50" s="24"/>
      <c r="AD50" s="24"/>
      <c r="AE50" s="24"/>
      <c r="AF50" s="24"/>
      <c r="AG50" s="24"/>
      <c r="AH50" s="24"/>
      <c r="AI50" s="24"/>
      <c r="AJ50" s="24"/>
      <c r="AK50" s="24"/>
      <c r="AL50" s="36"/>
      <c r="AM50" s="94"/>
      <c r="AN50" s="95"/>
      <c r="AO50" s="28"/>
      <c r="AP50" s="28"/>
      <c r="AQ50" s="28"/>
    </row>
    <row r="51" spans="1:43" x14ac:dyDescent="0.2">
      <c r="A51" s="28"/>
      <c r="B51" s="757"/>
      <c r="C51" s="94"/>
      <c r="D51" s="95"/>
      <c r="U51" s="94"/>
      <c r="V51" s="95"/>
      <c r="W51" s="24"/>
      <c r="X51" s="24"/>
      <c r="Y51" s="24"/>
      <c r="Z51" s="24"/>
      <c r="AA51" s="24"/>
      <c r="AB51" s="24"/>
      <c r="AC51" s="24"/>
      <c r="AD51" s="24"/>
      <c r="AE51" s="24"/>
      <c r="AF51" s="24"/>
      <c r="AG51" s="24"/>
      <c r="AH51" s="24"/>
      <c r="AI51" s="24"/>
      <c r="AJ51" s="24"/>
      <c r="AK51" s="24"/>
      <c r="AL51" s="36"/>
      <c r="AM51" s="94"/>
      <c r="AN51" s="95"/>
      <c r="AO51" s="28"/>
      <c r="AP51" s="28"/>
      <c r="AQ51" s="28"/>
    </row>
    <row r="52" spans="1:43" x14ac:dyDescent="0.2">
      <c r="A52" s="28"/>
      <c r="B52" s="757"/>
      <c r="C52" s="94"/>
      <c r="D52" s="95"/>
      <c r="U52" s="94"/>
      <c r="V52" s="95"/>
      <c r="W52" s="24"/>
      <c r="X52" s="24"/>
      <c r="Y52" s="24"/>
      <c r="Z52" s="24"/>
      <c r="AA52" s="24"/>
      <c r="AB52" s="24"/>
      <c r="AC52" s="28"/>
      <c r="AD52" s="30"/>
      <c r="AE52" s="30"/>
      <c r="AF52" s="30"/>
      <c r="AG52" s="30"/>
      <c r="AH52" s="30"/>
      <c r="AI52" s="30"/>
      <c r="AJ52" s="30"/>
      <c r="AK52" s="24"/>
      <c r="AL52" s="36" t="s">
        <v>45</v>
      </c>
      <c r="AM52" s="94"/>
      <c r="AN52" s="95"/>
      <c r="AO52" s="28"/>
      <c r="AP52" s="28"/>
      <c r="AQ52" s="28"/>
    </row>
    <row r="53" spans="1:43" x14ac:dyDescent="0.2">
      <c r="A53" s="28"/>
      <c r="B53" s="757"/>
      <c r="C53" s="94"/>
      <c r="D53" s="95"/>
      <c r="U53" s="94"/>
      <c r="V53" s="95"/>
      <c r="W53" s="24"/>
      <c r="X53" s="28"/>
      <c r="Y53" s="28"/>
      <c r="Z53" s="890" t="s">
        <v>559</v>
      </c>
      <c r="AA53" s="890"/>
      <c r="AB53" s="890"/>
      <c r="AC53" s="890"/>
      <c r="AD53" s="890"/>
      <c r="AE53" s="890"/>
      <c r="AF53" s="890"/>
      <c r="AG53" s="890"/>
      <c r="AH53" s="890"/>
      <c r="AI53" s="890"/>
      <c r="AJ53" s="890"/>
      <c r="AK53" s="890"/>
      <c r="AL53" s="36"/>
      <c r="AM53" s="94"/>
      <c r="AN53" s="95"/>
      <c r="AO53" s="28"/>
      <c r="AP53" s="28"/>
      <c r="AQ53" s="28"/>
    </row>
    <row r="54" spans="1:43" x14ac:dyDescent="0.2">
      <c r="A54" s="28"/>
      <c r="B54" s="757"/>
      <c r="C54" s="94"/>
      <c r="D54" s="95"/>
      <c r="U54" s="94"/>
      <c r="V54" s="95"/>
      <c r="W54" s="24"/>
      <c r="X54" s="24"/>
      <c r="Y54" s="24"/>
      <c r="Z54" s="24"/>
      <c r="AA54" s="24"/>
      <c r="AB54" s="24"/>
      <c r="AC54" s="24"/>
      <c r="AD54" s="24"/>
      <c r="AE54" s="24"/>
      <c r="AF54" s="24"/>
      <c r="AG54" s="24"/>
      <c r="AH54" s="24"/>
      <c r="AI54" s="24"/>
      <c r="AJ54" s="24"/>
      <c r="AK54" s="24"/>
      <c r="AL54" s="36"/>
      <c r="AM54" s="94"/>
      <c r="AN54" s="95"/>
      <c r="AO54" s="28"/>
      <c r="AP54" s="28"/>
      <c r="AQ54" s="28"/>
    </row>
    <row r="55" spans="1:43" ht="10.5" x14ac:dyDescent="0.2">
      <c r="A55" s="28"/>
      <c r="B55" s="757"/>
      <c r="C55" s="94"/>
      <c r="D55" s="95"/>
      <c r="U55" s="94"/>
      <c r="V55" s="95"/>
      <c r="W55" s="420" t="s">
        <v>646</v>
      </c>
      <c r="X55" s="24"/>
      <c r="Y55" s="24"/>
      <c r="Z55" s="24"/>
      <c r="AA55" s="24"/>
      <c r="AB55" s="24"/>
      <c r="AC55" s="24"/>
      <c r="AD55" s="24"/>
      <c r="AE55" s="24"/>
      <c r="AF55" s="24"/>
      <c r="AG55" s="24"/>
      <c r="AH55" s="24"/>
      <c r="AI55" s="24"/>
      <c r="AJ55" s="24"/>
      <c r="AK55" s="24"/>
      <c r="AL55" s="36"/>
      <c r="AM55" s="94"/>
      <c r="AN55" s="95"/>
      <c r="AO55" s="28"/>
      <c r="AP55" s="28"/>
      <c r="AQ55" s="28"/>
    </row>
    <row r="56" spans="1:43" x14ac:dyDescent="0.2">
      <c r="A56" s="28"/>
      <c r="B56" s="757"/>
      <c r="C56" s="94"/>
      <c r="D56" s="95"/>
      <c r="U56" s="94"/>
      <c r="V56" s="95"/>
      <c r="W56" s="24"/>
      <c r="X56" s="24" t="s">
        <v>647</v>
      </c>
      <c r="Y56" s="24"/>
      <c r="Z56" s="24"/>
      <c r="AA56" s="182"/>
      <c r="AB56" s="182" t="s">
        <v>2</v>
      </c>
      <c r="AC56" s="182"/>
      <c r="AD56" s="182"/>
      <c r="AE56" s="182"/>
      <c r="AF56" s="182"/>
      <c r="AG56" s="182"/>
      <c r="AH56" s="182"/>
      <c r="AI56" s="182"/>
      <c r="AJ56" s="182"/>
      <c r="AK56" s="182"/>
      <c r="AL56" s="36" t="s">
        <v>46</v>
      </c>
      <c r="AM56" s="94"/>
      <c r="AN56" s="95"/>
      <c r="AO56" s="28"/>
      <c r="AP56" s="28"/>
      <c r="AQ56" s="28"/>
    </row>
    <row r="57" spans="1:43" x14ac:dyDescent="0.2">
      <c r="A57" s="28"/>
      <c r="B57" s="757"/>
      <c r="C57" s="94"/>
      <c r="D57" s="95"/>
      <c r="E57" s="24"/>
      <c r="F57" s="24"/>
      <c r="G57" s="24"/>
      <c r="H57" s="24"/>
      <c r="I57" s="24"/>
      <c r="J57" s="24"/>
      <c r="K57" s="24"/>
      <c r="L57" s="24"/>
      <c r="M57" s="24"/>
      <c r="N57" s="24"/>
      <c r="O57" s="24"/>
      <c r="P57" s="24"/>
      <c r="Q57" s="24"/>
      <c r="R57" s="24"/>
      <c r="S57" s="24"/>
      <c r="T57" s="24"/>
      <c r="U57" s="94"/>
      <c r="V57" s="95"/>
      <c r="W57" s="24"/>
      <c r="X57" s="700" t="s">
        <v>648</v>
      </c>
      <c r="Y57" s="24"/>
      <c r="Z57" s="24"/>
      <c r="AA57" s="24"/>
      <c r="AB57" s="182"/>
      <c r="AC57" s="182"/>
      <c r="AD57" s="182"/>
      <c r="AE57" s="182"/>
      <c r="AF57" s="182" t="s">
        <v>2</v>
      </c>
      <c r="AG57" s="182"/>
      <c r="AH57" s="182"/>
      <c r="AI57" s="182"/>
      <c r="AJ57" s="182"/>
      <c r="AK57" s="182"/>
      <c r="AL57" s="36" t="s">
        <v>175</v>
      </c>
      <c r="AM57" s="94"/>
      <c r="AN57" s="95"/>
      <c r="AO57" s="28"/>
      <c r="AP57" s="28"/>
      <c r="AQ57" s="28"/>
    </row>
    <row r="58" spans="1:43" x14ac:dyDescent="0.2">
      <c r="A58" s="28"/>
      <c r="B58" s="757"/>
      <c r="C58" s="94"/>
      <c r="D58" s="95"/>
      <c r="E58" s="24"/>
      <c r="F58" s="24"/>
      <c r="G58" s="24"/>
      <c r="H58" s="24"/>
      <c r="I58" s="24"/>
      <c r="J58" s="24"/>
      <c r="K58" s="24"/>
      <c r="L58" s="24"/>
      <c r="M58" s="24"/>
      <c r="N58" s="24"/>
      <c r="O58" s="24"/>
      <c r="P58" s="24"/>
      <c r="Q58" s="24"/>
      <c r="R58" s="24"/>
      <c r="S58" s="24"/>
      <c r="T58" s="24"/>
      <c r="U58" s="94"/>
      <c r="V58" s="95"/>
      <c r="W58" s="24"/>
      <c r="X58" s="24" t="s">
        <v>649</v>
      </c>
      <c r="Y58" s="24"/>
      <c r="Z58" s="24"/>
      <c r="AA58" s="24"/>
      <c r="AB58" s="24"/>
      <c r="AC58" s="24"/>
      <c r="AD58" s="182" t="s">
        <v>2</v>
      </c>
      <c r="AE58" s="182"/>
      <c r="AF58" s="239"/>
      <c r="AG58" s="182"/>
      <c r="AH58" s="182"/>
      <c r="AI58" s="182"/>
      <c r="AJ58" s="182"/>
      <c r="AK58" s="182"/>
      <c r="AL58" s="36" t="s">
        <v>176</v>
      </c>
      <c r="AM58" s="94"/>
      <c r="AN58" s="95"/>
      <c r="AO58" s="28"/>
      <c r="AP58" s="28"/>
      <c r="AQ58" s="28"/>
    </row>
    <row r="59" spans="1:43" x14ac:dyDescent="0.2">
      <c r="A59" s="28"/>
      <c r="B59" s="757"/>
      <c r="C59" s="94"/>
      <c r="D59" s="95"/>
      <c r="E59" s="28"/>
      <c r="F59" s="28"/>
      <c r="G59" s="28"/>
      <c r="H59" s="28"/>
      <c r="I59" s="28"/>
      <c r="J59" s="24"/>
      <c r="K59" s="28"/>
      <c r="L59" s="28"/>
      <c r="M59" s="28"/>
      <c r="N59" s="28"/>
      <c r="O59" s="28"/>
      <c r="P59" s="28"/>
      <c r="Q59" s="24"/>
      <c r="R59" s="24"/>
      <c r="S59" s="28"/>
      <c r="T59" s="24"/>
      <c r="U59" s="94"/>
      <c r="V59" s="95"/>
      <c r="W59" s="28"/>
      <c r="X59" s="28"/>
      <c r="Y59" s="28"/>
      <c r="Z59" s="28"/>
      <c r="AA59" s="28"/>
      <c r="AB59" s="28"/>
      <c r="AC59" s="28"/>
      <c r="AD59" s="28"/>
      <c r="AE59" s="28"/>
      <c r="AF59" s="28"/>
      <c r="AG59" s="28"/>
      <c r="AH59" s="28"/>
      <c r="AI59" s="28"/>
      <c r="AJ59" s="28"/>
      <c r="AK59" s="28"/>
      <c r="AL59" s="42"/>
      <c r="AM59" s="94"/>
      <c r="AN59" s="95"/>
      <c r="AO59" s="28"/>
      <c r="AP59" s="28"/>
      <c r="AQ59" s="28"/>
    </row>
    <row r="60" spans="1:43" x14ac:dyDescent="0.2">
      <c r="A60" s="28"/>
      <c r="B60" s="757"/>
      <c r="C60" s="94"/>
      <c r="D60" s="95"/>
      <c r="E60" s="28"/>
      <c r="F60" s="28"/>
      <c r="G60" s="28"/>
      <c r="H60" s="28"/>
      <c r="I60" s="28"/>
      <c r="J60" s="28"/>
      <c r="K60" s="28"/>
      <c r="L60" s="28"/>
      <c r="M60" s="28"/>
      <c r="N60" s="28"/>
      <c r="O60" s="28"/>
      <c r="P60" s="28"/>
      <c r="Q60" s="28"/>
      <c r="R60" s="28"/>
      <c r="S60" s="28"/>
      <c r="T60" s="28"/>
      <c r="U60" s="94"/>
      <c r="V60" s="95"/>
      <c r="W60" s="28" t="s">
        <v>558</v>
      </c>
      <c r="X60" s="28"/>
      <c r="Y60" s="28"/>
      <c r="Z60" s="28"/>
      <c r="AA60" s="28"/>
      <c r="AB60" s="28"/>
      <c r="AC60" s="28"/>
      <c r="AD60" s="28"/>
      <c r="AE60" s="28"/>
      <c r="AF60" s="28"/>
      <c r="AG60" s="28"/>
      <c r="AH60" s="28"/>
      <c r="AI60" s="28"/>
      <c r="AJ60" s="28"/>
      <c r="AK60" s="28"/>
      <c r="AL60" s="42" t="s">
        <v>48</v>
      </c>
      <c r="AM60" s="94"/>
      <c r="AN60" s="95"/>
      <c r="AO60" s="28"/>
      <c r="AP60" s="28"/>
      <c r="AQ60" s="28"/>
    </row>
    <row r="61" spans="1:43" x14ac:dyDescent="0.2">
      <c r="A61" s="28"/>
      <c r="B61" s="757"/>
      <c r="C61" s="94"/>
      <c r="D61" s="95"/>
      <c r="E61" s="28"/>
      <c r="F61" s="28"/>
      <c r="G61" s="28"/>
      <c r="H61" s="28"/>
      <c r="I61" s="28"/>
      <c r="J61" s="28"/>
      <c r="K61" s="28"/>
      <c r="L61" s="28"/>
      <c r="M61" s="28"/>
      <c r="N61" s="28"/>
      <c r="O61" s="28"/>
      <c r="P61" s="28"/>
      <c r="Q61" s="28"/>
      <c r="R61" s="28"/>
      <c r="S61" s="28"/>
      <c r="T61" s="28"/>
      <c r="U61" s="94"/>
      <c r="V61" s="95"/>
      <c r="W61" s="28"/>
      <c r="X61" s="28"/>
      <c r="Y61" s="28"/>
      <c r="Z61" s="890" t="s">
        <v>559</v>
      </c>
      <c r="AA61" s="890"/>
      <c r="AB61" s="890"/>
      <c r="AC61" s="890"/>
      <c r="AD61" s="890"/>
      <c r="AE61" s="890"/>
      <c r="AF61" s="890"/>
      <c r="AG61" s="890"/>
      <c r="AH61" s="890"/>
      <c r="AI61" s="890"/>
      <c r="AJ61" s="890"/>
      <c r="AK61" s="890"/>
      <c r="AL61" s="42"/>
      <c r="AM61" s="94"/>
      <c r="AN61" s="95"/>
      <c r="AO61" s="28"/>
      <c r="AP61" s="28"/>
      <c r="AQ61" s="28"/>
    </row>
    <row r="62" spans="1:43" ht="6" customHeight="1" thickBot="1" x14ac:dyDescent="0.25">
      <c r="A62" s="146"/>
      <c r="B62" s="761"/>
      <c r="C62" s="148"/>
      <c r="D62" s="149"/>
      <c r="E62" s="146"/>
      <c r="F62" s="146"/>
      <c r="G62" s="146"/>
      <c r="H62" s="146"/>
      <c r="I62" s="146"/>
      <c r="J62" s="146"/>
      <c r="K62" s="146"/>
      <c r="L62" s="146"/>
      <c r="M62" s="146"/>
      <c r="N62" s="146"/>
      <c r="O62" s="146"/>
      <c r="P62" s="146"/>
      <c r="Q62" s="146"/>
      <c r="R62" s="146"/>
      <c r="S62" s="146"/>
      <c r="T62" s="146"/>
      <c r="U62" s="148"/>
      <c r="V62" s="149"/>
      <c r="W62" s="146"/>
      <c r="X62" s="146"/>
      <c r="Y62" s="146"/>
      <c r="Z62" s="146"/>
      <c r="AA62" s="146"/>
      <c r="AB62" s="146"/>
      <c r="AC62" s="146"/>
      <c r="AD62" s="146"/>
      <c r="AE62" s="146"/>
      <c r="AF62" s="146"/>
      <c r="AG62" s="146"/>
      <c r="AH62" s="146"/>
      <c r="AI62" s="146"/>
      <c r="AJ62" s="146"/>
      <c r="AK62" s="146"/>
      <c r="AL62" s="297"/>
      <c r="AM62" s="148"/>
      <c r="AN62" s="149"/>
      <c r="AO62" s="146"/>
      <c r="AP62" s="146"/>
      <c r="AQ62" s="146"/>
    </row>
    <row r="63" spans="1:43" ht="6" customHeight="1" x14ac:dyDescent="0.2">
      <c r="A63" s="298"/>
      <c r="B63" s="299"/>
      <c r="C63" s="300"/>
      <c r="D63" s="301"/>
      <c r="E63" s="1"/>
      <c r="F63" s="1"/>
      <c r="G63" s="1"/>
      <c r="H63" s="1"/>
      <c r="I63" s="1"/>
      <c r="J63" s="1"/>
      <c r="K63" s="1"/>
      <c r="L63" s="1"/>
      <c r="M63" s="1"/>
      <c r="N63" s="1"/>
      <c r="O63" s="1"/>
      <c r="P63" s="1"/>
      <c r="Q63" s="1"/>
      <c r="R63" s="1"/>
      <c r="S63" s="1"/>
      <c r="T63" s="1"/>
      <c r="U63" s="300"/>
      <c r="V63" s="301"/>
      <c r="W63" s="1"/>
      <c r="X63" s="1"/>
      <c r="Y63" s="1"/>
      <c r="Z63" s="1"/>
      <c r="AA63" s="1"/>
      <c r="AB63" s="1"/>
      <c r="AC63" s="1"/>
      <c r="AD63" s="1"/>
      <c r="AE63" s="1"/>
      <c r="AF63" s="1"/>
      <c r="AG63" s="1"/>
      <c r="AH63" s="1"/>
      <c r="AI63" s="1"/>
      <c r="AJ63" s="1"/>
      <c r="AK63" s="1"/>
      <c r="AL63" s="235"/>
      <c r="AM63" s="300"/>
      <c r="AN63" s="301"/>
      <c r="AO63" s="1"/>
      <c r="AP63" s="1"/>
      <c r="AQ63" s="302"/>
    </row>
    <row r="64" spans="1:43" x14ac:dyDescent="0.2">
      <c r="A64" s="303"/>
      <c r="B64" s="757">
        <v>317</v>
      </c>
      <c r="C64" s="94"/>
      <c r="D64" s="95"/>
      <c r="E64" s="899" t="s">
        <v>650</v>
      </c>
      <c r="F64" s="899"/>
      <c r="G64" s="899"/>
      <c r="H64" s="899"/>
      <c r="I64" s="899"/>
      <c r="J64" s="899"/>
      <c r="K64" s="899"/>
      <c r="L64" s="899"/>
      <c r="M64" s="899"/>
      <c r="N64" s="899"/>
      <c r="O64" s="899"/>
      <c r="P64" s="899"/>
      <c r="Q64" s="899"/>
      <c r="R64" s="899"/>
      <c r="S64" s="899"/>
      <c r="T64" s="899"/>
      <c r="U64" s="94"/>
      <c r="V64" s="95"/>
      <c r="W64" s="695" t="s">
        <v>581</v>
      </c>
      <c r="X64" s="28"/>
      <c r="Y64" s="90" t="s">
        <v>2</v>
      </c>
      <c r="Z64" s="90"/>
      <c r="AA64" s="90"/>
      <c r="AB64" s="90"/>
      <c r="AC64" s="90"/>
      <c r="AD64" s="90"/>
      <c r="AE64" s="90"/>
      <c r="AF64" s="90"/>
      <c r="AG64" s="90"/>
      <c r="AH64" s="90"/>
      <c r="AI64" s="90"/>
      <c r="AJ64" s="90"/>
      <c r="AK64" s="90"/>
      <c r="AL64" s="42" t="s">
        <v>113</v>
      </c>
      <c r="AM64" s="94"/>
      <c r="AN64" s="95"/>
      <c r="AO64" s="28"/>
      <c r="AP64" s="28"/>
      <c r="AQ64" s="304"/>
    </row>
    <row r="65" spans="1:43" x14ac:dyDescent="0.2">
      <c r="A65" s="303"/>
      <c r="B65" s="757"/>
      <c r="C65" s="94"/>
      <c r="D65" s="95"/>
      <c r="E65" s="899"/>
      <c r="F65" s="899"/>
      <c r="G65" s="899"/>
      <c r="H65" s="899"/>
      <c r="I65" s="899"/>
      <c r="J65" s="899"/>
      <c r="K65" s="899"/>
      <c r="L65" s="899"/>
      <c r="M65" s="899"/>
      <c r="N65" s="899"/>
      <c r="O65" s="899"/>
      <c r="P65" s="899"/>
      <c r="Q65" s="899"/>
      <c r="R65" s="899"/>
      <c r="S65" s="899"/>
      <c r="T65" s="899"/>
      <c r="U65" s="94"/>
      <c r="V65" s="95"/>
      <c r="W65" s="28" t="s">
        <v>166</v>
      </c>
      <c r="X65" s="28"/>
      <c r="Y65" s="28"/>
      <c r="Z65" s="28"/>
      <c r="AA65" s="28"/>
      <c r="AB65" s="90" t="s">
        <v>2</v>
      </c>
      <c r="AC65" s="239"/>
      <c r="AD65" s="90"/>
      <c r="AE65" s="90"/>
      <c r="AF65" s="90"/>
      <c r="AG65" s="90"/>
      <c r="AH65" s="90"/>
      <c r="AI65" s="90"/>
      <c r="AJ65" s="90"/>
      <c r="AK65" s="90"/>
      <c r="AL65" s="42" t="s">
        <v>114</v>
      </c>
      <c r="AM65" s="94"/>
      <c r="AN65" s="95"/>
      <c r="AO65" s="28"/>
      <c r="AP65" s="28"/>
      <c r="AQ65" s="304"/>
    </row>
    <row r="66" spans="1:43" x14ac:dyDescent="0.2">
      <c r="A66" s="303"/>
      <c r="B66" s="757"/>
      <c r="C66" s="94"/>
      <c r="D66" s="95"/>
      <c r="E66" s="899"/>
      <c r="F66" s="899"/>
      <c r="G66" s="899"/>
      <c r="H66" s="899"/>
      <c r="I66" s="899"/>
      <c r="J66" s="899"/>
      <c r="K66" s="899"/>
      <c r="L66" s="899"/>
      <c r="M66" s="899"/>
      <c r="N66" s="899"/>
      <c r="O66" s="899"/>
      <c r="P66" s="899"/>
      <c r="Q66" s="899"/>
      <c r="R66" s="899"/>
      <c r="S66" s="899"/>
      <c r="T66" s="899"/>
      <c r="U66" s="94"/>
      <c r="V66" s="95"/>
      <c r="W66" s="28" t="s">
        <v>167</v>
      </c>
      <c r="X66" s="28"/>
      <c r="Y66" s="28"/>
      <c r="Z66" s="28"/>
      <c r="AA66" s="90" t="s">
        <v>2</v>
      </c>
      <c r="AB66" s="239"/>
      <c r="AC66" s="90"/>
      <c r="AD66" s="90"/>
      <c r="AE66" s="90"/>
      <c r="AF66" s="90"/>
      <c r="AG66" s="90"/>
      <c r="AH66" s="90"/>
      <c r="AI66" s="90"/>
      <c r="AJ66" s="90"/>
      <c r="AK66" s="90"/>
      <c r="AL66" s="42" t="s">
        <v>115</v>
      </c>
      <c r="AM66" s="94"/>
      <c r="AN66" s="95"/>
      <c r="AO66" s="28"/>
      <c r="AP66" s="28"/>
      <c r="AQ66" s="304"/>
    </row>
    <row r="67" spans="1:43" x14ac:dyDescent="0.2">
      <c r="A67" s="303"/>
      <c r="B67" s="757"/>
      <c r="C67" s="94"/>
      <c r="D67" s="95"/>
      <c r="E67" s="899"/>
      <c r="F67" s="899"/>
      <c r="G67" s="899"/>
      <c r="H67" s="899"/>
      <c r="I67" s="899"/>
      <c r="J67" s="899"/>
      <c r="K67" s="899"/>
      <c r="L67" s="899"/>
      <c r="M67" s="899"/>
      <c r="N67" s="899"/>
      <c r="O67" s="899"/>
      <c r="P67" s="899"/>
      <c r="Q67" s="899"/>
      <c r="R67" s="899"/>
      <c r="S67" s="899"/>
      <c r="T67" s="899"/>
      <c r="U67" s="94"/>
      <c r="V67" s="95"/>
      <c r="W67" s="28" t="s">
        <v>582</v>
      </c>
      <c r="X67" s="28"/>
      <c r="Y67" s="90"/>
      <c r="Z67" s="90" t="s">
        <v>2</v>
      </c>
      <c r="AA67" s="90"/>
      <c r="AB67" s="90"/>
      <c r="AC67" s="90"/>
      <c r="AD67" s="90"/>
      <c r="AE67" s="90"/>
      <c r="AF67" s="90"/>
      <c r="AG67" s="90"/>
      <c r="AH67" s="90"/>
      <c r="AI67" s="90"/>
      <c r="AJ67" s="90"/>
      <c r="AK67" s="90"/>
      <c r="AL67" s="42" t="s">
        <v>116</v>
      </c>
      <c r="AM67" s="94"/>
      <c r="AN67" s="95"/>
      <c r="AO67" s="28"/>
      <c r="AP67" s="28"/>
      <c r="AQ67" s="304"/>
    </row>
    <row r="68" spans="1:43" x14ac:dyDescent="0.2">
      <c r="A68" s="303"/>
      <c r="B68" s="757"/>
      <c r="C68" s="94"/>
      <c r="D68" s="95"/>
      <c r="E68" s="899"/>
      <c r="F68" s="899"/>
      <c r="G68" s="899"/>
      <c r="H68" s="899"/>
      <c r="I68" s="899"/>
      <c r="J68" s="899"/>
      <c r="K68" s="899"/>
      <c r="L68" s="899"/>
      <c r="M68" s="899"/>
      <c r="N68" s="899"/>
      <c r="O68" s="899"/>
      <c r="P68" s="899"/>
      <c r="Q68" s="899"/>
      <c r="R68" s="899"/>
      <c r="S68" s="899"/>
      <c r="T68" s="899"/>
      <c r="U68" s="94"/>
      <c r="V68" s="95"/>
      <c r="W68" s="28" t="s">
        <v>168</v>
      </c>
      <c r="X68" s="28"/>
      <c r="Y68" s="28"/>
      <c r="AA68" s="90" t="s">
        <v>2</v>
      </c>
      <c r="AB68" s="239"/>
      <c r="AC68" s="90"/>
      <c r="AD68" s="90"/>
      <c r="AE68" s="90"/>
      <c r="AF68" s="90"/>
      <c r="AG68" s="90"/>
      <c r="AH68" s="90"/>
      <c r="AI68" s="90"/>
      <c r="AJ68" s="90"/>
      <c r="AK68" s="90"/>
      <c r="AL68" s="42" t="s">
        <v>157</v>
      </c>
      <c r="AM68" s="94"/>
      <c r="AN68" s="95"/>
      <c r="AO68" s="24"/>
      <c r="AP68" s="29">
        <v>323</v>
      </c>
      <c r="AQ68" s="304"/>
    </row>
    <row r="69" spans="1:43" x14ac:dyDescent="0.2">
      <c r="A69" s="303"/>
      <c r="B69" s="757"/>
      <c r="C69" s="94"/>
      <c r="D69" s="95"/>
      <c r="E69" s="899"/>
      <c r="F69" s="899"/>
      <c r="G69" s="899"/>
      <c r="H69" s="899"/>
      <c r="I69" s="899"/>
      <c r="J69" s="899"/>
      <c r="K69" s="899"/>
      <c r="L69" s="899"/>
      <c r="M69" s="899"/>
      <c r="N69" s="899"/>
      <c r="O69" s="899"/>
      <c r="P69" s="899"/>
      <c r="Q69" s="899"/>
      <c r="R69" s="899"/>
      <c r="S69" s="899"/>
      <c r="T69" s="899"/>
      <c r="U69" s="94"/>
      <c r="V69" s="95"/>
      <c r="W69" s="28" t="s">
        <v>583</v>
      </c>
      <c r="X69" s="28"/>
      <c r="Y69" s="28"/>
      <c r="Z69" s="28"/>
      <c r="AA69" s="28"/>
      <c r="AB69" s="28"/>
      <c r="AC69" s="90" t="s">
        <v>2</v>
      </c>
      <c r="AD69" s="90"/>
      <c r="AE69" s="239"/>
      <c r="AF69" s="90"/>
      <c r="AG69" s="90"/>
      <c r="AH69" s="90"/>
      <c r="AI69" s="90"/>
      <c r="AJ69" s="90"/>
      <c r="AK69" s="90"/>
      <c r="AL69" s="42" t="s">
        <v>158</v>
      </c>
      <c r="AM69" s="94"/>
      <c r="AN69" s="95"/>
      <c r="AO69" s="24"/>
      <c r="AP69" s="29"/>
      <c r="AQ69" s="304"/>
    </row>
    <row r="70" spans="1:43" x14ac:dyDescent="0.2">
      <c r="A70" s="303"/>
      <c r="B70" s="757"/>
      <c r="C70" s="94"/>
      <c r="D70" s="95"/>
      <c r="E70" s="899"/>
      <c r="F70" s="899"/>
      <c r="G70" s="899"/>
      <c r="H70" s="899"/>
      <c r="I70" s="899"/>
      <c r="J70" s="899"/>
      <c r="K70" s="899"/>
      <c r="L70" s="899"/>
      <c r="M70" s="899"/>
      <c r="N70" s="899"/>
      <c r="O70" s="899"/>
      <c r="P70" s="899"/>
      <c r="Q70" s="899"/>
      <c r="R70" s="899"/>
      <c r="S70" s="899"/>
      <c r="T70" s="899"/>
      <c r="U70" s="94"/>
      <c r="V70" s="95"/>
      <c r="W70" s="28" t="s">
        <v>652</v>
      </c>
      <c r="X70" s="28"/>
      <c r="Y70" s="28"/>
      <c r="Z70" s="28"/>
      <c r="AB70" s="90"/>
      <c r="AC70" s="239"/>
      <c r="AD70" s="182"/>
      <c r="AE70" s="239" t="s">
        <v>2</v>
      </c>
      <c r="AF70" s="239"/>
      <c r="AG70" s="182"/>
      <c r="AH70" s="182"/>
      <c r="AI70" s="182"/>
      <c r="AJ70" s="182"/>
      <c r="AK70" s="182"/>
      <c r="AL70" s="42" t="s">
        <v>159</v>
      </c>
      <c r="AM70" s="94"/>
      <c r="AN70" s="95"/>
      <c r="AO70" s="24"/>
      <c r="AP70" s="939">
        <v>322</v>
      </c>
      <c r="AQ70" s="304"/>
    </row>
    <row r="71" spans="1:43" x14ac:dyDescent="0.2">
      <c r="A71" s="303"/>
      <c r="B71" s="757"/>
      <c r="C71" s="94"/>
      <c r="D71" s="95"/>
      <c r="E71" s="899"/>
      <c r="F71" s="899"/>
      <c r="G71" s="899"/>
      <c r="H71" s="899"/>
      <c r="I71" s="899"/>
      <c r="J71" s="899"/>
      <c r="K71" s="899"/>
      <c r="L71" s="899"/>
      <c r="M71" s="899"/>
      <c r="N71" s="899"/>
      <c r="O71" s="899"/>
      <c r="P71" s="899"/>
      <c r="Q71" s="899"/>
      <c r="R71" s="899"/>
      <c r="S71" s="899"/>
      <c r="T71" s="899"/>
      <c r="U71" s="94"/>
      <c r="V71" s="95"/>
      <c r="W71" s="28" t="s">
        <v>585</v>
      </c>
      <c r="X71" s="28"/>
      <c r="Y71" s="28"/>
      <c r="Z71" s="28"/>
      <c r="AC71" s="239"/>
      <c r="AE71" s="182"/>
      <c r="AF71" s="182" t="s">
        <v>2</v>
      </c>
      <c r="AG71" s="182"/>
      <c r="AH71" s="182"/>
      <c r="AI71" s="182"/>
      <c r="AJ71" s="182"/>
      <c r="AK71" s="182"/>
      <c r="AL71" s="42" t="s">
        <v>160</v>
      </c>
      <c r="AM71" s="94"/>
      <c r="AN71" s="95"/>
      <c r="AO71" s="24"/>
      <c r="AP71" s="939"/>
      <c r="AQ71" s="304"/>
    </row>
    <row r="72" spans="1:43" x14ac:dyDescent="0.2">
      <c r="A72" s="303"/>
      <c r="B72" s="757"/>
      <c r="C72" s="682"/>
      <c r="D72" s="95"/>
      <c r="E72" s="899"/>
      <c r="F72" s="899"/>
      <c r="G72" s="899"/>
      <c r="H72" s="899"/>
      <c r="I72" s="899"/>
      <c r="J72" s="899"/>
      <c r="K72" s="899"/>
      <c r="L72" s="899"/>
      <c r="M72" s="899"/>
      <c r="N72" s="899"/>
      <c r="O72" s="899"/>
      <c r="P72" s="899"/>
      <c r="Q72" s="899"/>
      <c r="R72" s="899"/>
      <c r="S72" s="899"/>
      <c r="T72" s="899"/>
      <c r="U72" s="682"/>
      <c r="V72" s="95"/>
      <c r="W72" s="681" t="s">
        <v>589</v>
      </c>
      <c r="X72" s="681"/>
      <c r="Y72" s="681"/>
      <c r="Z72" s="681"/>
      <c r="AA72" s="681"/>
      <c r="AB72" s="681"/>
      <c r="AC72" s="681"/>
      <c r="AD72" s="681"/>
      <c r="AF72" s="90" t="s">
        <v>2</v>
      </c>
      <c r="AG72" s="90"/>
      <c r="AH72" s="90"/>
      <c r="AI72" s="239"/>
      <c r="AJ72" s="90"/>
      <c r="AK72" s="90"/>
      <c r="AL72" s="679" t="s">
        <v>172</v>
      </c>
      <c r="AM72" s="682"/>
      <c r="AN72" s="95"/>
      <c r="AO72" s="687"/>
      <c r="AP72" s="687"/>
      <c r="AQ72" s="304"/>
    </row>
    <row r="73" spans="1:43" x14ac:dyDescent="0.2">
      <c r="A73" s="303"/>
      <c r="B73" s="757"/>
      <c r="C73" s="94"/>
      <c r="D73" s="95"/>
      <c r="E73" s="899"/>
      <c r="F73" s="899"/>
      <c r="G73" s="899"/>
      <c r="H73" s="899"/>
      <c r="I73" s="899"/>
      <c r="J73" s="899"/>
      <c r="K73" s="899"/>
      <c r="L73" s="899"/>
      <c r="M73" s="899"/>
      <c r="N73" s="899"/>
      <c r="O73" s="899"/>
      <c r="P73" s="899"/>
      <c r="Q73" s="899"/>
      <c r="R73" s="899"/>
      <c r="S73" s="899"/>
      <c r="T73" s="899"/>
      <c r="U73" s="94"/>
      <c r="V73" s="95"/>
      <c r="W73" s="28" t="s">
        <v>590</v>
      </c>
      <c r="X73" s="28"/>
      <c r="Y73" s="28"/>
      <c r="Z73" s="28"/>
      <c r="AA73" s="28"/>
      <c r="AB73" s="28"/>
      <c r="AC73" s="28"/>
      <c r="AD73" s="28"/>
      <c r="AE73" s="28"/>
      <c r="AG73" s="90"/>
      <c r="AH73" s="90" t="s">
        <v>2</v>
      </c>
      <c r="AI73" s="90"/>
      <c r="AJ73" s="90"/>
      <c r="AK73" s="90"/>
      <c r="AL73" s="42" t="s">
        <v>48</v>
      </c>
      <c r="AM73" s="94"/>
      <c r="AN73" s="95"/>
      <c r="AO73" s="24"/>
      <c r="AP73" s="29">
        <v>323</v>
      </c>
      <c r="AQ73" s="304"/>
    </row>
    <row r="74" spans="1:43" ht="6" customHeight="1" thickBot="1" x14ac:dyDescent="0.25">
      <c r="A74" s="305"/>
      <c r="B74" s="761"/>
      <c r="C74" s="148"/>
      <c r="D74" s="149"/>
      <c r="E74" s="146"/>
      <c r="F74" s="146"/>
      <c r="G74" s="146"/>
      <c r="H74" s="146"/>
      <c r="I74" s="146"/>
      <c r="J74" s="146"/>
      <c r="K74" s="146"/>
      <c r="L74" s="146"/>
      <c r="M74" s="146"/>
      <c r="N74" s="146"/>
      <c r="O74" s="146"/>
      <c r="P74" s="146"/>
      <c r="Q74" s="146"/>
      <c r="R74" s="146"/>
      <c r="S74" s="146"/>
      <c r="T74" s="146"/>
      <c r="U74" s="148"/>
      <c r="V74" s="149"/>
      <c r="W74" s="146"/>
      <c r="X74" s="146"/>
      <c r="Y74" s="146"/>
      <c r="Z74" s="146"/>
      <c r="AA74" s="146"/>
      <c r="AB74" s="146"/>
      <c r="AC74" s="146"/>
      <c r="AD74" s="146"/>
      <c r="AE74" s="146"/>
      <c r="AF74" s="146"/>
      <c r="AG74" s="146"/>
      <c r="AH74" s="146"/>
      <c r="AI74" s="146"/>
      <c r="AJ74" s="146"/>
      <c r="AK74" s="146"/>
      <c r="AL74" s="297"/>
      <c r="AM74" s="148"/>
      <c r="AN74" s="149"/>
      <c r="AO74" s="146"/>
      <c r="AP74" s="573"/>
      <c r="AQ74" s="306"/>
    </row>
    <row r="75" spans="1:43" ht="6" customHeight="1" x14ac:dyDescent="0.2">
      <c r="A75" s="1"/>
      <c r="B75" s="299"/>
      <c r="C75" s="300"/>
      <c r="D75" s="301"/>
      <c r="E75" s="1"/>
      <c r="F75" s="1"/>
      <c r="G75" s="1"/>
      <c r="H75" s="1"/>
      <c r="I75" s="1"/>
      <c r="J75" s="1"/>
      <c r="K75" s="1"/>
      <c r="L75" s="1"/>
      <c r="M75" s="1"/>
      <c r="N75" s="1"/>
      <c r="O75" s="1"/>
      <c r="P75" s="1"/>
      <c r="Q75" s="1"/>
      <c r="R75" s="1"/>
      <c r="S75" s="1"/>
      <c r="T75" s="1"/>
      <c r="U75" s="300"/>
      <c r="V75" s="301"/>
      <c r="W75" s="1"/>
      <c r="X75" s="1"/>
      <c r="Y75" s="1"/>
      <c r="Z75" s="1"/>
      <c r="AA75" s="1"/>
      <c r="AB75" s="1"/>
      <c r="AC75" s="1"/>
      <c r="AD75" s="1"/>
      <c r="AE75" s="1"/>
      <c r="AF75" s="1"/>
      <c r="AG75" s="1"/>
      <c r="AH75" s="1"/>
      <c r="AI75" s="1"/>
      <c r="AJ75" s="1"/>
      <c r="AK75" s="1"/>
      <c r="AL75" s="235"/>
      <c r="AM75" s="300"/>
      <c r="AN75" s="301"/>
      <c r="AO75" s="1"/>
      <c r="AP75" s="1"/>
      <c r="AQ75" s="1"/>
    </row>
    <row r="76" spans="1:43" ht="11.25" customHeight="1" x14ac:dyDescent="0.2">
      <c r="A76" s="28"/>
      <c r="B76" s="777">
        <v>318</v>
      </c>
      <c r="C76" s="94"/>
      <c r="D76" s="95"/>
      <c r="E76" s="927" t="str">
        <f ca="1">VLOOKUP(INDIRECT(ADDRESS(ROW(),COLUMN()-3)),Language_Translations,MATCH(Language_Selected,Language_Options,0),FALSE)</f>
        <v>À ce moment-là, vous a-t-on parlé d'effets secondaires que vous pourriez avoir en utilisant cette méthode ?</v>
      </c>
      <c r="F76" s="927"/>
      <c r="G76" s="927"/>
      <c r="H76" s="927"/>
      <c r="I76" s="927"/>
      <c r="J76" s="927"/>
      <c r="K76" s="927"/>
      <c r="L76" s="927"/>
      <c r="M76" s="927"/>
      <c r="N76" s="927"/>
      <c r="O76" s="927"/>
      <c r="P76" s="927"/>
      <c r="Q76" s="927"/>
      <c r="R76" s="927"/>
      <c r="S76" s="927"/>
      <c r="T76" s="927"/>
      <c r="U76" s="94"/>
      <c r="V76" s="95"/>
      <c r="W76" s="24" t="s">
        <v>444</v>
      </c>
      <c r="X76" s="24"/>
      <c r="Y76" s="182" t="s">
        <v>2</v>
      </c>
      <c r="Z76" s="182"/>
      <c r="AA76" s="182"/>
      <c r="AB76" s="182"/>
      <c r="AC76" s="182"/>
      <c r="AD76" s="182"/>
      <c r="AE76" s="182"/>
      <c r="AF76" s="182"/>
      <c r="AG76" s="182"/>
      <c r="AH76" s="182"/>
      <c r="AI76" s="182"/>
      <c r="AJ76" s="182"/>
      <c r="AK76" s="182"/>
      <c r="AL76" s="178" t="s">
        <v>10</v>
      </c>
      <c r="AM76" s="94"/>
      <c r="AN76" s="95"/>
      <c r="AO76" s="24"/>
      <c r="AP76" s="29">
        <v>321</v>
      </c>
      <c r="AQ76" s="24"/>
    </row>
    <row r="77" spans="1:43" x14ac:dyDescent="0.2">
      <c r="A77" s="28"/>
      <c r="B77" s="777"/>
      <c r="C77" s="94"/>
      <c r="D77" s="95"/>
      <c r="E77" s="927"/>
      <c r="F77" s="927"/>
      <c r="G77" s="927"/>
      <c r="H77" s="927"/>
      <c r="I77" s="927"/>
      <c r="J77" s="927"/>
      <c r="K77" s="927"/>
      <c r="L77" s="927"/>
      <c r="M77" s="927"/>
      <c r="N77" s="927"/>
      <c r="O77" s="927"/>
      <c r="P77" s="927"/>
      <c r="Q77" s="927"/>
      <c r="R77" s="927"/>
      <c r="S77" s="927"/>
      <c r="T77" s="927"/>
      <c r="U77" s="94"/>
      <c r="V77" s="95"/>
      <c r="W77" s="24" t="s">
        <v>445</v>
      </c>
      <c r="X77" s="24"/>
      <c r="Y77" s="182" t="s">
        <v>2</v>
      </c>
      <c r="Z77" s="182"/>
      <c r="AA77" s="182"/>
      <c r="AB77" s="182"/>
      <c r="AC77" s="182"/>
      <c r="AD77" s="182"/>
      <c r="AE77" s="182"/>
      <c r="AF77" s="182"/>
      <c r="AG77" s="182"/>
      <c r="AH77" s="182"/>
      <c r="AI77" s="182"/>
      <c r="AJ77" s="182"/>
      <c r="AK77" s="182"/>
      <c r="AL77" s="178" t="s">
        <v>12</v>
      </c>
      <c r="AM77" s="94"/>
      <c r="AN77" s="95"/>
      <c r="AO77" s="24"/>
      <c r="AP77" s="29">
        <v>320</v>
      </c>
      <c r="AQ77" s="24"/>
    </row>
    <row r="78" spans="1:43" x14ac:dyDescent="0.2">
      <c r="A78" s="766"/>
      <c r="B78" s="777"/>
      <c r="C78" s="765"/>
      <c r="D78" s="95"/>
      <c r="E78" s="927"/>
      <c r="F78" s="927"/>
      <c r="G78" s="927"/>
      <c r="H78" s="927"/>
      <c r="I78" s="927"/>
      <c r="J78" s="927"/>
      <c r="K78" s="927"/>
      <c r="L78" s="927"/>
      <c r="M78" s="927"/>
      <c r="N78" s="927"/>
      <c r="O78" s="927"/>
      <c r="P78" s="927"/>
      <c r="Q78" s="927"/>
      <c r="R78" s="927"/>
      <c r="S78" s="927"/>
      <c r="T78" s="927"/>
      <c r="U78" s="765"/>
      <c r="V78" s="95"/>
      <c r="W78" s="792"/>
      <c r="X78" s="792"/>
      <c r="Y78" s="182"/>
      <c r="Z78" s="182"/>
      <c r="AA78" s="182"/>
      <c r="AB78" s="182"/>
      <c r="AC78" s="182"/>
      <c r="AD78" s="182"/>
      <c r="AE78" s="182"/>
      <c r="AF78" s="182"/>
      <c r="AG78" s="182"/>
      <c r="AH78" s="182"/>
      <c r="AI78" s="182"/>
      <c r="AJ78" s="182"/>
      <c r="AK78" s="182"/>
      <c r="AL78" s="178"/>
      <c r="AM78" s="765"/>
      <c r="AN78" s="95"/>
      <c r="AO78" s="792"/>
      <c r="AP78" s="769"/>
      <c r="AQ78" s="792"/>
    </row>
    <row r="79" spans="1:43" ht="6" customHeight="1" x14ac:dyDescent="0.2">
      <c r="A79" s="30"/>
      <c r="B79" s="793"/>
      <c r="C79" s="91"/>
      <c r="D79" s="44"/>
      <c r="E79" s="30"/>
      <c r="F79" s="30"/>
      <c r="G79" s="30"/>
      <c r="H79" s="30"/>
      <c r="I79" s="30"/>
      <c r="J79" s="30"/>
      <c r="K79" s="30"/>
      <c r="L79" s="30"/>
      <c r="M79" s="30"/>
      <c r="N79" s="30"/>
      <c r="O79" s="30"/>
      <c r="P79" s="30"/>
      <c r="Q79" s="30"/>
      <c r="R79" s="30"/>
      <c r="S79" s="30"/>
      <c r="T79" s="30"/>
      <c r="U79" s="91"/>
      <c r="V79" s="44"/>
      <c r="W79" s="30"/>
      <c r="X79" s="30"/>
      <c r="Y79" s="30"/>
      <c r="Z79" s="30"/>
      <c r="AA79" s="30"/>
      <c r="AB79" s="30"/>
      <c r="AC79" s="30"/>
      <c r="AD79" s="30"/>
      <c r="AE79" s="30"/>
      <c r="AF79" s="30"/>
      <c r="AG79" s="30"/>
      <c r="AH79" s="30"/>
      <c r="AI79" s="30"/>
      <c r="AJ79" s="30"/>
      <c r="AK79" s="30"/>
      <c r="AL79" s="185"/>
      <c r="AM79" s="91"/>
      <c r="AN79" s="44"/>
      <c r="AO79" s="30"/>
      <c r="AP79" s="30"/>
      <c r="AQ79" s="30"/>
    </row>
    <row r="80" spans="1:43" ht="6" customHeight="1" x14ac:dyDescent="0.2">
      <c r="A80" s="26"/>
      <c r="B80" s="756"/>
      <c r="C80" s="89"/>
      <c r="D80" s="45"/>
      <c r="E80" s="26"/>
      <c r="F80" s="26"/>
      <c r="G80" s="26"/>
      <c r="H80" s="26"/>
      <c r="I80" s="26"/>
      <c r="J80" s="26"/>
      <c r="K80" s="26"/>
      <c r="L80" s="26"/>
      <c r="M80" s="26"/>
      <c r="N80" s="26"/>
      <c r="O80" s="26"/>
      <c r="P80" s="26"/>
      <c r="Q80" s="26"/>
      <c r="R80" s="26"/>
      <c r="S80" s="26"/>
      <c r="T80" s="26"/>
      <c r="U80" s="89"/>
      <c r="V80" s="45"/>
      <c r="W80" s="26"/>
      <c r="X80" s="26"/>
      <c r="Y80" s="26"/>
      <c r="Z80" s="26"/>
      <c r="AA80" s="26"/>
      <c r="AB80" s="26"/>
      <c r="AC80" s="26"/>
      <c r="AD80" s="26"/>
      <c r="AE80" s="26"/>
      <c r="AF80" s="26"/>
      <c r="AG80" s="26"/>
      <c r="AH80" s="26"/>
      <c r="AI80" s="26"/>
      <c r="AJ80" s="26"/>
      <c r="AK80" s="26"/>
      <c r="AL80" s="187"/>
      <c r="AM80" s="89"/>
      <c r="AN80" s="45"/>
      <c r="AO80" s="26"/>
      <c r="AP80" s="26"/>
      <c r="AQ80" s="26"/>
    </row>
    <row r="81" spans="1:43" ht="11.25" customHeight="1" x14ac:dyDescent="0.2">
      <c r="A81" s="28"/>
      <c r="B81" s="757">
        <v>319</v>
      </c>
      <c r="C81" s="94"/>
      <c r="D81" s="95"/>
      <c r="E81" s="918" t="str">
        <f ca="1">VLOOKUP(INDIRECT(ADDRESS(ROW(),COLUMN()-3)),Language_Translations,MATCH(Language_Selected,Language_Options,0),FALSE)</f>
        <v>Quand vous avez été stérilisée, vous a-t-on parlé d'effets secondaires ou de problèmes que vous pourriez avoir à cause de la méthode ?</v>
      </c>
      <c r="F81" s="918"/>
      <c r="G81" s="918"/>
      <c r="H81" s="918"/>
      <c r="I81" s="918"/>
      <c r="J81" s="918"/>
      <c r="K81" s="918"/>
      <c r="L81" s="918"/>
      <c r="M81" s="918"/>
      <c r="N81" s="918"/>
      <c r="O81" s="918"/>
      <c r="P81" s="918"/>
      <c r="Q81" s="918"/>
      <c r="R81" s="918"/>
      <c r="S81" s="918"/>
      <c r="T81" s="918"/>
      <c r="U81" s="94"/>
      <c r="V81" s="95"/>
      <c r="W81" s="707" t="s">
        <v>444</v>
      </c>
      <c r="X81" s="24"/>
      <c r="Y81" s="182" t="s">
        <v>2</v>
      </c>
      <c r="Z81" s="182"/>
      <c r="AA81" s="182"/>
      <c r="AB81" s="182"/>
      <c r="AC81" s="182"/>
      <c r="AD81" s="182"/>
      <c r="AE81" s="182"/>
      <c r="AF81" s="182"/>
      <c r="AG81" s="182"/>
      <c r="AH81" s="182"/>
      <c r="AI81" s="182"/>
      <c r="AJ81" s="182"/>
      <c r="AK81" s="182"/>
      <c r="AL81" s="178" t="s">
        <v>10</v>
      </c>
      <c r="AM81" s="94"/>
      <c r="AN81" s="95"/>
      <c r="AO81" s="24"/>
      <c r="AP81" s="29">
        <v>321</v>
      </c>
      <c r="AQ81" s="28"/>
    </row>
    <row r="82" spans="1:43" x14ac:dyDescent="0.2">
      <c r="A82" s="28"/>
      <c r="B82" s="757"/>
      <c r="C82" s="94"/>
      <c r="D82" s="95"/>
      <c r="E82" s="918"/>
      <c r="F82" s="918"/>
      <c r="G82" s="918"/>
      <c r="H82" s="918"/>
      <c r="I82" s="918"/>
      <c r="J82" s="918"/>
      <c r="K82" s="918"/>
      <c r="L82" s="918"/>
      <c r="M82" s="918"/>
      <c r="N82" s="918"/>
      <c r="O82" s="918"/>
      <c r="P82" s="918"/>
      <c r="Q82" s="918"/>
      <c r="R82" s="918"/>
      <c r="S82" s="918"/>
      <c r="T82" s="918"/>
      <c r="U82" s="94"/>
      <c r="V82" s="95"/>
      <c r="W82" s="24" t="s">
        <v>445</v>
      </c>
      <c r="X82" s="24"/>
      <c r="Y82" s="182" t="s">
        <v>2</v>
      </c>
      <c r="Z82" s="182"/>
      <c r="AA82" s="182"/>
      <c r="AB82" s="182"/>
      <c r="AC82" s="182"/>
      <c r="AD82" s="182"/>
      <c r="AE82" s="182"/>
      <c r="AF82" s="182"/>
      <c r="AG82" s="182"/>
      <c r="AH82" s="182"/>
      <c r="AI82" s="182"/>
      <c r="AJ82" s="182"/>
      <c r="AK82" s="182"/>
      <c r="AL82" s="178" t="s">
        <v>12</v>
      </c>
      <c r="AM82" s="94"/>
      <c r="AN82" s="95"/>
      <c r="AO82" s="28"/>
      <c r="AP82" s="28"/>
      <c r="AQ82" s="28"/>
    </row>
    <row r="83" spans="1:43" x14ac:dyDescent="0.2">
      <c r="A83" s="766"/>
      <c r="B83" s="757"/>
      <c r="C83" s="765"/>
      <c r="D83" s="95"/>
      <c r="E83" s="918"/>
      <c r="F83" s="918"/>
      <c r="G83" s="918"/>
      <c r="H83" s="918"/>
      <c r="I83" s="918"/>
      <c r="J83" s="918"/>
      <c r="K83" s="918"/>
      <c r="L83" s="918"/>
      <c r="M83" s="918"/>
      <c r="N83" s="918"/>
      <c r="O83" s="918"/>
      <c r="P83" s="918"/>
      <c r="Q83" s="918"/>
      <c r="R83" s="918"/>
      <c r="S83" s="918"/>
      <c r="T83" s="918"/>
      <c r="U83" s="765"/>
      <c r="V83" s="95"/>
      <c r="W83" s="792"/>
      <c r="X83" s="792"/>
      <c r="Y83" s="182"/>
      <c r="Z83" s="182"/>
      <c r="AA83" s="182"/>
      <c r="AB83" s="182"/>
      <c r="AC83" s="182"/>
      <c r="AD83" s="182"/>
      <c r="AE83" s="182"/>
      <c r="AF83" s="182"/>
      <c r="AG83" s="182"/>
      <c r="AH83" s="182"/>
      <c r="AI83" s="182"/>
      <c r="AJ83" s="182"/>
      <c r="AK83" s="182"/>
      <c r="AL83" s="178"/>
      <c r="AM83" s="765"/>
      <c r="AN83" s="95"/>
      <c r="AO83" s="766"/>
      <c r="AP83" s="766"/>
      <c r="AQ83" s="766"/>
    </row>
    <row r="84" spans="1:43" ht="6" customHeight="1" x14ac:dyDescent="0.2">
      <c r="A84" s="30"/>
      <c r="B84" s="793"/>
      <c r="C84" s="91"/>
      <c r="D84" s="44"/>
      <c r="E84" s="30"/>
      <c r="F84" s="30"/>
      <c r="G84" s="30"/>
      <c r="H84" s="30"/>
      <c r="I84" s="30"/>
      <c r="J84" s="30"/>
      <c r="K84" s="30"/>
      <c r="L84" s="30"/>
      <c r="M84" s="30"/>
      <c r="N84" s="30"/>
      <c r="O84" s="30"/>
      <c r="P84" s="30"/>
      <c r="Q84" s="30"/>
      <c r="R84" s="30"/>
      <c r="S84" s="30"/>
      <c r="T84" s="30"/>
      <c r="U84" s="91"/>
      <c r="V84" s="44"/>
      <c r="W84" s="30"/>
      <c r="X84" s="30"/>
      <c r="Y84" s="30"/>
      <c r="Z84" s="30"/>
      <c r="AA84" s="30"/>
      <c r="AB84" s="30"/>
      <c r="AC84" s="30"/>
      <c r="AD84" s="30"/>
      <c r="AE84" s="30"/>
      <c r="AF84" s="30"/>
      <c r="AG84" s="30"/>
      <c r="AH84" s="30"/>
      <c r="AI84" s="30"/>
      <c r="AJ84" s="30"/>
      <c r="AK84" s="30"/>
      <c r="AL84" s="185"/>
      <c r="AM84" s="91"/>
      <c r="AN84" s="44"/>
      <c r="AO84" s="30"/>
      <c r="AP84" s="30"/>
      <c r="AQ84" s="30"/>
    </row>
    <row r="85" spans="1:43" ht="6" customHeight="1" x14ac:dyDescent="0.2">
      <c r="A85" s="26"/>
      <c r="B85" s="756"/>
      <c r="C85" s="89"/>
      <c r="D85" s="45"/>
      <c r="E85" s="26"/>
      <c r="F85" s="26"/>
      <c r="G85" s="26"/>
      <c r="H85" s="26"/>
      <c r="I85" s="26"/>
      <c r="J85" s="26"/>
      <c r="K85" s="26"/>
      <c r="L85" s="26"/>
      <c r="M85" s="26"/>
      <c r="N85" s="26"/>
      <c r="O85" s="26"/>
      <c r="P85" s="26"/>
      <c r="Q85" s="26"/>
      <c r="R85" s="26"/>
      <c r="S85" s="26"/>
      <c r="T85" s="26"/>
      <c r="U85" s="89"/>
      <c r="V85" s="45"/>
      <c r="W85" s="26"/>
      <c r="X85" s="26"/>
      <c r="Y85" s="26"/>
      <c r="Z85" s="26"/>
      <c r="AA85" s="26"/>
      <c r="AB85" s="26"/>
      <c r="AC85" s="26"/>
      <c r="AD85" s="26"/>
      <c r="AE85" s="26"/>
      <c r="AF85" s="26"/>
      <c r="AG85" s="26"/>
      <c r="AH85" s="26"/>
      <c r="AI85" s="26"/>
      <c r="AJ85" s="26"/>
      <c r="AK85" s="26"/>
      <c r="AL85" s="187"/>
      <c r="AM85" s="89"/>
      <c r="AN85" s="45"/>
      <c r="AO85" s="26"/>
      <c r="AP85" s="26"/>
      <c r="AQ85" s="26"/>
    </row>
    <row r="86" spans="1:43" ht="11.25" customHeight="1" x14ac:dyDescent="0.2">
      <c r="A86" s="28"/>
      <c r="B86" s="777">
        <v>320</v>
      </c>
      <c r="C86" s="94"/>
      <c r="D86" s="95"/>
      <c r="E86" s="927" t="str">
        <f ca="1">VLOOKUP(INDIRECT(ADDRESS(ROW(),COLUMN()-3)),Language_Translations,MATCH(Language_Selected,Language_Options,0),FALSE)</f>
        <v>Est-ce qu'un agent de santé ou de planification familiale vous a parlé des effets secondaires ou des problèmes que vous pourriez avoir à cause de l'utilisation de la méthode ?</v>
      </c>
      <c r="F86" s="927"/>
      <c r="G86" s="927"/>
      <c r="H86" s="927"/>
      <c r="I86" s="927"/>
      <c r="J86" s="927"/>
      <c r="K86" s="927"/>
      <c r="L86" s="927"/>
      <c r="M86" s="927"/>
      <c r="N86" s="927"/>
      <c r="O86" s="927"/>
      <c r="P86" s="927"/>
      <c r="Q86" s="927"/>
      <c r="R86" s="927"/>
      <c r="S86" s="927"/>
      <c r="T86" s="927"/>
      <c r="U86" s="94"/>
      <c r="V86" s="95"/>
      <c r="AL86" s="142"/>
      <c r="AM86" s="765"/>
      <c r="AN86" s="95"/>
      <c r="AP86" s="142"/>
      <c r="AQ86" s="24"/>
    </row>
    <row r="87" spans="1:43" x14ac:dyDescent="0.2">
      <c r="A87" s="28"/>
      <c r="B87" s="777"/>
      <c r="C87" s="94"/>
      <c r="D87" s="95"/>
      <c r="E87" s="927"/>
      <c r="F87" s="927"/>
      <c r="G87" s="927"/>
      <c r="H87" s="927"/>
      <c r="I87" s="927"/>
      <c r="J87" s="927"/>
      <c r="K87" s="927"/>
      <c r="L87" s="927"/>
      <c r="M87" s="927"/>
      <c r="N87" s="927"/>
      <c r="O87" s="927"/>
      <c r="P87" s="927"/>
      <c r="Q87" s="927"/>
      <c r="R87" s="927"/>
      <c r="S87" s="927"/>
      <c r="T87" s="927"/>
      <c r="U87" s="94"/>
      <c r="V87" s="95"/>
      <c r="W87" s="707" t="s">
        <v>444</v>
      </c>
      <c r="X87" s="24"/>
      <c r="Y87" s="182" t="s">
        <v>2</v>
      </c>
      <c r="Z87" s="182"/>
      <c r="AA87" s="182"/>
      <c r="AB87" s="182"/>
      <c r="AC87" s="182"/>
      <c r="AD87" s="182"/>
      <c r="AE87" s="182"/>
      <c r="AF87" s="182"/>
      <c r="AG87" s="182"/>
      <c r="AH87" s="182"/>
      <c r="AI87" s="182"/>
      <c r="AJ87" s="182"/>
      <c r="AK87" s="182"/>
      <c r="AL87" s="178" t="s">
        <v>10</v>
      </c>
      <c r="AM87" s="94"/>
      <c r="AN87" s="95"/>
      <c r="AO87" s="24"/>
      <c r="AP87" s="24"/>
      <c r="AQ87" s="24"/>
    </row>
    <row r="88" spans="1:43" x14ac:dyDescent="0.2">
      <c r="A88" s="28"/>
      <c r="B88" s="777"/>
      <c r="C88" s="94"/>
      <c r="D88" s="95"/>
      <c r="E88" s="927"/>
      <c r="F88" s="927"/>
      <c r="G88" s="927"/>
      <c r="H88" s="927"/>
      <c r="I88" s="927"/>
      <c r="J88" s="927"/>
      <c r="K88" s="927"/>
      <c r="L88" s="927"/>
      <c r="M88" s="927"/>
      <c r="N88" s="927"/>
      <c r="O88" s="927"/>
      <c r="P88" s="927"/>
      <c r="Q88" s="927"/>
      <c r="R88" s="927"/>
      <c r="S88" s="927"/>
      <c r="T88" s="927"/>
      <c r="U88" s="94"/>
      <c r="V88" s="95"/>
      <c r="W88" s="24" t="s">
        <v>445</v>
      </c>
      <c r="X88" s="24"/>
      <c r="Y88" s="182" t="s">
        <v>2</v>
      </c>
      <c r="Z88" s="182"/>
      <c r="AA88" s="182"/>
      <c r="AB88" s="182"/>
      <c r="AC88" s="182"/>
      <c r="AD88" s="182"/>
      <c r="AE88" s="182"/>
      <c r="AF88" s="182"/>
      <c r="AG88" s="182"/>
      <c r="AH88" s="182"/>
      <c r="AI88" s="182"/>
      <c r="AJ88" s="182"/>
      <c r="AK88" s="182"/>
      <c r="AL88" s="178" t="s">
        <v>12</v>
      </c>
      <c r="AM88" s="94"/>
      <c r="AN88" s="95"/>
      <c r="AO88" s="24"/>
      <c r="AP88" s="29">
        <v>322</v>
      </c>
      <c r="AQ88" s="24"/>
    </row>
    <row r="89" spans="1:43" x14ac:dyDescent="0.2">
      <c r="A89" s="766"/>
      <c r="B89" s="777"/>
      <c r="C89" s="765"/>
      <c r="D89" s="95"/>
      <c r="E89" s="927"/>
      <c r="F89" s="927"/>
      <c r="G89" s="927"/>
      <c r="H89" s="927"/>
      <c r="I89" s="927"/>
      <c r="J89" s="927"/>
      <c r="K89" s="927"/>
      <c r="L89" s="927"/>
      <c r="M89" s="927"/>
      <c r="N89" s="927"/>
      <c r="O89" s="927"/>
      <c r="P89" s="927"/>
      <c r="Q89" s="927"/>
      <c r="R89" s="927"/>
      <c r="S89" s="927"/>
      <c r="T89" s="927"/>
      <c r="U89" s="765"/>
      <c r="V89" s="95"/>
      <c r="W89" s="792"/>
      <c r="X89" s="792"/>
      <c r="Y89" s="182"/>
      <c r="Z89" s="182"/>
      <c r="AA89" s="182"/>
      <c r="AB89" s="182"/>
      <c r="AC89" s="182"/>
      <c r="AD89" s="182"/>
      <c r="AE89" s="182"/>
      <c r="AF89" s="182"/>
      <c r="AG89" s="182"/>
      <c r="AH89" s="182"/>
      <c r="AI89" s="182"/>
      <c r="AJ89" s="182"/>
      <c r="AK89" s="182"/>
      <c r="AL89" s="178"/>
      <c r="AM89" s="765"/>
      <c r="AN89" s="95"/>
      <c r="AO89" s="792"/>
      <c r="AP89" s="769"/>
      <c r="AQ89" s="792"/>
    </row>
    <row r="90" spans="1:43" ht="6" customHeight="1" x14ac:dyDescent="0.2">
      <c r="A90" s="30"/>
      <c r="B90" s="793"/>
      <c r="C90" s="91"/>
      <c r="D90" s="44"/>
      <c r="E90" s="30"/>
      <c r="F90" s="30"/>
      <c r="G90" s="30"/>
      <c r="H90" s="30"/>
      <c r="I90" s="30"/>
      <c r="J90" s="30"/>
      <c r="K90" s="30"/>
      <c r="L90" s="30"/>
      <c r="M90" s="30"/>
      <c r="N90" s="30"/>
      <c r="O90" s="30"/>
      <c r="P90" s="30"/>
      <c r="Q90" s="30"/>
      <c r="R90" s="30"/>
      <c r="S90" s="30"/>
      <c r="T90" s="30"/>
      <c r="U90" s="91"/>
      <c r="V90" s="44"/>
      <c r="W90" s="30"/>
      <c r="X90" s="30"/>
      <c r="Y90" s="30"/>
      <c r="Z90" s="30"/>
      <c r="AA90" s="30"/>
      <c r="AB90" s="30"/>
      <c r="AC90" s="30"/>
      <c r="AD90" s="30"/>
      <c r="AE90" s="30"/>
      <c r="AF90" s="30"/>
      <c r="AG90" s="30"/>
      <c r="AH90" s="30"/>
      <c r="AI90" s="30"/>
      <c r="AJ90" s="30"/>
      <c r="AK90" s="30"/>
      <c r="AL90" s="185"/>
      <c r="AM90" s="91"/>
      <c r="AN90" s="44"/>
      <c r="AO90" s="30"/>
      <c r="AP90" s="30"/>
      <c r="AQ90" s="30"/>
    </row>
    <row r="91" spans="1:43" ht="6" customHeight="1" x14ac:dyDescent="0.2">
      <c r="A91" s="26"/>
      <c r="B91" s="756"/>
      <c r="C91" s="89"/>
      <c r="D91" s="45"/>
      <c r="E91" s="26"/>
      <c r="F91" s="26"/>
      <c r="G91" s="26"/>
      <c r="H91" s="26"/>
      <c r="I91" s="26"/>
      <c r="J91" s="26"/>
      <c r="K91" s="26"/>
      <c r="L91" s="26"/>
      <c r="M91" s="26"/>
      <c r="N91" s="26"/>
      <c r="O91" s="26"/>
      <c r="P91" s="26"/>
      <c r="Q91" s="26"/>
      <c r="R91" s="26"/>
      <c r="S91" s="26"/>
      <c r="T91" s="26"/>
      <c r="U91" s="89"/>
      <c r="V91" s="45"/>
      <c r="W91" s="26"/>
      <c r="X91" s="26"/>
      <c r="Y91" s="26"/>
      <c r="Z91" s="26"/>
      <c r="AA91" s="26"/>
      <c r="AB91" s="26"/>
      <c r="AC91" s="26"/>
      <c r="AD91" s="26"/>
      <c r="AE91" s="26"/>
      <c r="AF91" s="26"/>
      <c r="AG91" s="26"/>
      <c r="AH91" s="26"/>
      <c r="AI91" s="26"/>
      <c r="AJ91" s="26"/>
      <c r="AK91" s="26"/>
      <c r="AL91" s="187"/>
      <c r="AM91" s="89"/>
      <c r="AN91" s="45"/>
      <c r="AO91" s="26"/>
      <c r="AP91" s="26"/>
      <c r="AQ91" s="26"/>
    </row>
    <row r="92" spans="1:43" ht="11.25" customHeight="1" x14ac:dyDescent="0.2">
      <c r="A92" s="28"/>
      <c r="B92" s="777">
        <v>321</v>
      </c>
      <c r="C92" s="94"/>
      <c r="D92" s="95"/>
      <c r="E92" s="927" t="str">
        <f ca="1">VLOOKUP(INDIRECT(ADDRESS(ROW(),COLUMN()-3)),Language_Translations,MATCH(Language_Selected,Language_Options,0),FALSE)</f>
        <v>Vous a-t-on dit ce qu'il fallait faire si vous aviez ces effets secondaires ou ces problèmes ?</v>
      </c>
      <c r="F92" s="927"/>
      <c r="G92" s="927"/>
      <c r="H92" s="927"/>
      <c r="I92" s="927"/>
      <c r="J92" s="927"/>
      <c r="K92" s="927"/>
      <c r="L92" s="927"/>
      <c r="M92" s="927"/>
      <c r="N92" s="927"/>
      <c r="O92" s="927"/>
      <c r="P92" s="927"/>
      <c r="Q92" s="927"/>
      <c r="R92" s="927"/>
      <c r="S92" s="927"/>
      <c r="T92" s="927"/>
      <c r="U92" s="94"/>
      <c r="V92" s="95"/>
      <c r="W92" s="707" t="s">
        <v>444</v>
      </c>
      <c r="X92" s="24"/>
      <c r="Y92" s="182" t="s">
        <v>2</v>
      </c>
      <c r="Z92" s="182"/>
      <c r="AA92" s="182"/>
      <c r="AB92" s="182"/>
      <c r="AC92" s="182"/>
      <c r="AD92" s="182"/>
      <c r="AE92" s="182"/>
      <c r="AF92" s="182"/>
      <c r="AG92" s="182"/>
      <c r="AH92" s="182"/>
      <c r="AI92" s="182"/>
      <c r="AJ92" s="182"/>
      <c r="AK92" s="182"/>
      <c r="AL92" s="178" t="s">
        <v>10</v>
      </c>
      <c r="AM92" s="94"/>
      <c r="AN92" s="95"/>
      <c r="AO92" s="24"/>
      <c r="AP92" s="29"/>
      <c r="AQ92" s="24"/>
    </row>
    <row r="93" spans="1:43" x14ac:dyDescent="0.2">
      <c r="A93" s="28"/>
      <c r="B93" s="777"/>
      <c r="C93" s="94"/>
      <c r="D93" s="95"/>
      <c r="E93" s="927"/>
      <c r="F93" s="927"/>
      <c r="G93" s="927"/>
      <c r="H93" s="927"/>
      <c r="I93" s="927"/>
      <c r="J93" s="927"/>
      <c r="K93" s="927"/>
      <c r="L93" s="927"/>
      <c r="M93" s="927"/>
      <c r="N93" s="927"/>
      <c r="O93" s="927"/>
      <c r="P93" s="927"/>
      <c r="Q93" s="927"/>
      <c r="R93" s="927"/>
      <c r="S93" s="927"/>
      <c r="T93" s="927"/>
      <c r="U93" s="94"/>
      <c r="V93" s="95"/>
      <c r="W93" s="24" t="s">
        <v>445</v>
      </c>
      <c r="X93" s="24"/>
      <c r="Y93" s="182" t="s">
        <v>2</v>
      </c>
      <c r="Z93" s="182"/>
      <c r="AA93" s="182"/>
      <c r="AB93" s="182"/>
      <c r="AC93" s="182"/>
      <c r="AD93" s="182"/>
      <c r="AE93" s="182"/>
      <c r="AF93" s="182"/>
      <c r="AG93" s="182"/>
      <c r="AH93" s="182"/>
      <c r="AI93" s="182"/>
      <c r="AJ93" s="182"/>
      <c r="AK93" s="182"/>
      <c r="AL93" s="178" t="s">
        <v>12</v>
      </c>
      <c r="AM93" s="94"/>
      <c r="AN93" s="95"/>
      <c r="AO93" s="24"/>
      <c r="AP93" s="24"/>
      <c r="AQ93" s="24"/>
    </row>
    <row r="94" spans="1:43" ht="6" customHeight="1" x14ac:dyDescent="0.2">
      <c r="A94" s="30"/>
      <c r="B94" s="793"/>
      <c r="C94" s="91"/>
      <c r="D94" s="44"/>
      <c r="E94" s="30"/>
      <c r="F94" s="30"/>
      <c r="G94" s="30"/>
      <c r="H94" s="30"/>
      <c r="I94" s="30"/>
      <c r="J94" s="30"/>
      <c r="K94" s="30"/>
      <c r="L94" s="30"/>
      <c r="M94" s="30"/>
      <c r="N94" s="30"/>
      <c r="O94" s="30"/>
      <c r="P94" s="30"/>
      <c r="Q94" s="30"/>
      <c r="R94" s="30"/>
      <c r="S94" s="30"/>
      <c r="T94" s="30"/>
      <c r="U94" s="91"/>
      <c r="V94" s="44"/>
      <c r="W94" s="30"/>
      <c r="X94" s="30"/>
      <c r="Y94" s="30"/>
      <c r="Z94" s="30"/>
      <c r="AA94" s="30"/>
      <c r="AB94" s="30"/>
      <c r="AC94" s="30"/>
      <c r="AD94" s="30"/>
      <c r="AE94" s="30"/>
      <c r="AF94" s="30"/>
      <c r="AG94" s="30"/>
      <c r="AH94" s="30"/>
      <c r="AI94" s="30"/>
      <c r="AJ94" s="30"/>
      <c r="AK94" s="30"/>
      <c r="AL94" s="185"/>
      <c r="AM94" s="91"/>
      <c r="AN94" s="44"/>
      <c r="AO94" s="30"/>
      <c r="AP94" s="30"/>
      <c r="AQ94" s="30"/>
    </row>
    <row r="95" spans="1:43" ht="6" customHeight="1" x14ac:dyDescent="0.2">
      <c r="A95" s="26"/>
      <c r="B95" s="756"/>
      <c r="C95" s="89"/>
      <c r="D95" s="45"/>
      <c r="E95" s="26"/>
      <c r="F95" s="26"/>
      <c r="G95" s="26"/>
      <c r="H95" s="26"/>
      <c r="I95" s="26"/>
      <c r="J95" s="26"/>
      <c r="K95" s="26"/>
      <c r="L95" s="26"/>
      <c r="M95" s="26"/>
      <c r="N95" s="26"/>
      <c r="O95" s="26"/>
      <c r="P95" s="26"/>
      <c r="Q95" s="26"/>
      <c r="R95" s="26"/>
      <c r="S95" s="26"/>
      <c r="T95" s="26"/>
      <c r="U95" s="89"/>
      <c r="V95" s="45"/>
      <c r="W95" s="26"/>
      <c r="X95" s="26"/>
      <c r="Y95" s="26"/>
      <c r="Z95" s="26"/>
      <c r="AA95" s="26"/>
      <c r="AB95" s="26"/>
      <c r="AC95" s="26"/>
      <c r="AD95" s="26"/>
      <c r="AE95" s="26"/>
      <c r="AF95" s="26"/>
      <c r="AG95" s="26"/>
      <c r="AH95" s="26"/>
      <c r="AI95" s="26"/>
      <c r="AJ95" s="26"/>
      <c r="AK95" s="26"/>
      <c r="AL95" s="187"/>
      <c r="AM95" s="89"/>
      <c r="AN95" s="45"/>
      <c r="AO95" s="26"/>
      <c r="AP95" s="26"/>
      <c r="AQ95" s="26"/>
    </row>
    <row r="96" spans="1:43" x14ac:dyDescent="0.2">
      <c r="A96" s="28"/>
      <c r="B96" s="777">
        <v>322</v>
      </c>
      <c r="C96" s="94"/>
      <c r="D96" s="95"/>
      <c r="E96" s="919" t="s">
        <v>653</v>
      </c>
      <c r="F96" s="919"/>
      <c r="G96" s="919"/>
      <c r="H96" s="919"/>
      <c r="I96" s="919"/>
      <c r="J96" s="919"/>
      <c r="K96" s="919"/>
      <c r="L96" s="919"/>
      <c r="M96" s="919"/>
      <c r="N96" s="919"/>
      <c r="O96" s="919"/>
      <c r="P96" s="919"/>
      <c r="Q96" s="919"/>
      <c r="R96" s="919"/>
      <c r="S96" s="919"/>
      <c r="T96" s="919"/>
      <c r="U96" s="94"/>
      <c r="V96" s="95"/>
      <c r="W96" s="24"/>
      <c r="X96" s="24"/>
      <c r="Y96" s="24"/>
      <c r="Z96" s="24"/>
      <c r="AA96" s="24"/>
      <c r="AB96" s="24"/>
      <c r="AC96" s="24"/>
      <c r="AD96" s="24"/>
      <c r="AE96" s="24"/>
      <c r="AF96" s="24"/>
      <c r="AG96" s="24"/>
      <c r="AH96" s="24"/>
      <c r="AI96" s="24"/>
      <c r="AJ96" s="24"/>
      <c r="AK96" s="24"/>
      <c r="AL96" s="36"/>
      <c r="AM96" s="94"/>
      <c r="AN96" s="95"/>
      <c r="AO96" s="24"/>
      <c r="AP96" s="24"/>
      <c r="AQ96" s="24"/>
    </row>
    <row r="97" spans="1:43" ht="6" customHeight="1" x14ac:dyDescent="0.2">
      <c r="A97" s="28"/>
      <c r="B97" s="777"/>
      <c r="C97" s="94"/>
      <c r="D97" s="95"/>
      <c r="E97" s="24"/>
      <c r="F97" s="24"/>
      <c r="G97" s="24"/>
      <c r="H97" s="24"/>
      <c r="I97" s="24"/>
      <c r="J97" s="24"/>
      <c r="K97" s="24"/>
      <c r="L97" s="24"/>
      <c r="M97" s="24"/>
      <c r="N97" s="24"/>
      <c r="O97" s="24"/>
      <c r="P97" s="24"/>
      <c r="Q97" s="24"/>
      <c r="R97" s="24"/>
      <c r="S97" s="24"/>
      <c r="T97" s="24"/>
      <c r="U97" s="94"/>
      <c r="V97" s="95"/>
      <c r="W97" s="24"/>
      <c r="X97" s="24"/>
      <c r="Y97" s="24"/>
      <c r="Z97" s="24"/>
      <c r="AA97" s="24"/>
      <c r="AB97" s="24"/>
      <c r="AC97" s="24"/>
      <c r="AD97" s="24"/>
      <c r="AE97" s="24"/>
      <c r="AF97" s="24"/>
      <c r="AG97" s="24"/>
      <c r="AH97" s="24"/>
      <c r="AI97" s="24"/>
      <c r="AJ97" s="24"/>
      <c r="AK97" s="24"/>
      <c r="AL97" s="36"/>
      <c r="AM97" s="94"/>
      <c r="AN97" s="95"/>
      <c r="AO97" s="24"/>
      <c r="AP97" s="24"/>
      <c r="AQ97" s="24"/>
    </row>
    <row r="98" spans="1:43" x14ac:dyDescent="0.2">
      <c r="A98" s="28"/>
      <c r="B98" s="777"/>
      <c r="C98" s="94"/>
      <c r="D98" s="95"/>
      <c r="E98" s="24"/>
      <c r="F98" s="24"/>
      <c r="G98" s="24"/>
      <c r="H98" s="24"/>
      <c r="I98" s="36" t="s">
        <v>654</v>
      </c>
      <c r="J98" s="24"/>
      <c r="K98" s="24"/>
      <c r="L98" s="337"/>
      <c r="M98" s="24"/>
      <c r="N98" s="24"/>
      <c r="O98" s="24"/>
      <c r="Q98" s="36" t="s">
        <v>558</v>
      </c>
      <c r="S98" s="24"/>
      <c r="T98" s="24"/>
      <c r="U98" s="94"/>
      <c r="V98" s="95"/>
      <c r="W98" s="24"/>
      <c r="X98" s="24"/>
      <c r="Y98" s="24"/>
      <c r="Z98" s="24"/>
      <c r="AA98" s="24"/>
      <c r="AB98" s="24"/>
      <c r="AC98" s="24"/>
      <c r="AD98" s="24"/>
      <c r="AE98" s="24"/>
      <c r="AF98" s="24"/>
      <c r="AG98" s="24"/>
      <c r="AH98" s="24"/>
      <c r="AI98" s="24"/>
      <c r="AJ98" s="24"/>
      <c r="AK98" s="24"/>
      <c r="AL98" s="36"/>
      <c r="AM98" s="94"/>
      <c r="AN98" s="95"/>
      <c r="AO98" s="24"/>
      <c r="AP98" s="24"/>
      <c r="AQ98" s="24"/>
    </row>
    <row r="99" spans="1:43" x14ac:dyDescent="0.2">
      <c r="A99" s="28"/>
      <c r="B99" s="777"/>
      <c r="C99" s="94"/>
      <c r="D99" s="95"/>
      <c r="E99" s="24"/>
      <c r="F99" s="24"/>
      <c r="G99" s="24"/>
      <c r="H99" s="24"/>
      <c r="I99" s="178" t="s">
        <v>655</v>
      </c>
      <c r="J99" s="24"/>
      <c r="K99" s="24"/>
      <c r="L99" s="337"/>
      <c r="M99" s="24"/>
      <c r="N99" s="24"/>
      <c r="O99" s="24"/>
      <c r="R99" s="36"/>
      <c r="S99" s="24"/>
      <c r="T99" s="24"/>
      <c r="U99" s="94"/>
      <c r="V99" s="95"/>
      <c r="W99" s="24"/>
      <c r="X99" s="24"/>
      <c r="Y99" s="24"/>
      <c r="Z99" s="24"/>
      <c r="AA99" s="24"/>
      <c r="AB99" s="24"/>
      <c r="AC99" s="24"/>
      <c r="AD99" s="24"/>
      <c r="AE99" s="24"/>
      <c r="AF99" s="24"/>
      <c r="AG99" s="24"/>
      <c r="AH99" s="24"/>
      <c r="AI99" s="24"/>
      <c r="AJ99" s="24"/>
      <c r="AK99" s="24"/>
      <c r="AL99" s="36"/>
      <c r="AM99" s="94"/>
      <c r="AN99" s="95"/>
      <c r="AO99" s="24"/>
      <c r="AP99" s="24"/>
      <c r="AQ99" s="24"/>
    </row>
    <row r="100" spans="1:43" ht="6" customHeight="1" x14ac:dyDescent="0.2">
      <c r="A100" s="28"/>
      <c r="B100" s="777"/>
      <c r="C100" s="94"/>
      <c r="D100" s="95"/>
      <c r="E100" s="24"/>
      <c r="F100" s="24"/>
      <c r="G100" s="24"/>
      <c r="H100" s="24"/>
      <c r="I100" s="24"/>
      <c r="J100" s="24"/>
      <c r="K100" s="24"/>
      <c r="L100" s="270"/>
      <c r="M100" s="24"/>
      <c r="N100" s="24"/>
      <c r="O100" s="24"/>
      <c r="P100" s="24"/>
      <c r="R100" s="24"/>
      <c r="S100" s="24"/>
      <c r="T100" s="24"/>
      <c r="U100" s="94"/>
      <c r="V100" s="95"/>
      <c r="W100" s="24"/>
      <c r="X100" s="24"/>
      <c r="Y100" s="24"/>
      <c r="Z100" s="24"/>
      <c r="AA100" s="24"/>
      <c r="AB100" s="24"/>
      <c r="AC100" s="24"/>
      <c r="AD100" s="24"/>
      <c r="AE100" s="24"/>
      <c r="AF100" s="24"/>
      <c r="AG100" s="24"/>
      <c r="AH100" s="24"/>
      <c r="AI100" s="24"/>
      <c r="AJ100" s="24"/>
      <c r="AK100" s="24"/>
      <c r="AL100" s="36"/>
      <c r="AM100" s="94"/>
      <c r="AN100" s="95"/>
      <c r="AO100" s="24"/>
      <c r="AP100" s="24"/>
      <c r="AQ100" s="24"/>
    </row>
    <row r="101" spans="1:43" x14ac:dyDescent="0.2">
      <c r="A101" s="28"/>
      <c r="B101" s="757"/>
      <c r="C101" s="94"/>
      <c r="D101" s="95"/>
      <c r="E101" s="265" t="s">
        <v>55</v>
      </c>
      <c r="F101" s="924" t="str">
        <f ca="1">VLOOKUP(CONCATENATE($B$96&amp;INDIRECT(ADDRESS(ROW(),COLUMN()-1))),Language_Translations,MATCH(Language_Selected,Language_Options,0),FALSE)</f>
        <v>À ce moment-là, vous a-t-on parlé d'autres méthodes de planification familiale que vous pourriez utiliser ?</v>
      </c>
      <c r="G101" s="924"/>
      <c r="H101" s="924"/>
      <c r="I101" s="924"/>
      <c r="J101" s="924"/>
      <c r="K101" s="924"/>
      <c r="L101" s="945"/>
      <c r="M101" s="574" t="s">
        <v>56</v>
      </c>
      <c r="N101" s="924" t="str">
        <f ca="1">VLOOKUP(CONCATENATE($B$96&amp;INDIRECT(ADDRESS(ROW(),COLUMN()-1))),Language_Translations,MATCH(Language_Selected,Language_Options,0),FALSE)</f>
        <v>Quand vous avez obtenu (MÉTHODE ACTUELLE DE 315) de (ENDROIT DE 307 OU 316), vous a-t-on parlé d'autres méthodes de PF que vous pouviez utiliser ?</v>
      </c>
      <c r="O101" s="924"/>
      <c r="P101" s="924"/>
      <c r="Q101" s="924"/>
      <c r="R101" s="924"/>
      <c r="S101" s="924"/>
      <c r="T101" s="924"/>
      <c r="U101" s="94"/>
      <c r="V101" s="95"/>
      <c r="W101" s="28"/>
      <c r="X101" s="28"/>
      <c r="Y101" s="28"/>
      <c r="Z101" s="28"/>
      <c r="AA101" s="28"/>
      <c r="AB101" s="28"/>
      <c r="AC101" s="28"/>
      <c r="AD101" s="28"/>
      <c r="AE101" s="28"/>
      <c r="AF101" s="28"/>
      <c r="AG101" s="28"/>
      <c r="AH101" s="28"/>
      <c r="AI101" s="28"/>
      <c r="AJ101" s="28"/>
      <c r="AK101" s="28"/>
      <c r="AL101" s="42"/>
      <c r="AM101" s="94"/>
      <c r="AN101" s="95"/>
      <c r="AO101" s="28"/>
      <c r="AP101" s="28"/>
      <c r="AQ101" s="28"/>
    </row>
    <row r="102" spans="1:43" x14ac:dyDescent="0.2">
      <c r="A102" s="28"/>
      <c r="B102" s="757"/>
      <c r="C102" s="94"/>
      <c r="D102" s="95"/>
      <c r="E102" s="338"/>
      <c r="F102" s="924"/>
      <c r="G102" s="924"/>
      <c r="H102" s="924"/>
      <c r="I102" s="924"/>
      <c r="J102" s="924"/>
      <c r="K102" s="924"/>
      <c r="L102" s="945"/>
      <c r="M102" s="338"/>
      <c r="N102" s="924"/>
      <c r="O102" s="924"/>
      <c r="P102" s="924"/>
      <c r="Q102" s="924"/>
      <c r="R102" s="924"/>
      <c r="S102" s="924"/>
      <c r="T102" s="924"/>
      <c r="U102" s="94"/>
      <c r="V102" s="95"/>
      <c r="W102" s="28"/>
      <c r="X102" s="28"/>
      <c r="Y102" s="28"/>
      <c r="Z102" s="28"/>
      <c r="AA102" s="28"/>
      <c r="AB102" s="28"/>
      <c r="AC102" s="28"/>
      <c r="AD102" s="28"/>
      <c r="AE102" s="28"/>
      <c r="AF102" s="28"/>
      <c r="AG102" s="28"/>
      <c r="AH102" s="28"/>
      <c r="AI102" s="28"/>
      <c r="AJ102" s="28"/>
      <c r="AK102" s="28"/>
      <c r="AL102" s="42"/>
      <c r="AM102" s="94"/>
      <c r="AN102" s="95"/>
      <c r="AO102" s="28"/>
      <c r="AP102" s="28"/>
      <c r="AQ102" s="28"/>
    </row>
    <row r="103" spans="1:43" x14ac:dyDescent="0.2">
      <c r="A103" s="28"/>
      <c r="B103" s="757"/>
      <c r="C103" s="94"/>
      <c r="D103" s="95"/>
      <c r="E103" s="338"/>
      <c r="F103" s="924"/>
      <c r="G103" s="924"/>
      <c r="H103" s="924"/>
      <c r="I103" s="924"/>
      <c r="J103" s="924"/>
      <c r="K103" s="924"/>
      <c r="L103" s="945"/>
      <c r="M103" s="338"/>
      <c r="N103" s="924"/>
      <c r="O103" s="924"/>
      <c r="P103" s="924"/>
      <c r="Q103" s="924"/>
      <c r="R103" s="924"/>
      <c r="S103" s="924"/>
      <c r="T103" s="924"/>
      <c r="U103" s="94"/>
      <c r="V103" s="95"/>
      <c r="W103" s="707" t="s">
        <v>444</v>
      </c>
      <c r="X103" s="24"/>
      <c r="Y103" s="182" t="s">
        <v>2</v>
      </c>
      <c r="Z103" s="182"/>
      <c r="AA103" s="182"/>
      <c r="AB103" s="182"/>
      <c r="AC103" s="182"/>
      <c r="AD103" s="182"/>
      <c r="AE103" s="182"/>
      <c r="AF103" s="182"/>
      <c r="AG103" s="182"/>
      <c r="AH103" s="182"/>
      <c r="AI103" s="182"/>
      <c r="AJ103" s="182"/>
      <c r="AK103" s="182"/>
      <c r="AL103" s="178" t="s">
        <v>10</v>
      </c>
      <c r="AM103" s="94"/>
      <c r="AN103" s="95"/>
      <c r="AO103" s="28"/>
      <c r="AP103" s="432">
        <v>324</v>
      </c>
      <c r="AQ103" s="28"/>
    </row>
    <row r="104" spans="1:43" x14ac:dyDescent="0.2">
      <c r="A104" s="28"/>
      <c r="B104" s="757"/>
      <c r="C104" s="94"/>
      <c r="D104" s="95"/>
      <c r="E104" s="338"/>
      <c r="F104" s="924"/>
      <c r="G104" s="924"/>
      <c r="H104" s="924"/>
      <c r="I104" s="924"/>
      <c r="J104" s="924"/>
      <c r="K104" s="924"/>
      <c r="L104" s="945"/>
      <c r="M104" s="338"/>
      <c r="N104" s="924"/>
      <c r="O104" s="924"/>
      <c r="P104" s="924"/>
      <c r="Q104" s="924"/>
      <c r="R104" s="924"/>
      <c r="S104" s="924"/>
      <c r="T104" s="924"/>
      <c r="U104" s="94"/>
      <c r="V104" s="95"/>
      <c r="W104" s="24" t="s">
        <v>445</v>
      </c>
      <c r="X104" s="24"/>
      <c r="Y104" s="182" t="s">
        <v>2</v>
      </c>
      <c r="Z104" s="182"/>
      <c r="AA104" s="182"/>
      <c r="AB104" s="182"/>
      <c r="AC104" s="182"/>
      <c r="AD104" s="182"/>
      <c r="AE104" s="182"/>
      <c r="AF104" s="182"/>
      <c r="AG104" s="182"/>
      <c r="AH104" s="182"/>
      <c r="AI104" s="182"/>
      <c r="AJ104" s="182"/>
      <c r="AK104" s="182"/>
      <c r="AL104" s="178" t="s">
        <v>12</v>
      </c>
      <c r="AM104" s="94"/>
      <c r="AN104" s="95"/>
      <c r="AO104" s="28"/>
      <c r="AP104" s="28"/>
      <c r="AQ104" s="28"/>
    </row>
    <row r="105" spans="1:43" x14ac:dyDescent="0.2">
      <c r="A105" s="28"/>
      <c r="B105" s="757"/>
      <c r="C105" s="94"/>
      <c r="D105" s="95"/>
      <c r="E105" s="338"/>
      <c r="F105" s="924"/>
      <c r="G105" s="924"/>
      <c r="H105" s="924"/>
      <c r="I105" s="924"/>
      <c r="J105" s="924"/>
      <c r="K105" s="924"/>
      <c r="L105" s="945"/>
      <c r="M105" s="338"/>
      <c r="N105" s="924"/>
      <c r="O105" s="924"/>
      <c r="P105" s="924"/>
      <c r="Q105" s="924"/>
      <c r="R105" s="924"/>
      <c r="S105" s="924"/>
      <c r="T105" s="924"/>
      <c r="U105" s="94"/>
      <c r="V105" s="95"/>
      <c r="W105" s="24"/>
      <c r="X105" s="24"/>
      <c r="Y105" s="182"/>
      <c r="Z105" s="182"/>
      <c r="AA105" s="182"/>
      <c r="AB105" s="182"/>
      <c r="AC105" s="182"/>
      <c r="AD105" s="182"/>
      <c r="AE105" s="182"/>
      <c r="AF105" s="182"/>
      <c r="AG105" s="182"/>
      <c r="AH105" s="182"/>
      <c r="AI105" s="182"/>
      <c r="AJ105" s="182"/>
      <c r="AK105" s="182"/>
      <c r="AL105" s="178"/>
      <c r="AM105" s="94"/>
      <c r="AN105" s="95"/>
      <c r="AO105" s="28"/>
      <c r="AP105" s="28"/>
      <c r="AQ105" s="28"/>
    </row>
    <row r="106" spans="1:43" x14ac:dyDescent="0.2">
      <c r="A106" s="28"/>
      <c r="B106" s="757"/>
      <c r="C106" s="94"/>
      <c r="D106" s="95"/>
      <c r="E106" s="338"/>
      <c r="F106" s="924"/>
      <c r="G106" s="924"/>
      <c r="H106" s="924"/>
      <c r="I106" s="924"/>
      <c r="J106" s="924"/>
      <c r="K106" s="924"/>
      <c r="L106" s="945"/>
      <c r="M106" s="338"/>
      <c r="N106" s="924"/>
      <c r="O106" s="924"/>
      <c r="P106" s="924"/>
      <c r="Q106" s="924"/>
      <c r="R106" s="924"/>
      <c r="S106" s="924"/>
      <c r="T106" s="924"/>
      <c r="U106" s="94"/>
      <c r="V106" s="95"/>
      <c r="W106" s="24"/>
      <c r="X106" s="24"/>
      <c r="Y106" s="182"/>
      <c r="Z106" s="182"/>
      <c r="AA106" s="182"/>
      <c r="AB106" s="182"/>
      <c r="AC106" s="182"/>
      <c r="AD106" s="182"/>
      <c r="AE106" s="182"/>
      <c r="AF106" s="182"/>
      <c r="AG106" s="182"/>
      <c r="AH106" s="182"/>
      <c r="AI106" s="182"/>
      <c r="AJ106" s="182"/>
      <c r="AK106" s="182"/>
      <c r="AL106" s="178"/>
      <c r="AM106" s="94"/>
      <c r="AN106" s="95"/>
      <c r="AO106" s="28"/>
      <c r="AP106" s="28"/>
      <c r="AQ106" s="28"/>
    </row>
    <row r="107" spans="1:43" x14ac:dyDescent="0.2">
      <c r="A107" s="28"/>
      <c r="B107" s="757"/>
      <c r="C107" s="94"/>
      <c r="D107" s="95"/>
      <c r="E107" s="338"/>
      <c r="F107" s="924"/>
      <c r="G107" s="924"/>
      <c r="H107" s="924"/>
      <c r="I107" s="924"/>
      <c r="J107" s="924"/>
      <c r="K107" s="924"/>
      <c r="L107" s="945"/>
      <c r="M107" s="338"/>
      <c r="N107" s="924"/>
      <c r="O107" s="924"/>
      <c r="P107" s="924"/>
      <c r="Q107" s="924"/>
      <c r="R107" s="924"/>
      <c r="S107" s="924"/>
      <c r="T107" s="924"/>
      <c r="U107" s="94"/>
      <c r="V107" s="95"/>
      <c r="W107" s="24"/>
      <c r="X107" s="24"/>
      <c r="Y107" s="182"/>
      <c r="Z107" s="182"/>
      <c r="AA107" s="182"/>
      <c r="AB107" s="182"/>
      <c r="AC107" s="182"/>
      <c r="AD107" s="182"/>
      <c r="AE107" s="182"/>
      <c r="AF107" s="182"/>
      <c r="AG107" s="182"/>
      <c r="AH107" s="182"/>
      <c r="AI107" s="182"/>
      <c r="AJ107" s="182"/>
      <c r="AK107" s="182"/>
      <c r="AL107" s="178"/>
      <c r="AM107" s="94"/>
      <c r="AN107" s="95"/>
      <c r="AO107" s="28"/>
      <c r="AP107" s="28"/>
      <c r="AQ107" s="28"/>
    </row>
    <row r="108" spans="1:43" x14ac:dyDescent="0.2">
      <c r="A108" s="28"/>
      <c r="B108" s="757"/>
      <c r="C108" s="94"/>
      <c r="D108" s="95"/>
      <c r="E108" s="338"/>
      <c r="F108" s="924"/>
      <c r="G108" s="924"/>
      <c r="H108" s="924"/>
      <c r="I108" s="924"/>
      <c r="J108" s="924"/>
      <c r="K108" s="924"/>
      <c r="L108" s="945"/>
      <c r="M108" s="338"/>
      <c r="N108" s="924"/>
      <c r="O108" s="924"/>
      <c r="P108" s="924"/>
      <c r="Q108" s="924"/>
      <c r="R108" s="924"/>
      <c r="S108" s="924"/>
      <c r="T108" s="924"/>
      <c r="U108" s="94"/>
      <c r="V108" s="95"/>
      <c r="W108" s="24"/>
      <c r="X108" s="24"/>
      <c r="Y108" s="182"/>
      <c r="Z108" s="182"/>
      <c r="AA108" s="182"/>
      <c r="AB108" s="182"/>
      <c r="AC108" s="182"/>
      <c r="AD108" s="182"/>
      <c r="AE108" s="182"/>
      <c r="AF108" s="182"/>
      <c r="AG108" s="182"/>
      <c r="AH108" s="182"/>
      <c r="AI108" s="182"/>
      <c r="AJ108" s="182"/>
      <c r="AK108" s="182"/>
      <c r="AL108" s="178"/>
      <c r="AM108" s="94"/>
      <c r="AN108" s="95"/>
      <c r="AO108" s="28"/>
      <c r="AP108" s="28"/>
      <c r="AQ108" s="28"/>
    </row>
    <row r="109" spans="1:43" x14ac:dyDescent="0.2">
      <c r="A109" s="28"/>
      <c r="B109" s="757"/>
      <c r="C109" s="94"/>
      <c r="D109" s="95"/>
      <c r="E109" s="28"/>
      <c r="F109" s="924"/>
      <c r="G109" s="924"/>
      <c r="H109" s="924"/>
      <c r="I109" s="924"/>
      <c r="J109" s="924"/>
      <c r="K109" s="924"/>
      <c r="L109" s="945"/>
      <c r="M109" s="28"/>
      <c r="N109" s="924"/>
      <c r="O109" s="924"/>
      <c r="P109" s="924"/>
      <c r="Q109" s="924"/>
      <c r="R109" s="924"/>
      <c r="S109" s="924"/>
      <c r="T109" s="924"/>
      <c r="U109" s="94"/>
      <c r="V109" s="95"/>
      <c r="W109" s="28"/>
      <c r="X109" s="28"/>
      <c r="Y109" s="28"/>
      <c r="Z109" s="28"/>
      <c r="AA109" s="28"/>
      <c r="AB109" s="28"/>
      <c r="AC109" s="28"/>
      <c r="AD109" s="28"/>
      <c r="AE109" s="28"/>
      <c r="AF109" s="28"/>
      <c r="AG109" s="28"/>
      <c r="AH109" s="28"/>
      <c r="AI109" s="28"/>
      <c r="AJ109" s="28"/>
      <c r="AK109" s="28"/>
      <c r="AL109" s="42"/>
      <c r="AM109" s="94"/>
      <c r="AN109" s="95"/>
      <c r="AO109" s="28"/>
      <c r="AP109" s="28"/>
      <c r="AQ109" s="28"/>
    </row>
    <row r="110" spans="1:43" ht="6" customHeight="1" x14ac:dyDescent="0.2">
      <c r="A110" s="30"/>
      <c r="B110" s="793"/>
      <c r="C110" s="91"/>
      <c r="D110" s="44"/>
      <c r="E110" s="30"/>
      <c r="F110" s="30"/>
      <c r="G110" s="30"/>
      <c r="H110" s="30"/>
      <c r="I110" s="30"/>
      <c r="J110" s="30"/>
      <c r="K110" s="30"/>
      <c r="L110" s="30"/>
      <c r="M110" s="30"/>
      <c r="N110" s="30"/>
      <c r="O110" s="30"/>
      <c r="P110" s="30"/>
      <c r="Q110" s="30"/>
      <c r="R110" s="30"/>
      <c r="S110" s="30"/>
      <c r="T110" s="30"/>
      <c r="U110" s="91"/>
      <c r="V110" s="44"/>
      <c r="W110" s="30"/>
      <c r="X110" s="30"/>
      <c r="Y110" s="30"/>
      <c r="Z110" s="30"/>
      <c r="AA110" s="30"/>
      <c r="AB110" s="30"/>
      <c r="AC110" s="30"/>
      <c r="AD110" s="30"/>
      <c r="AE110" s="30"/>
      <c r="AF110" s="30"/>
      <c r="AG110" s="30"/>
      <c r="AH110" s="30"/>
      <c r="AI110" s="30"/>
      <c r="AJ110" s="30"/>
      <c r="AK110" s="30"/>
      <c r="AL110" s="185"/>
      <c r="AM110" s="91"/>
      <c r="AN110" s="44"/>
      <c r="AO110" s="30"/>
      <c r="AP110" s="30"/>
      <c r="AQ110" s="30"/>
    </row>
    <row r="111" spans="1:43" ht="6" customHeight="1" x14ac:dyDescent="0.2">
      <c r="A111" s="26"/>
      <c r="B111" s="756"/>
      <c r="C111" s="89"/>
      <c r="D111" s="45"/>
      <c r="E111" s="26"/>
      <c r="F111" s="26"/>
      <c r="G111" s="26"/>
      <c r="H111" s="26"/>
      <c r="I111" s="26"/>
      <c r="J111" s="26"/>
      <c r="K111" s="26"/>
      <c r="L111" s="26"/>
      <c r="M111" s="26"/>
      <c r="N111" s="26"/>
      <c r="O111" s="26"/>
      <c r="P111" s="26"/>
      <c r="Q111" s="26"/>
      <c r="R111" s="26"/>
      <c r="S111" s="26"/>
      <c r="T111" s="26"/>
      <c r="U111" s="89"/>
      <c r="V111" s="45"/>
      <c r="W111" s="26"/>
      <c r="X111" s="26"/>
      <c r="Y111" s="26"/>
      <c r="Z111" s="26"/>
      <c r="AA111" s="26"/>
      <c r="AB111" s="26"/>
      <c r="AC111" s="26"/>
      <c r="AD111" s="26"/>
      <c r="AE111" s="26"/>
      <c r="AF111" s="26"/>
      <c r="AG111" s="26"/>
      <c r="AH111" s="26"/>
      <c r="AI111" s="26"/>
      <c r="AJ111" s="26"/>
      <c r="AK111" s="26"/>
      <c r="AL111" s="187"/>
      <c r="AM111" s="89"/>
      <c r="AN111" s="45"/>
      <c r="AO111" s="26"/>
      <c r="AP111" s="26"/>
      <c r="AQ111" s="26"/>
    </row>
    <row r="112" spans="1:43" ht="11.25" customHeight="1" x14ac:dyDescent="0.2">
      <c r="A112" s="28"/>
      <c r="B112" s="757">
        <v>323</v>
      </c>
      <c r="C112" s="94"/>
      <c r="D112" s="95"/>
      <c r="E112" s="918" t="str">
        <f ca="1">VLOOKUP(INDIRECT(ADDRESS(ROW(),COLUMN()-3)),Language_Translations,MATCH(Language_Selected,Language_Options,0),FALSE)</f>
        <v>Est-ce qu'un agent de santé ou de planification familiale vous a parlé d'autres méthodes de planification familiale que vous pouviez utiliser ?</v>
      </c>
      <c r="F112" s="918"/>
      <c r="G112" s="918"/>
      <c r="H112" s="918"/>
      <c r="I112" s="918"/>
      <c r="J112" s="918"/>
      <c r="K112" s="918"/>
      <c r="L112" s="918"/>
      <c r="M112" s="918"/>
      <c r="N112" s="918"/>
      <c r="O112" s="918"/>
      <c r="P112" s="918"/>
      <c r="Q112" s="918"/>
      <c r="R112" s="918"/>
      <c r="S112" s="918"/>
      <c r="T112" s="918"/>
      <c r="U112" s="94"/>
      <c r="V112" s="95"/>
      <c r="W112" s="707" t="s">
        <v>444</v>
      </c>
      <c r="X112" s="24"/>
      <c r="Y112" s="182" t="s">
        <v>2</v>
      </c>
      <c r="Z112" s="182"/>
      <c r="AA112" s="182"/>
      <c r="AB112" s="182"/>
      <c r="AC112" s="182"/>
      <c r="AD112" s="182"/>
      <c r="AE112" s="182"/>
      <c r="AF112" s="182"/>
      <c r="AG112" s="182"/>
      <c r="AH112" s="182"/>
      <c r="AI112" s="182"/>
      <c r="AJ112" s="182"/>
      <c r="AK112" s="182"/>
      <c r="AL112" s="178" t="s">
        <v>10</v>
      </c>
      <c r="AM112" s="94"/>
      <c r="AN112" s="95"/>
      <c r="AO112" s="28"/>
      <c r="AP112" s="28"/>
      <c r="AQ112" s="28"/>
    </row>
    <row r="113" spans="1:43" x14ac:dyDescent="0.2">
      <c r="A113" s="28"/>
      <c r="B113" s="757"/>
      <c r="C113" s="94"/>
      <c r="D113" s="95"/>
      <c r="E113" s="918"/>
      <c r="F113" s="918"/>
      <c r="G113" s="918"/>
      <c r="H113" s="918"/>
      <c r="I113" s="918"/>
      <c r="J113" s="918"/>
      <c r="K113" s="918"/>
      <c r="L113" s="918"/>
      <c r="M113" s="918"/>
      <c r="N113" s="918"/>
      <c r="O113" s="918"/>
      <c r="P113" s="918"/>
      <c r="Q113" s="918"/>
      <c r="R113" s="918"/>
      <c r="S113" s="918"/>
      <c r="T113" s="918"/>
      <c r="U113" s="94"/>
      <c r="V113" s="95"/>
      <c r="W113" s="24" t="s">
        <v>445</v>
      </c>
      <c r="X113" s="24"/>
      <c r="Y113" s="182" t="s">
        <v>2</v>
      </c>
      <c r="Z113" s="182"/>
      <c r="AA113" s="182"/>
      <c r="AB113" s="182"/>
      <c r="AC113" s="182"/>
      <c r="AD113" s="182"/>
      <c r="AE113" s="182"/>
      <c r="AF113" s="182"/>
      <c r="AG113" s="182"/>
      <c r="AH113" s="182"/>
      <c r="AI113" s="182"/>
      <c r="AJ113" s="182"/>
      <c r="AK113" s="182"/>
      <c r="AL113" s="178" t="s">
        <v>12</v>
      </c>
      <c r="AM113" s="94"/>
      <c r="AN113" s="95"/>
      <c r="AO113" s="28"/>
      <c r="AP113" s="28"/>
      <c r="AQ113" s="28"/>
    </row>
    <row r="114" spans="1:43" x14ac:dyDescent="0.2">
      <c r="A114" s="28"/>
      <c r="B114" s="757"/>
      <c r="C114" s="94"/>
      <c r="D114" s="95"/>
      <c r="E114" s="918"/>
      <c r="F114" s="918"/>
      <c r="G114" s="918"/>
      <c r="H114" s="918"/>
      <c r="I114" s="918"/>
      <c r="J114" s="918"/>
      <c r="K114" s="918"/>
      <c r="L114" s="918"/>
      <c r="M114" s="918"/>
      <c r="N114" s="918"/>
      <c r="O114" s="918"/>
      <c r="P114" s="918"/>
      <c r="Q114" s="918"/>
      <c r="R114" s="918"/>
      <c r="S114" s="918"/>
      <c r="T114" s="918"/>
      <c r="U114" s="94"/>
      <c r="V114" s="95"/>
      <c r="W114" s="24"/>
      <c r="X114" s="24"/>
      <c r="Y114" s="182"/>
      <c r="Z114" s="182"/>
      <c r="AA114" s="182"/>
      <c r="AB114" s="182"/>
      <c r="AC114" s="182"/>
      <c r="AD114" s="182"/>
      <c r="AE114" s="182"/>
      <c r="AF114" s="182"/>
      <c r="AG114" s="182"/>
      <c r="AH114" s="182"/>
      <c r="AI114" s="182"/>
      <c r="AJ114" s="182"/>
      <c r="AK114" s="182"/>
      <c r="AL114" s="178"/>
      <c r="AM114" s="94"/>
      <c r="AN114" s="95"/>
      <c r="AO114" s="28"/>
      <c r="AP114" s="28"/>
      <c r="AQ114" s="28"/>
    </row>
    <row r="115" spans="1:43" ht="6" customHeight="1" thickBot="1" x14ac:dyDescent="0.25">
      <c r="A115" s="146"/>
      <c r="B115" s="761"/>
      <c r="C115" s="148"/>
      <c r="D115" s="149"/>
      <c r="E115" s="146"/>
      <c r="F115" s="146"/>
      <c r="G115" s="146"/>
      <c r="H115" s="146"/>
      <c r="I115" s="146"/>
      <c r="J115" s="146"/>
      <c r="K115" s="146"/>
      <c r="L115" s="146"/>
      <c r="M115" s="146"/>
      <c r="N115" s="146"/>
      <c r="O115" s="146"/>
      <c r="P115" s="146"/>
      <c r="Q115" s="146"/>
      <c r="R115" s="146"/>
      <c r="S115" s="146"/>
      <c r="T115" s="146"/>
      <c r="U115" s="148"/>
      <c r="V115" s="149"/>
      <c r="W115" s="146"/>
      <c r="X115" s="146"/>
      <c r="Y115" s="146"/>
      <c r="Z115" s="146"/>
      <c r="AA115" s="146"/>
      <c r="AB115" s="146"/>
      <c r="AC115" s="146"/>
      <c r="AD115" s="146"/>
      <c r="AE115" s="146"/>
      <c r="AF115" s="146"/>
      <c r="AG115" s="146"/>
      <c r="AH115" s="146"/>
      <c r="AI115" s="146"/>
      <c r="AJ115" s="146"/>
      <c r="AK115" s="146"/>
      <c r="AL115" s="297"/>
      <c r="AM115" s="148"/>
      <c r="AN115" s="149"/>
      <c r="AO115" s="146"/>
      <c r="AP115" s="146"/>
      <c r="AQ115" s="146"/>
    </row>
    <row r="116" spans="1:43" ht="6" customHeight="1" x14ac:dyDescent="0.2">
      <c r="A116" s="298"/>
      <c r="B116" s="299"/>
      <c r="C116" s="300"/>
      <c r="D116" s="301"/>
      <c r="E116" s="1"/>
      <c r="F116" s="1"/>
      <c r="G116" s="1"/>
      <c r="H116" s="1"/>
      <c r="I116" s="1"/>
      <c r="J116" s="1"/>
      <c r="K116" s="1"/>
      <c r="L116" s="1"/>
      <c r="M116" s="1"/>
      <c r="N116" s="1"/>
      <c r="O116" s="1"/>
      <c r="P116" s="1"/>
      <c r="Q116" s="1"/>
      <c r="R116" s="1"/>
      <c r="S116" s="1"/>
      <c r="T116" s="1"/>
      <c r="U116" s="300"/>
      <c r="V116" s="301"/>
      <c r="W116" s="1"/>
      <c r="X116" s="1"/>
      <c r="Y116" s="1"/>
      <c r="Z116" s="1"/>
      <c r="AA116" s="1"/>
      <c r="AB116" s="1"/>
      <c r="AC116" s="1"/>
      <c r="AD116" s="1"/>
      <c r="AE116" s="1"/>
      <c r="AF116" s="1"/>
      <c r="AG116" s="1"/>
      <c r="AH116" s="1"/>
      <c r="AI116" s="1"/>
      <c r="AJ116" s="1"/>
      <c r="AK116" s="1"/>
      <c r="AL116" s="235"/>
      <c r="AM116" s="300"/>
      <c r="AN116" s="301"/>
      <c r="AO116" s="1"/>
      <c r="AP116" s="1"/>
      <c r="AQ116" s="302"/>
    </row>
    <row r="117" spans="1:43" x14ac:dyDescent="0.2">
      <c r="A117" s="303"/>
      <c r="B117" s="757">
        <v>324</v>
      </c>
      <c r="C117" s="94"/>
      <c r="D117" s="95"/>
      <c r="E117" s="899" t="s">
        <v>650</v>
      </c>
      <c r="F117" s="899"/>
      <c r="G117" s="899"/>
      <c r="H117" s="899"/>
      <c r="I117" s="899"/>
      <c r="J117" s="899"/>
      <c r="K117" s="899"/>
      <c r="L117" s="899"/>
      <c r="M117" s="899"/>
      <c r="N117" s="899"/>
      <c r="O117" s="899"/>
      <c r="P117" s="899"/>
      <c r="Q117" s="899"/>
      <c r="R117" s="899"/>
      <c r="S117" s="899"/>
      <c r="T117" s="899"/>
      <c r="U117" s="94"/>
      <c r="V117" s="95"/>
      <c r="W117" s="695" t="s">
        <v>579</v>
      </c>
      <c r="X117" s="28"/>
      <c r="Y117" s="28"/>
      <c r="Z117" s="28"/>
      <c r="AA117" s="28"/>
      <c r="AB117" s="28"/>
      <c r="AC117" s="28"/>
      <c r="AD117" s="28"/>
      <c r="AE117" s="90" t="s">
        <v>2</v>
      </c>
      <c r="AF117" s="90"/>
      <c r="AG117" s="239"/>
      <c r="AH117" s="239"/>
      <c r="AI117" s="90"/>
      <c r="AJ117" s="90"/>
      <c r="AK117" s="90"/>
      <c r="AL117" s="42" t="s">
        <v>111</v>
      </c>
      <c r="AM117" s="94"/>
      <c r="AN117" s="95"/>
      <c r="AO117" s="28"/>
      <c r="AP117" s="917">
        <v>327</v>
      </c>
      <c r="AQ117" s="304"/>
    </row>
    <row r="118" spans="1:43" x14ac:dyDescent="0.2">
      <c r="A118" s="303"/>
      <c r="B118" s="757"/>
      <c r="C118" s="94"/>
      <c r="D118" s="95"/>
      <c r="E118" s="899"/>
      <c r="F118" s="899"/>
      <c r="G118" s="899"/>
      <c r="H118" s="899"/>
      <c r="I118" s="899"/>
      <c r="J118" s="899"/>
      <c r="K118" s="899"/>
      <c r="L118" s="899"/>
      <c r="M118" s="899"/>
      <c r="N118" s="899"/>
      <c r="O118" s="899"/>
      <c r="P118" s="899"/>
      <c r="Q118" s="899"/>
      <c r="R118" s="899"/>
      <c r="S118" s="899"/>
      <c r="T118" s="899"/>
      <c r="U118" s="94"/>
      <c r="V118" s="95"/>
      <c r="W118" s="695" t="s">
        <v>580</v>
      </c>
      <c r="X118" s="28"/>
      <c r="Y118" s="28"/>
      <c r="Z118" s="28"/>
      <c r="AA118" s="28"/>
      <c r="AB118" s="28"/>
      <c r="AC118" s="28"/>
      <c r="AD118" s="90"/>
      <c r="AE118" s="90"/>
      <c r="AF118" s="90" t="s">
        <v>2</v>
      </c>
      <c r="AG118" s="239"/>
      <c r="AH118" s="239"/>
      <c r="AI118" s="90"/>
      <c r="AJ118" s="90"/>
      <c r="AK118" s="90"/>
      <c r="AL118" s="42" t="s">
        <v>112</v>
      </c>
      <c r="AM118" s="94"/>
      <c r="AN118" s="95"/>
      <c r="AO118" s="28"/>
      <c r="AP118" s="917"/>
      <c r="AQ118" s="304"/>
    </row>
    <row r="119" spans="1:43" x14ac:dyDescent="0.2">
      <c r="A119" s="303"/>
      <c r="B119" s="757"/>
      <c r="C119" s="94"/>
      <c r="D119" s="95"/>
      <c r="E119" s="899"/>
      <c r="F119" s="899"/>
      <c r="G119" s="899"/>
      <c r="H119" s="899"/>
      <c r="I119" s="899"/>
      <c r="J119" s="899"/>
      <c r="K119" s="899"/>
      <c r="L119" s="899"/>
      <c r="M119" s="899"/>
      <c r="N119" s="899"/>
      <c r="O119" s="899"/>
      <c r="P119" s="899"/>
      <c r="Q119" s="899"/>
      <c r="R119" s="899"/>
      <c r="S119" s="899"/>
      <c r="T119" s="899"/>
      <c r="U119" s="94"/>
      <c r="V119" s="95"/>
      <c r="W119" s="695" t="s">
        <v>581</v>
      </c>
      <c r="X119" s="28"/>
      <c r="Y119" s="90" t="s">
        <v>2</v>
      </c>
      <c r="Z119" s="90"/>
      <c r="AA119" s="90"/>
      <c r="AB119" s="90"/>
      <c r="AC119" s="90"/>
      <c r="AD119" s="90"/>
      <c r="AE119" s="90"/>
      <c r="AF119" s="90"/>
      <c r="AG119" s="90"/>
      <c r="AH119" s="90"/>
      <c r="AI119" s="90"/>
      <c r="AJ119" s="90"/>
      <c r="AK119" s="90"/>
      <c r="AL119" s="42" t="s">
        <v>113</v>
      </c>
      <c r="AM119" s="94"/>
      <c r="AN119" s="95"/>
      <c r="AO119" s="28"/>
      <c r="AP119" s="24"/>
      <c r="AQ119" s="304"/>
    </row>
    <row r="120" spans="1:43" x14ac:dyDescent="0.2">
      <c r="A120" s="303"/>
      <c r="B120" s="757"/>
      <c r="C120" s="94"/>
      <c r="D120" s="95"/>
      <c r="E120" s="899"/>
      <c r="F120" s="899"/>
      <c r="G120" s="899"/>
      <c r="H120" s="899"/>
      <c r="I120" s="899"/>
      <c r="J120" s="899"/>
      <c r="K120" s="899"/>
      <c r="L120" s="899"/>
      <c r="M120" s="899"/>
      <c r="N120" s="899"/>
      <c r="O120" s="899"/>
      <c r="P120" s="899"/>
      <c r="Q120" s="899"/>
      <c r="R120" s="899"/>
      <c r="S120" s="899"/>
      <c r="T120" s="899"/>
      <c r="U120" s="94"/>
      <c r="V120" s="95"/>
      <c r="W120" s="695" t="s">
        <v>166</v>
      </c>
      <c r="X120" s="28"/>
      <c r="Y120" s="28"/>
      <c r="Z120" s="28"/>
      <c r="AA120" s="28"/>
      <c r="AB120" s="90" t="s">
        <v>2</v>
      </c>
      <c r="AC120" s="239"/>
      <c r="AD120" s="90"/>
      <c r="AE120" s="90"/>
      <c r="AF120" s="90"/>
      <c r="AG120" s="90"/>
      <c r="AH120" s="90"/>
      <c r="AI120" s="90"/>
      <c r="AJ120" s="90"/>
      <c r="AK120" s="90"/>
      <c r="AL120" s="42" t="s">
        <v>114</v>
      </c>
      <c r="AM120" s="94"/>
      <c r="AN120" s="95"/>
      <c r="AO120" s="28"/>
      <c r="AP120" s="28"/>
      <c r="AQ120" s="304"/>
    </row>
    <row r="121" spans="1:43" x14ac:dyDescent="0.2">
      <c r="A121" s="303"/>
      <c r="B121" s="757"/>
      <c r="C121" s="94"/>
      <c r="D121" s="95"/>
      <c r="E121" s="899"/>
      <c r="F121" s="899"/>
      <c r="G121" s="899"/>
      <c r="H121" s="899"/>
      <c r="I121" s="899"/>
      <c r="J121" s="899"/>
      <c r="K121" s="899"/>
      <c r="L121" s="899"/>
      <c r="M121" s="899"/>
      <c r="N121" s="899"/>
      <c r="O121" s="899"/>
      <c r="P121" s="899"/>
      <c r="Q121" s="899"/>
      <c r="R121" s="899"/>
      <c r="S121" s="899"/>
      <c r="T121" s="899"/>
      <c r="U121" s="94"/>
      <c r="V121" s="95"/>
      <c r="W121" s="695" t="s">
        <v>167</v>
      </c>
      <c r="X121" s="28"/>
      <c r="Y121" s="28"/>
      <c r="Z121" s="28"/>
      <c r="AA121" s="90" t="s">
        <v>2</v>
      </c>
      <c r="AB121" s="239"/>
      <c r="AC121" s="90"/>
      <c r="AD121" s="90"/>
      <c r="AE121" s="90"/>
      <c r="AF121" s="90"/>
      <c r="AG121" s="90"/>
      <c r="AH121" s="90"/>
      <c r="AI121" s="90"/>
      <c r="AJ121" s="90"/>
      <c r="AK121" s="90"/>
      <c r="AL121" s="42" t="s">
        <v>115</v>
      </c>
      <c r="AM121" s="94"/>
      <c r="AN121" s="95"/>
      <c r="AO121" s="28"/>
      <c r="AP121" s="28"/>
      <c r="AQ121" s="304"/>
    </row>
    <row r="122" spans="1:43" x14ac:dyDescent="0.2">
      <c r="A122" s="303"/>
      <c r="B122" s="757"/>
      <c r="C122" s="94"/>
      <c r="D122" s="95"/>
      <c r="E122" s="899"/>
      <c r="F122" s="899"/>
      <c r="G122" s="899"/>
      <c r="H122" s="899"/>
      <c r="I122" s="899"/>
      <c r="J122" s="899"/>
      <c r="K122" s="899"/>
      <c r="L122" s="899"/>
      <c r="M122" s="899"/>
      <c r="N122" s="899"/>
      <c r="O122" s="899"/>
      <c r="P122" s="899"/>
      <c r="Q122" s="899"/>
      <c r="R122" s="899"/>
      <c r="S122" s="899"/>
      <c r="T122" s="899"/>
      <c r="U122" s="94"/>
      <c r="V122" s="95"/>
      <c r="W122" s="695" t="s">
        <v>582</v>
      </c>
      <c r="X122" s="28"/>
      <c r="Y122" s="90"/>
      <c r="Z122" s="90" t="s">
        <v>2</v>
      </c>
      <c r="AA122" s="90"/>
      <c r="AB122" s="90"/>
      <c r="AC122" s="90"/>
      <c r="AD122" s="90"/>
      <c r="AE122" s="90"/>
      <c r="AF122" s="90"/>
      <c r="AG122" s="90"/>
      <c r="AH122" s="90"/>
      <c r="AI122" s="90"/>
      <c r="AJ122" s="90"/>
      <c r="AK122" s="90"/>
      <c r="AL122" s="42" t="s">
        <v>116</v>
      </c>
      <c r="AM122" s="94"/>
      <c r="AN122" s="95"/>
      <c r="AO122" s="28"/>
      <c r="AP122" s="28"/>
      <c r="AQ122" s="304"/>
    </row>
    <row r="123" spans="1:43" x14ac:dyDescent="0.2">
      <c r="A123" s="303"/>
      <c r="B123" s="757"/>
      <c r="C123" s="94"/>
      <c r="D123" s="95"/>
      <c r="E123" s="899"/>
      <c r="F123" s="899"/>
      <c r="G123" s="899"/>
      <c r="H123" s="899"/>
      <c r="I123" s="899"/>
      <c r="J123" s="899"/>
      <c r="K123" s="899"/>
      <c r="L123" s="899"/>
      <c r="M123" s="899"/>
      <c r="N123" s="899"/>
      <c r="O123" s="899"/>
      <c r="P123" s="899"/>
      <c r="Q123" s="899"/>
      <c r="R123" s="899"/>
      <c r="S123" s="899"/>
      <c r="T123" s="899"/>
      <c r="U123" s="94"/>
      <c r="V123" s="95"/>
      <c r="W123" s="695" t="s">
        <v>168</v>
      </c>
      <c r="X123" s="28"/>
      <c r="Y123" s="28"/>
      <c r="AA123" s="90" t="s">
        <v>2</v>
      </c>
      <c r="AB123" s="239"/>
      <c r="AC123" s="90"/>
      <c r="AD123" s="90"/>
      <c r="AE123" s="90"/>
      <c r="AF123" s="90"/>
      <c r="AG123" s="90"/>
      <c r="AH123" s="90"/>
      <c r="AI123" s="90"/>
      <c r="AJ123" s="90"/>
      <c r="AK123" s="90"/>
      <c r="AL123" s="42" t="s">
        <v>157</v>
      </c>
      <c r="AM123" s="94"/>
      <c r="AN123" s="95"/>
      <c r="AO123" s="28"/>
      <c r="AP123" s="432"/>
      <c r="AQ123" s="304"/>
    </row>
    <row r="124" spans="1:43" x14ac:dyDescent="0.2">
      <c r="A124" s="303"/>
      <c r="B124" s="757"/>
      <c r="C124" s="94"/>
      <c r="D124" s="95"/>
      <c r="E124" s="899"/>
      <c r="F124" s="899"/>
      <c r="G124" s="899"/>
      <c r="H124" s="899"/>
      <c r="I124" s="899"/>
      <c r="J124" s="899"/>
      <c r="K124" s="899"/>
      <c r="L124" s="899"/>
      <c r="M124" s="899"/>
      <c r="N124" s="899"/>
      <c r="O124" s="899"/>
      <c r="P124" s="899"/>
      <c r="Q124" s="899"/>
      <c r="R124" s="899"/>
      <c r="S124" s="899"/>
      <c r="T124" s="899"/>
      <c r="U124" s="94"/>
      <c r="V124" s="95"/>
      <c r="W124" s="695" t="s">
        <v>583</v>
      </c>
      <c r="X124" s="28"/>
      <c r="Y124" s="28"/>
      <c r="Z124" s="28"/>
      <c r="AA124" s="28"/>
      <c r="AB124" s="28"/>
      <c r="AC124" s="90" t="s">
        <v>2</v>
      </c>
      <c r="AD124" s="90"/>
      <c r="AE124" s="239"/>
      <c r="AF124" s="90"/>
      <c r="AG124" s="90"/>
      <c r="AH124" s="90"/>
      <c r="AI124" s="90"/>
      <c r="AJ124" s="90"/>
      <c r="AK124" s="90"/>
      <c r="AL124" s="42" t="s">
        <v>158</v>
      </c>
      <c r="AM124" s="94"/>
      <c r="AN124" s="95"/>
      <c r="AO124" s="28"/>
      <c r="AP124" s="432"/>
      <c r="AQ124" s="304"/>
    </row>
    <row r="125" spans="1:43" x14ac:dyDescent="0.2">
      <c r="A125" s="303"/>
      <c r="B125" s="757"/>
      <c r="C125" s="94"/>
      <c r="D125" s="95"/>
      <c r="E125" s="899"/>
      <c r="F125" s="899"/>
      <c r="G125" s="899"/>
      <c r="H125" s="899"/>
      <c r="I125" s="899"/>
      <c r="J125" s="899"/>
      <c r="K125" s="899"/>
      <c r="L125" s="899"/>
      <c r="M125" s="899"/>
      <c r="N125" s="899"/>
      <c r="O125" s="899"/>
      <c r="P125" s="899"/>
      <c r="Q125" s="899"/>
      <c r="R125" s="899"/>
      <c r="S125" s="899"/>
      <c r="T125" s="899"/>
      <c r="U125" s="94"/>
      <c r="V125" s="95"/>
      <c r="W125" s="706" t="s">
        <v>652</v>
      </c>
      <c r="X125" s="28"/>
      <c r="Y125" s="28"/>
      <c r="Z125" s="28"/>
      <c r="AB125" s="90"/>
      <c r="AC125" s="239"/>
      <c r="AD125" s="182"/>
      <c r="AG125" s="182" t="s">
        <v>2</v>
      </c>
      <c r="AH125" s="182"/>
      <c r="AI125" s="182"/>
      <c r="AJ125" s="182"/>
      <c r="AK125" s="182"/>
      <c r="AL125" s="42" t="s">
        <v>159</v>
      </c>
      <c r="AM125" s="94"/>
      <c r="AN125" s="95"/>
      <c r="AO125" s="28"/>
      <c r="AP125" s="432"/>
      <c r="AQ125" s="304"/>
    </row>
    <row r="126" spans="1:43" x14ac:dyDescent="0.2">
      <c r="A126" s="303"/>
      <c r="B126" s="757"/>
      <c r="C126" s="94"/>
      <c r="D126" s="95"/>
      <c r="E126" s="899"/>
      <c r="F126" s="899"/>
      <c r="G126" s="899"/>
      <c r="H126" s="899"/>
      <c r="I126" s="899"/>
      <c r="J126" s="899"/>
      <c r="K126" s="899"/>
      <c r="L126" s="899"/>
      <c r="M126" s="899"/>
      <c r="N126" s="899"/>
      <c r="O126" s="899"/>
      <c r="P126" s="899"/>
      <c r="Q126" s="899"/>
      <c r="R126" s="899"/>
      <c r="S126" s="899"/>
      <c r="T126" s="899"/>
      <c r="U126" s="94"/>
      <c r="V126" s="95"/>
      <c r="W126" s="706" t="s">
        <v>585</v>
      </c>
      <c r="X126" s="28"/>
      <c r="Y126" s="28"/>
      <c r="Z126" s="28"/>
      <c r="AC126" s="239"/>
      <c r="AE126" s="182"/>
      <c r="AF126" s="182" t="s">
        <v>2</v>
      </c>
      <c r="AG126" s="182"/>
      <c r="AH126" s="182"/>
      <c r="AI126" s="182"/>
      <c r="AJ126" s="182"/>
      <c r="AK126" s="182"/>
      <c r="AL126" s="42" t="s">
        <v>160</v>
      </c>
      <c r="AM126" s="94"/>
      <c r="AN126" s="95"/>
      <c r="AO126" s="28"/>
      <c r="AP126" s="432"/>
      <c r="AQ126" s="304"/>
    </row>
    <row r="127" spans="1:43" x14ac:dyDescent="0.2">
      <c r="A127" s="303"/>
      <c r="B127" s="757"/>
      <c r="C127" s="94"/>
      <c r="D127" s="95"/>
      <c r="E127" s="899"/>
      <c r="F127" s="899"/>
      <c r="G127" s="899"/>
      <c r="H127" s="899"/>
      <c r="I127" s="899"/>
      <c r="J127" s="899"/>
      <c r="K127" s="899"/>
      <c r="L127" s="899"/>
      <c r="M127" s="899"/>
      <c r="N127" s="899"/>
      <c r="O127" s="899"/>
      <c r="P127" s="899"/>
      <c r="Q127" s="899"/>
      <c r="R127" s="899"/>
      <c r="S127" s="899"/>
      <c r="T127" s="899"/>
      <c r="U127" s="94"/>
      <c r="V127" s="95"/>
      <c r="W127" s="706" t="s">
        <v>586</v>
      </c>
      <c r="X127" s="28"/>
      <c r="Y127" s="28"/>
      <c r="Z127" s="90" t="s">
        <v>2</v>
      </c>
      <c r="AA127" s="90"/>
      <c r="AB127" s="90"/>
      <c r="AC127" s="90"/>
      <c r="AD127" s="90"/>
      <c r="AE127" s="90"/>
      <c r="AF127" s="90"/>
      <c r="AG127" s="90"/>
      <c r="AH127" s="90"/>
      <c r="AI127" s="90"/>
      <c r="AJ127" s="90"/>
      <c r="AK127" s="90"/>
      <c r="AL127" s="42" t="s">
        <v>40</v>
      </c>
      <c r="AM127" s="94"/>
      <c r="AN127" s="95"/>
      <c r="AO127" s="28"/>
      <c r="AP127" s="432"/>
      <c r="AQ127" s="304"/>
    </row>
    <row r="128" spans="1:43" x14ac:dyDescent="0.2">
      <c r="A128" s="303"/>
      <c r="B128" s="757"/>
      <c r="C128" s="94"/>
      <c r="D128" s="95"/>
      <c r="E128" s="899"/>
      <c r="F128" s="899"/>
      <c r="G128" s="899"/>
      <c r="H128" s="899"/>
      <c r="I128" s="899"/>
      <c r="J128" s="899"/>
      <c r="K128" s="899"/>
      <c r="L128" s="899"/>
      <c r="M128" s="899"/>
      <c r="N128" s="899"/>
      <c r="O128" s="899"/>
      <c r="P128" s="899"/>
      <c r="Q128" s="899"/>
      <c r="R128" s="899"/>
      <c r="S128" s="899"/>
      <c r="T128" s="899"/>
      <c r="U128" s="94"/>
      <c r="V128" s="95"/>
      <c r="W128" s="706" t="s">
        <v>587</v>
      </c>
      <c r="X128" s="28"/>
      <c r="Y128" s="28"/>
      <c r="Z128" s="28"/>
      <c r="AA128" s="28"/>
      <c r="AB128" s="28"/>
      <c r="AC128" s="90"/>
      <c r="AD128" s="239" t="s">
        <v>2</v>
      </c>
      <c r="AE128" s="239"/>
      <c r="AF128" s="90"/>
      <c r="AG128" s="90"/>
      <c r="AH128" s="90"/>
      <c r="AI128" s="90"/>
      <c r="AJ128" s="90"/>
      <c r="AK128" s="90"/>
      <c r="AL128" s="42" t="s">
        <v>41</v>
      </c>
      <c r="AM128" s="94"/>
      <c r="AN128" s="95"/>
      <c r="AO128" s="28"/>
      <c r="AP128" s="432">
        <v>327</v>
      </c>
      <c r="AQ128" s="304"/>
    </row>
    <row r="129" spans="1:43" x14ac:dyDescent="0.2">
      <c r="A129" s="303"/>
      <c r="B129" s="757"/>
      <c r="C129" s="94"/>
      <c r="D129" s="95"/>
      <c r="E129" s="899"/>
      <c r="F129" s="899"/>
      <c r="G129" s="899"/>
      <c r="H129" s="899"/>
      <c r="I129" s="899"/>
      <c r="J129" s="899"/>
      <c r="K129" s="899"/>
      <c r="L129" s="899"/>
      <c r="M129" s="899"/>
      <c r="N129" s="899"/>
      <c r="O129" s="899"/>
      <c r="P129" s="899"/>
      <c r="Q129" s="899"/>
      <c r="R129" s="899"/>
      <c r="S129" s="899"/>
      <c r="T129" s="899"/>
      <c r="U129" s="94"/>
      <c r="V129" s="95"/>
      <c r="W129" s="706" t="s">
        <v>588</v>
      </c>
      <c r="X129" s="28"/>
      <c r="Y129" s="28"/>
      <c r="Z129" s="28"/>
      <c r="AA129" s="28"/>
      <c r="AB129" s="90" t="s">
        <v>2</v>
      </c>
      <c r="AC129" s="90"/>
      <c r="AD129" s="239"/>
      <c r="AE129" s="239"/>
      <c r="AF129" s="90"/>
      <c r="AG129" s="90"/>
      <c r="AH129" s="90"/>
      <c r="AI129" s="90"/>
      <c r="AJ129" s="90"/>
      <c r="AK129" s="90"/>
      <c r="AL129" s="42" t="s">
        <v>49</v>
      </c>
      <c r="AM129" s="94"/>
      <c r="AN129" s="95"/>
      <c r="AO129" s="28"/>
      <c r="AP129" s="142"/>
      <c r="AQ129" s="304"/>
    </row>
    <row r="130" spans="1:43" x14ac:dyDescent="0.2">
      <c r="A130" s="303"/>
      <c r="B130" s="757"/>
      <c r="C130" s="94"/>
      <c r="D130" s="95"/>
      <c r="E130" s="899"/>
      <c r="F130" s="899"/>
      <c r="G130" s="899"/>
      <c r="H130" s="899"/>
      <c r="I130" s="899"/>
      <c r="J130" s="899"/>
      <c r="K130" s="899"/>
      <c r="L130" s="899"/>
      <c r="M130" s="899"/>
      <c r="N130" s="899"/>
      <c r="O130" s="899"/>
      <c r="P130" s="899"/>
      <c r="Q130" s="899"/>
      <c r="R130" s="899"/>
      <c r="S130" s="899"/>
      <c r="T130" s="899"/>
      <c r="U130" s="94"/>
      <c r="V130" s="95"/>
      <c r="W130" s="706" t="s">
        <v>589</v>
      </c>
      <c r="X130" s="28"/>
      <c r="Y130" s="28"/>
      <c r="Z130" s="28"/>
      <c r="AA130" s="28"/>
      <c r="AB130" s="28"/>
      <c r="AC130" s="28"/>
      <c r="AD130" s="28"/>
      <c r="AF130" s="90" t="s">
        <v>2</v>
      </c>
      <c r="AG130" s="90"/>
      <c r="AH130" s="90"/>
      <c r="AI130" s="239"/>
      <c r="AJ130" s="239"/>
      <c r="AK130" s="90"/>
      <c r="AL130" s="42" t="s">
        <v>172</v>
      </c>
      <c r="AM130" s="94"/>
      <c r="AN130" s="95"/>
      <c r="AO130" s="28"/>
      <c r="AQ130" s="304"/>
    </row>
    <row r="131" spans="1:43" x14ac:dyDescent="0.2">
      <c r="A131" s="303"/>
      <c r="B131" s="757"/>
      <c r="C131" s="94"/>
      <c r="D131" s="95"/>
      <c r="E131" s="899"/>
      <c r="F131" s="899"/>
      <c r="G131" s="899"/>
      <c r="H131" s="899"/>
      <c r="I131" s="899"/>
      <c r="J131" s="899"/>
      <c r="K131" s="899"/>
      <c r="L131" s="899"/>
      <c r="M131" s="899"/>
      <c r="N131" s="899"/>
      <c r="O131" s="899"/>
      <c r="P131" s="899"/>
      <c r="Q131" s="899"/>
      <c r="R131" s="899"/>
      <c r="S131" s="899"/>
      <c r="T131" s="899"/>
      <c r="U131" s="94"/>
      <c r="V131" s="95"/>
      <c r="W131" s="706" t="s">
        <v>590</v>
      </c>
      <c r="X131" s="28"/>
      <c r="Y131" s="28"/>
      <c r="Z131" s="28"/>
      <c r="AA131" s="28"/>
      <c r="AB131" s="28"/>
      <c r="AC131" s="28"/>
      <c r="AD131" s="28"/>
      <c r="AE131" s="28"/>
      <c r="AG131" s="90"/>
      <c r="AH131" s="90" t="s">
        <v>2</v>
      </c>
      <c r="AI131" s="239"/>
      <c r="AJ131" s="239"/>
      <c r="AK131" s="90"/>
      <c r="AL131" s="42" t="s">
        <v>48</v>
      </c>
      <c r="AM131" s="94"/>
      <c r="AN131" s="95"/>
      <c r="AO131" s="681"/>
      <c r="AP131" s="680">
        <v>327</v>
      </c>
      <c r="AQ131" s="304"/>
    </row>
    <row r="132" spans="1:43" ht="6" customHeight="1" thickBot="1" x14ac:dyDescent="0.25">
      <c r="A132" s="305"/>
      <c r="B132" s="761"/>
      <c r="C132" s="148"/>
      <c r="D132" s="149"/>
      <c r="E132" s="146"/>
      <c r="F132" s="146"/>
      <c r="G132" s="146"/>
      <c r="H132" s="146"/>
      <c r="I132" s="146"/>
      <c r="J132" s="146"/>
      <c r="K132" s="146"/>
      <c r="L132" s="146"/>
      <c r="M132" s="146"/>
      <c r="N132" s="146"/>
      <c r="O132" s="146"/>
      <c r="P132" s="146"/>
      <c r="Q132" s="146"/>
      <c r="R132" s="146"/>
      <c r="S132" s="146"/>
      <c r="T132" s="146"/>
      <c r="U132" s="148"/>
      <c r="V132" s="149"/>
      <c r="W132" s="146"/>
      <c r="X132" s="146"/>
      <c r="Y132" s="146"/>
      <c r="Z132" s="146"/>
      <c r="AA132" s="146"/>
      <c r="AB132" s="146"/>
      <c r="AC132" s="146"/>
      <c r="AD132" s="146"/>
      <c r="AE132" s="146"/>
      <c r="AF132" s="146"/>
      <c r="AG132" s="146"/>
      <c r="AH132" s="146"/>
      <c r="AI132" s="146"/>
      <c r="AJ132" s="146"/>
      <c r="AK132" s="146"/>
      <c r="AL132" s="297"/>
      <c r="AM132" s="148"/>
      <c r="AN132" s="149"/>
      <c r="AO132" s="146"/>
      <c r="AP132" s="146"/>
      <c r="AQ132" s="306"/>
    </row>
    <row r="133" spans="1:43" ht="6" customHeight="1" x14ac:dyDescent="0.2">
      <c r="A133" s="1"/>
      <c r="B133" s="299"/>
      <c r="C133" s="300"/>
      <c r="D133" s="301"/>
      <c r="E133" s="1"/>
      <c r="F133" s="1"/>
      <c r="G133" s="1"/>
      <c r="H133" s="1"/>
      <c r="I133" s="1"/>
      <c r="J133" s="1"/>
      <c r="K133" s="1"/>
      <c r="L133" s="1"/>
      <c r="M133" s="1"/>
      <c r="N133" s="1"/>
      <c r="O133" s="1"/>
      <c r="P133" s="1"/>
      <c r="Q133" s="1"/>
      <c r="R133" s="1"/>
      <c r="S133" s="1"/>
      <c r="T133" s="1"/>
      <c r="U133" s="300"/>
      <c r="V133" s="301"/>
      <c r="W133" s="1"/>
      <c r="X133" s="1"/>
      <c r="Y133" s="1"/>
      <c r="Z133" s="1"/>
      <c r="AA133" s="1"/>
      <c r="AB133" s="1"/>
      <c r="AC133" s="1"/>
      <c r="AD133" s="1"/>
      <c r="AE133" s="1"/>
      <c r="AF133" s="1"/>
      <c r="AG133" s="1"/>
      <c r="AH133" s="1"/>
      <c r="AI133" s="1"/>
      <c r="AJ133" s="1"/>
      <c r="AK133" s="1"/>
      <c r="AL133" s="235"/>
      <c r="AM133" s="300"/>
      <c r="AN133" s="301"/>
      <c r="AO133" s="1"/>
      <c r="AP133" s="1"/>
      <c r="AQ133" s="1"/>
    </row>
    <row r="134" spans="1:43" ht="11.25" customHeight="1" x14ac:dyDescent="0.2">
      <c r="A134" s="28"/>
      <c r="B134" s="757">
        <v>325</v>
      </c>
      <c r="C134" s="94"/>
      <c r="D134" s="95"/>
      <c r="E134" s="927" t="str">
        <f ca="1">VLOOKUP(INDIRECT(ADDRESS(ROW(),COLUMN()-3)),Language_Translations,MATCH(Language_Selected,Language_Options,0),FALSE)</f>
        <v>Où avez-vous obtenu (MÉTHODE ACTUELLE) la dernière fois ?</v>
      </c>
      <c r="F134" s="927"/>
      <c r="G134" s="927"/>
      <c r="H134" s="927"/>
      <c r="I134" s="927"/>
      <c r="J134" s="927"/>
      <c r="K134" s="927"/>
      <c r="L134" s="927"/>
      <c r="M134" s="927"/>
      <c r="N134" s="927"/>
      <c r="O134" s="927"/>
      <c r="P134" s="927"/>
      <c r="Q134" s="927"/>
      <c r="R134" s="927"/>
      <c r="S134" s="927"/>
      <c r="T134" s="927"/>
      <c r="U134" s="94"/>
      <c r="V134" s="95"/>
      <c r="W134" s="420" t="s">
        <v>597</v>
      </c>
      <c r="X134" s="24"/>
      <c r="Y134" s="24"/>
      <c r="Z134" s="24"/>
      <c r="AA134" s="24"/>
      <c r="AB134" s="24"/>
      <c r="AC134" s="24"/>
      <c r="AD134" s="24"/>
      <c r="AE134" s="24"/>
      <c r="AF134" s="24"/>
      <c r="AG134" s="24"/>
      <c r="AH134" s="24"/>
      <c r="AI134" s="24"/>
      <c r="AJ134" s="24"/>
      <c r="AK134" s="24"/>
      <c r="AL134" s="36"/>
      <c r="AM134" s="94"/>
      <c r="AN134" s="95"/>
      <c r="AO134" s="28"/>
      <c r="AP134" s="28"/>
      <c r="AQ134" s="28"/>
    </row>
    <row r="135" spans="1:43" x14ac:dyDescent="0.2">
      <c r="A135" s="28"/>
      <c r="B135" s="216" t="s">
        <v>54</v>
      </c>
      <c r="C135" s="94"/>
      <c r="D135" s="95"/>
      <c r="E135" s="927"/>
      <c r="F135" s="927"/>
      <c r="G135" s="927"/>
      <c r="H135" s="927"/>
      <c r="I135" s="927"/>
      <c r="J135" s="927"/>
      <c r="K135" s="927"/>
      <c r="L135" s="927"/>
      <c r="M135" s="927"/>
      <c r="N135" s="927"/>
      <c r="O135" s="927"/>
      <c r="P135" s="927"/>
      <c r="Q135" s="927"/>
      <c r="R135" s="927"/>
      <c r="S135" s="927"/>
      <c r="T135" s="927"/>
      <c r="U135" s="94"/>
      <c r="V135" s="95"/>
      <c r="W135" s="24"/>
      <c r="X135" s="700" t="s">
        <v>598</v>
      </c>
      <c r="Y135" s="24"/>
      <c r="Z135" s="24"/>
      <c r="AA135" s="24"/>
      <c r="AB135" s="24"/>
      <c r="AC135" s="24"/>
      <c r="AD135" s="182"/>
      <c r="AE135" s="182"/>
      <c r="AF135" s="239"/>
      <c r="AG135" s="182" t="s">
        <v>2</v>
      </c>
      <c r="AH135" s="182"/>
      <c r="AI135" s="182"/>
      <c r="AJ135" s="182"/>
      <c r="AK135" s="182"/>
      <c r="AL135" s="36" t="s">
        <v>40</v>
      </c>
      <c r="AM135" s="94"/>
      <c r="AN135" s="95"/>
      <c r="AO135" s="24"/>
      <c r="AP135" s="28"/>
      <c r="AQ135" s="28"/>
    </row>
    <row r="136" spans="1:43" x14ac:dyDescent="0.2">
      <c r="A136" s="28"/>
      <c r="B136" s="757"/>
      <c r="C136" s="94"/>
      <c r="D136" s="95"/>
      <c r="E136" s="927"/>
      <c r="F136" s="927"/>
      <c r="G136" s="927"/>
      <c r="H136" s="927"/>
      <c r="I136" s="927"/>
      <c r="J136" s="927"/>
      <c r="K136" s="927"/>
      <c r="L136" s="927"/>
      <c r="M136" s="927"/>
      <c r="N136" s="927"/>
      <c r="O136" s="927"/>
      <c r="P136" s="927"/>
      <c r="Q136" s="927"/>
      <c r="R136" s="927"/>
      <c r="S136" s="927"/>
      <c r="T136" s="927"/>
      <c r="U136" s="94"/>
      <c r="V136" s="95"/>
      <c r="W136" s="24"/>
      <c r="X136" s="700" t="s">
        <v>1166</v>
      </c>
      <c r="Y136" s="24"/>
      <c r="Z136" s="24"/>
      <c r="AA136" s="24"/>
      <c r="AB136" s="24"/>
      <c r="AC136" s="24"/>
      <c r="AD136" s="24"/>
      <c r="AE136" s="24"/>
      <c r="AF136" s="182"/>
      <c r="AG136" s="182"/>
      <c r="AH136" s="182"/>
      <c r="AI136" s="239"/>
      <c r="AJ136" s="182" t="s">
        <v>2</v>
      </c>
      <c r="AK136" s="182"/>
      <c r="AL136" s="36" t="s">
        <v>41</v>
      </c>
      <c r="AM136" s="94"/>
      <c r="AN136" s="95"/>
      <c r="AO136" s="24"/>
      <c r="AP136" s="28"/>
      <c r="AQ136" s="28"/>
    </row>
    <row r="137" spans="1:43" x14ac:dyDescent="0.2">
      <c r="A137" s="28"/>
      <c r="B137" s="757"/>
      <c r="C137" s="94"/>
      <c r="D137" s="95"/>
      <c r="E137" s="28"/>
      <c r="F137" s="28"/>
      <c r="G137" s="28"/>
      <c r="H137" s="28"/>
      <c r="I137" s="28"/>
      <c r="J137" s="28"/>
      <c r="K137" s="28"/>
      <c r="L137" s="28"/>
      <c r="M137" s="28"/>
      <c r="N137" s="28"/>
      <c r="O137" s="28"/>
      <c r="P137" s="28"/>
      <c r="Q137" s="24"/>
      <c r="R137" s="24"/>
      <c r="S137" s="28"/>
      <c r="T137" s="24"/>
      <c r="U137" s="94"/>
      <c r="V137" s="95"/>
      <c r="W137" s="24"/>
      <c r="X137" s="700" t="s">
        <v>1453</v>
      </c>
      <c r="Y137" s="24"/>
      <c r="Z137" s="24"/>
      <c r="AA137" s="24"/>
      <c r="AB137" s="24"/>
      <c r="AC137" s="24"/>
      <c r="AD137" s="24"/>
      <c r="AE137" s="24"/>
      <c r="AG137" s="182"/>
      <c r="AH137" s="182"/>
      <c r="AI137" s="239" t="s">
        <v>2</v>
      </c>
      <c r="AJ137" s="182"/>
      <c r="AK137" s="182"/>
      <c r="AL137" s="36" t="s">
        <v>49</v>
      </c>
      <c r="AM137" s="94"/>
      <c r="AN137" s="95"/>
      <c r="AO137" s="24"/>
      <c r="AP137" s="28"/>
      <c r="AQ137" s="28"/>
    </row>
    <row r="138" spans="1:43" x14ac:dyDescent="0.2">
      <c r="A138" s="28"/>
      <c r="B138" s="757"/>
      <c r="C138" s="94"/>
      <c r="D138" s="95"/>
      <c r="U138" s="94"/>
      <c r="V138" s="95"/>
      <c r="W138" s="24"/>
      <c r="X138" s="700" t="s">
        <v>599</v>
      </c>
      <c r="Y138" s="24"/>
      <c r="Z138" s="24"/>
      <c r="AA138" s="24"/>
      <c r="AB138" s="24"/>
      <c r="AC138" s="182"/>
      <c r="AD138" s="182" t="s">
        <v>2</v>
      </c>
      <c r="AE138" s="239"/>
      <c r="AF138" s="182"/>
      <c r="AG138" s="182"/>
      <c r="AH138" s="182"/>
      <c r="AI138" s="182"/>
      <c r="AJ138" s="182"/>
      <c r="AK138" s="182"/>
      <c r="AL138" s="36" t="s">
        <v>169</v>
      </c>
      <c r="AM138" s="94"/>
      <c r="AN138" s="95"/>
      <c r="AO138" s="24"/>
      <c r="AP138" s="28"/>
      <c r="AQ138" s="28"/>
    </row>
    <row r="139" spans="1:43" x14ac:dyDescent="0.2">
      <c r="A139" s="28"/>
      <c r="B139" s="757"/>
      <c r="C139" s="94"/>
      <c r="D139" s="95"/>
      <c r="E139" s="899" t="s">
        <v>1165</v>
      </c>
      <c r="F139" s="899"/>
      <c r="G139" s="899"/>
      <c r="H139" s="899"/>
      <c r="I139" s="899"/>
      <c r="J139" s="899"/>
      <c r="K139" s="899"/>
      <c r="L139" s="899"/>
      <c r="M139" s="899"/>
      <c r="N139" s="899"/>
      <c r="O139" s="899"/>
      <c r="P139" s="899"/>
      <c r="Q139" s="899"/>
      <c r="R139" s="899"/>
      <c r="S139" s="899"/>
      <c r="T139" s="899"/>
      <c r="U139" s="94"/>
      <c r="V139" s="95"/>
      <c r="W139" s="24"/>
      <c r="X139" s="707" t="s">
        <v>660</v>
      </c>
      <c r="Y139" s="24"/>
      <c r="Z139" s="24"/>
      <c r="AA139" s="24"/>
      <c r="AB139" s="24"/>
      <c r="AC139" s="182"/>
      <c r="AD139" s="182" t="s">
        <v>2</v>
      </c>
      <c r="AE139" s="239"/>
      <c r="AF139" s="182"/>
      <c r="AG139" s="182"/>
      <c r="AH139" s="182"/>
      <c r="AI139" s="182"/>
      <c r="AJ139" s="182"/>
      <c r="AK139" s="182"/>
      <c r="AL139" s="36" t="s">
        <v>173</v>
      </c>
      <c r="AM139" s="94"/>
      <c r="AN139" s="95"/>
      <c r="AO139" s="24"/>
      <c r="AP139" s="28"/>
      <c r="AQ139" s="28"/>
    </row>
    <row r="140" spans="1:43" x14ac:dyDescent="0.2">
      <c r="A140" s="28"/>
      <c r="B140" s="757"/>
      <c r="C140" s="94"/>
      <c r="D140" s="95"/>
      <c r="E140" s="899"/>
      <c r="F140" s="899"/>
      <c r="G140" s="899"/>
      <c r="H140" s="899"/>
      <c r="I140" s="899"/>
      <c r="J140" s="899"/>
      <c r="K140" s="899"/>
      <c r="L140" s="899"/>
      <c r="M140" s="899"/>
      <c r="N140" s="899"/>
      <c r="O140" s="899"/>
      <c r="P140" s="899"/>
      <c r="Q140" s="899"/>
      <c r="R140" s="899"/>
      <c r="S140" s="899"/>
      <c r="T140" s="899"/>
      <c r="U140" s="94"/>
      <c r="V140" s="95"/>
      <c r="W140" s="24"/>
      <c r="X140" s="707" t="s">
        <v>600</v>
      </c>
      <c r="Y140" s="24"/>
      <c r="Z140" s="24"/>
      <c r="AA140" s="24"/>
      <c r="AB140" s="24"/>
      <c r="AC140" s="24"/>
      <c r="AD140" s="24"/>
      <c r="AE140" s="24"/>
      <c r="AF140" s="24"/>
      <c r="AG140" s="24"/>
      <c r="AH140" s="24"/>
      <c r="AI140" s="24"/>
      <c r="AJ140" s="24"/>
      <c r="AK140" s="24"/>
      <c r="AL140" s="36"/>
      <c r="AM140" s="94"/>
      <c r="AN140" s="95"/>
      <c r="AO140" s="24"/>
      <c r="AP140" s="28"/>
      <c r="AQ140" s="28"/>
    </row>
    <row r="141" spans="1:43" x14ac:dyDescent="0.2">
      <c r="A141" s="28"/>
      <c r="B141" s="757"/>
      <c r="C141" s="94"/>
      <c r="D141" s="95"/>
      <c r="E141" s="899"/>
      <c r="F141" s="899"/>
      <c r="G141" s="899"/>
      <c r="H141" s="899"/>
      <c r="I141" s="899"/>
      <c r="J141" s="899"/>
      <c r="K141" s="899"/>
      <c r="L141" s="899"/>
      <c r="M141" s="899"/>
      <c r="N141" s="899"/>
      <c r="O141" s="899"/>
      <c r="P141" s="899"/>
      <c r="Q141" s="899"/>
      <c r="R141" s="899"/>
      <c r="S141" s="899"/>
      <c r="T141" s="899"/>
      <c r="U141" s="94"/>
      <c r="V141" s="95"/>
      <c r="W141" s="24"/>
      <c r="X141" s="24"/>
      <c r="Y141" s="24"/>
      <c r="Z141" s="24"/>
      <c r="AA141" s="24"/>
      <c r="AB141" s="24"/>
      <c r="AC141" s="24"/>
      <c r="AD141" s="24"/>
      <c r="AE141" s="24"/>
      <c r="AF141" s="24"/>
      <c r="AG141" s="24"/>
      <c r="AH141" s="24"/>
      <c r="AI141" s="24"/>
      <c r="AJ141" s="24"/>
      <c r="AK141" s="24"/>
      <c r="AL141" s="36"/>
      <c r="AM141" s="94"/>
      <c r="AN141" s="95"/>
      <c r="AO141" s="24"/>
      <c r="AP141" s="28"/>
      <c r="AQ141" s="28"/>
    </row>
    <row r="142" spans="1:43" x14ac:dyDescent="0.2">
      <c r="A142" s="28"/>
      <c r="B142" s="757"/>
      <c r="C142" s="94"/>
      <c r="D142" s="95"/>
      <c r="E142" s="899"/>
      <c r="F142" s="899"/>
      <c r="G142" s="899"/>
      <c r="H142" s="899"/>
      <c r="I142" s="899"/>
      <c r="J142" s="899"/>
      <c r="K142" s="899"/>
      <c r="L142" s="899"/>
      <c r="M142" s="899"/>
      <c r="N142" s="899"/>
      <c r="O142" s="899"/>
      <c r="P142" s="899"/>
      <c r="Q142" s="899"/>
      <c r="R142" s="899"/>
      <c r="S142" s="899"/>
      <c r="T142" s="899"/>
      <c r="U142" s="94"/>
      <c r="V142" s="95"/>
      <c r="W142" s="24"/>
      <c r="X142" s="24"/>
      <c r="Y142" s="24"/>
      <c r="Z142" s="24"/>
      <c r="AA142" s="24"/>
      <c r="AB142" s="24"/>
      <c r="AC142" s="24"/>
      <c r="AD142" s="28"/>
      <c r="AE142" s="28"/>
      <c r="AF142" s="28"/>
      <c r="AG142" s="28"/>
      <c r="AH142" s="28"/>
      <c r="AI142" s="28"/>
      <c r="AJ142" s="28"/>
      <c r="AK142" s="24"/>
      <c r="AL142" s="36" t="s">
        <v>170</v>
      </c>
      <c r="AM142" s="94"/>
      <c r="AN142" s="95"/>
      <c r="AO142" s="24"/>
      <c r="AP142" s="28"/>
      <c r="AQ142" s="28"/>
    </row>
    <row r="143" spans="1:43" x14ac:dyDescent="0.2">
      <c r="A143" s="28"/>
      <c r="B143" s="757"/>
      <c r="C143" s="94"/>
      <c r="D143" s="95"/>
      <c r="E143" s="899"/>
      <c r="F143" s="899"/>
      <c r="G143" s="899"/>
      <c r="H143" s="899"/>
      <c r="I143" s="899"/>
      <c r="J143" s="899"/>
      <c r="K143" s="899"/>
      <c r="L143" s="899"/>
      <c r="M143" s="899"/>
      <c r="N143" s="899"/>
      <c r="O143" s="899"/>
      <c r="P143" s="899"/>
      <c r="Q143" s="899"/>
      <c r="R143" s="899"/>
      <c r="S143" s="899"/>
      <c r="T143" s="899"/>
      <c r="U143" s="94"/>
      <c r="V143" s="95"/>
      <c r="W143" s="24"/>
      <c r="X143" s="28"/>
      <c r="Y143" s="28"/>
      <c r="Z143" s="890" t="s">
        <v>559</v>
      </c>
      <c r="AA143" s="890"/>
      <c r="AB143" s="890"/>
      <c r="AC143" s="890"/>
      <c r="AD143" s="890"/>
      <c r="AE143" s="890"/>
      <c r="AF143" s="890"/>
      <c r="AG143" s="890"/>
      <c r="AH143" s="890"/>
      <c r="AI143" s="890"/>
      <c r="AJ143" s="890"/>
      <c r="AK143" s="890"/>
      <c r="AL143" s="36"/>
      <c r="AM143" s="94"/>
      <c r="AN143" s="95"/>
      <c r="AO143" s="24"/>
      <c r="AP143" s="28"/>
      <c r="AQ143" s="28"/>
    </row>
    <row r="144" spans="1:43" x14ac:dyDescent="0.2">
      <c r="A144" s="28"/>
      <c r="B144" s="757"/>
      <c r="C144" s="94"/>
      <c r="D144" s="95"/>
      <c r="E144" s="30"/>
      <c r="F144" s="30"/>
      <c r="G144" s="30"/>
      <c r="H144" s="30"/>
      <c r="I144" s="30"/>
      <c r="J144" s="30"/>
      <c r="K144" s="30"/>
      <c r="L144" s="30"/>
      <c r="M144" s="30"/>
      <c r="N144" s="30"/>
      <c r="O144" s="30"/>
      <c r="P144" s="30"/>
      <c r="Q144" s="30"/>
      <c r="R144" s="30"/>
      <c r="S144" s="30"/>
      <c r="T144" s="30"/>
      <c r="U144" s="94"/>
      <c r="V144" s="95"/>
      <c r="W144" s="24"/>
      <c r="X144" s="24"/>
      <c r="Y144" s="24"/>
      <c r="Z144" s="24"/>
      <c r="AA144" s="24"/>
      <c r="AB144" s="24"/>
      <c r="AC144" s="24"/>
      <c r="AD144" s="24"/>
      <c r="AE144" s="24"/>
      <c r="AF144" s="24"/>
      <c r="AG144" s="24"/>
      <c r="AH144" s="24"/>
      <c r="AI144" s="24"/>
      <c r="AJ144" s="24"/>
      <c r="AK144" s="24"/>
      <c r="AL144" s="36"/>
      <c r="AM144" s="94"/>
      <c r="AN144" s="95"/>
      <c r="AO144" s="24"/>
      <c r="AP144" s="28"/>
      <c r="AQ144" s="28"/>
    </row>
    <row r="145" spans="1:43" ht="10.5" x14ac:dyDescent="0.2">
      <c r="A145" s="28"/>
      <c r="B145" s="757"/>
      <c r="C145" s="94"/>
      <c r="D145" s="95"/>
      <c r="E145" s="890" t="s">
        <v>595</v>
      </c>
      <c r="F145" s="890"/>
      <c r="G145" s="890"/>
      <c r="H145" s="890"/>
      <c r="I145" s="890"/>
      <c r="J145" s="890"/>
      <c r="K145" s="890"/>
      <c r="L145" s="890"/>
      <c r="M145" s="890"/>
      <c r="N145" s="890"/>
      <c r="O145" s="890"/>
      <c r="P145" s="890"/>
      <c r="Q145" s="890"/>
      <c r="R145" s="890"/>
      <c r="S145" s="890"/>
      <c r="T145" s="890"/>
      <c r="U145" s="94"/>
      <c r="V145" s="95"/>
      <c r="W145" s="420" t="s">
        <v>601</v>
      </c>
      <c r="X145" s="24"/>
      <c r="Y145" s="24"/>
      <c r="Z145" s="24"/>
      <c r="AA145" s="24"/>
      <c r="AB145" s="24"/>
      <c r="AC145" s="24"/>
      <c r="AD145" s="24"/>
      <c r="AE145" s="24"/>
      <c r="AF145" s="24"/>
      <c r="AG145" s="24"/>
      <c r="AH145" s="24"/>
      <c r="AI145" s="24"/>
      <c r="AJ145" s="24"/>
      <c r="AK145" s="24"/>
      <c r="AL145" s="36"/>
      <c r="AM145" s="94"/>
      <c r="AN145" s="95"/>
      <c r="AO145" s="24"/>
      <c r="AP145" s="28"/>
      <c r="AQ145" s="28"/>
    </row>
    <row r="146" spans="1:43" x14ac:dyDescent="0.2">
      <c r="A146" s="28"/>
      <c r="B146" s="757"/>
      <c r="C146" s="94"/>
      <c r="D146" s="95"/>
      <c r="E146" s="24"/>
      <c r="F146" s="24"/>
      <c r="G146" s="24"/>
      <c r="H146" s="24"/>
      <c r="I146" s="24"/>
      <c r="J146" s="24"/>
      <c r="K146" s="24"/>
      <c r="L146" s="24"/>
      <c r="M146" s="24"/>
      <c r="N146" s="24"/>
      <c r="O146" s="24"/>
      <c r="P146" s="24"/>
      <c r="Q146" s="24"/>
      <c r="R146" s="24"/>
      <c r="S146" s="24"/>
      <c r="T146" s="24"/>
      <c r="U146" s="94"/>
      <c r="V146" s="95"/>
      <c r="W146" s="24"/>
      <c r="X146" s="700" t="s">
        <v>602</v>
      </c>
      <c r="Y146" s="24"/>
      <c r="Z146" s="24"/>
      <c r="AA146" s="24"/>
      <c r="AB146" s="24"/>
      <c r="AC146" s="24"/>
      <c r="AD146" s="24"/>
      <c r="AE146" s="24"/>
      <c r="AG146" s="182" t="s">
        <v>2</v>
      </c>
      <c r="AH146" s="182"/>
      <c r="AI146" s="182"/>
      <c r="AJ146" s="182"/>
      <c r="AK146" s="182"/>
      <c r="AL146" s="36" t="s">
        <v>42</v>
      </c>
      <c r="AM146" s="94"/>
      <c r="AN146" s="95"/>
      <c r="AO146" s="24"/>
      <c r="AP146" s="28"/>
      <c r="AQ146" s="28"/>
    </row>
    <row r="147" spans="1:43" x14ac:dyDescent="0.2">
      <c r="A147" s="28"/>
      <c r="B147" s="757"/>
      <c r="C147" s="94"/>
      <c r="D147" s="95"/>
      <c r="E147" s="24"/>
      <c r="F147" s="24"/>
      <c r="G147" s="24"/>
      <c r="H147" s="24"/>
      <c r="I147" s="24"/>
      <c r="J147" s="24"/>
      <c r="K147" s="24"/>
      <c r="L147" s="24"/>
      <c r="M147" s="24"/>
      <c r="N147" s="24"/>
      <c r="O147" s="24"/>
      <c r="P147" s="24"/>
      <c r="Q147" s="24"/>
      <c r="R147" s="24"/>
      <c r="S147" s="24"/>
      <c r="T147" s="24"/>
      <c r="U147" s="94"/>
      <c r="V147" s="95"/>
      <c r="W147" s="24"/>
      <c r="X147" s="707" t="s">
        <v>644</v>
      </c>
      <c r="Y147" s="24"/>
      <c r="Z147" s="24"/>
      <c r="AA147" s="24"/>
      <c r="AB147" s="24"/>
      <c r="AC147" s="182" t="s">
        <v>2</v>
      </c>
      <c r="AD147" s="182"/>
      <c r="AE147" s="182"/>
      <c r="AF147" s="182"/>
      <c r="AG147" s="182"/>
      <c r="AH147" s="182"/>
      <c r="AI147" s="182"/>
      <c r="AJ147" s="182"/>
      <c r="AK147" s="182"/>
      <c r="AL147" s="36" t="s">
        <v>43</v>
      </c>
      <c r="AM147" s="94"/>
      <c r="AN147" s="95"/>
      <c r="AO147" s="28"/>
      <c r="AP147" s="28"/>
      <c r="AQ147" s="28"/>
    </row>
    <row r="148" spans="1:43" x14ac:dyDescent="0.2">
      <c r="A148" s="28"/>
      <c r="B148" s="757"/>
      <c r="C148" s="94"/>
      <c r="D148" s="95"/>
      <c r="U148" s="94"/>
      <c r="V148" s="95"/>
      <c r="W148" s="24"/>
      <c r="X148" s="707" t="s">
        <v>645</v>
      </c>
      <c r="Y148" s="24"/>
      <c r="Z148" s="24"/>
      <c r="AA148" s="24"/>
      <c r="AB148" s="24"/>
      <c r="AC148" s="24"/>
      <c r="AD148" s="182" t="s">
        <v>2</v>
      </c>
      <c r="AE148" s="182"/>
      <c r="AF148" s="239"/>
      <c r="AG148" s="182"/>
      <c r="AH148" s="182"/>
      <c r="AI148" s="182"/>
      <c r="AJ148" s="182"/>
      <c r="AK148" s="182"/>
      <c r="AL148" s="36" t="s">
        <v>44</v>
      </c>
      <c r="AM148" s="94"/>
      <c r="AN148" s="95"/>
      <c r="AO148" s="28"/>
      <c r="AP148" s="432">
        <v>327</v>
      </c>
      <c r="AQ148" s="28"/>
    </row>
    <row r="149" spans="1:43" x14ac:dyDescent="0.2">
      <c r="A149" s="28"/>
      <c r="B149" s="757"/>
      <c r="C149" s="94"/>
      <c r="D149" s="95"/>
      <c r="U149" s="94"/>
      <c r="V149" s="95"/>
      <c r="W149" s="24"/>
      <c r="X149" s="707" t="s">
        <v>599</v>
      </c>
      <c r="Y149" s="24"/>
      <c r="Z149" s="24"/>
      <c r="AA149" s="24"/>
      <c r="AB149" s="24"/>
      <c r="AC149" s="182"/>
      <c r="AD149" s="182" t="s">
        <v>2</v>
      </c>
      <c r="AE149" s="239"/>
      <c r="AF149" s="182"/>
      <c r="AG149" s="182"/>
      <c r="AH149" s="182"/>
      <c r="AI149" s="182"/>
      <c r="AJ149" s="182"/>
      <c r="AK149" s="182"/>
      <c r="AL149" s="36" t="s">
        <v>171</v>
      </c>
      <c r="AM149" s="94"/>
      <c r="AN149" s="95"/>
      <c r="AO149" s="28"/>
      <c r="AP149" s="28"/>
      <c r="AQ149" s="28"/>
    </row>
    <row r="150" spans="1:43" x14ac:dyDescent="0.2">
      <c r="A150" s="28"/>
      <c r="B150" s="757"/>
      <c r="C150" s="94"/>
      <c r="D150" s="95"/>
      <c r="U150" s="94"/>
      <c r="V150" s="95"/>
      <c r="W150" s="24"/>
      <c r="X150" s="707" t="s">
        <v>660</v>
      </c>
      <c r="Y150" s="24"/>
      <c r="Z150" s="24"/>
      <c r="AA150" s="24"/>
      <c r="AB150" s="24"/>
      <c r="AC150" s="182"/>
      <c r="AD150" s="182" t="s">
        <v>2</v>
      </c>
      <c r="AE150" s="239"/>
      <c r="AF150" s="182"/>
      <c r="AG150" s="182"/>
      <c r="AH150" s="182"/>
      <c r="AI150" s="182"/>
      <c r="AJ150" s="182"/>
      <c r="AK150" s="182"/>
      <c r="AL150" s="36" t="s">
        <v>174</v>
      </c>
      <c r="AM150" s="94"/>
      <c r="AN150" s="95"/>
      <c r="AO150" s="28"/>
      <c r="AP150" s="28"/>
      <c r="AQ150" s="28"/>
    </row>
    <row r="151" spans="1:43" x14ac:dyDescent="0.2">
      <c r="A151" s="28"/>
      <c r="B151" s="757"/>
      <c r="C151" s="94"/>
      <c r="D151" s="95"/>
      <c r="U151" s="94"/>
      <c r="V151" s="95"/>
      <c r="W151" s="24"/>
      <c r="X151" s="707" t="s">
        <v>604</v>
      </c>
      <c r="Y151" s="24"/>
      <c r="Z151" s="24"/>
      <c r="AA151" s="24"/>
      <c r="AB151" s="24"/>
      <c r="AC151" s="24"/>
      <c r="AD151" s="24"/>
      <c r="AE151" s="24"/>
      <c r="AF151" s="24"/>
      <c r="AG151" s="24"/>
      <c r="AH151" s="24"/>
      <c r="AI151" s="24"/>
      <c r="AJ151" s="24"/>
      <c r="AK151" s="24"/>
      <c r="AL151" s="36"/>
      <c r="AM151" s="94"/>
      <c r="AN151" s="95"/>
      <c r="AO151" s="28"/>
      <c r="AP151" s="28"/>
      <c r="AQ151" s="28"/>
    </row>
    <row r="152" spans="1:43" x14ac:dyDescent="0.2">
      <c r="A152" s="28"/>
      <c r="B152" s="757"/>
      <c r="C152" s="94"/>
      <c r="D152" s="95"/>
      <c r="U152" s="94"/>
      <c r="V152" s="95"/>
      <c r="W152" s="24"/>
      <c r="X152" s="24"/>
      <c r="Y152" s="24"/>
      <c r="Z152" s="24"/>
      <c r="AA152" s="24"/>
      <c r="AB152" s="24"/>
      <c r="AC152" s="24"/>
      <c r="AD152" s="24"/>
      <c r="AE152" s="24"/>
      <c r="AF152" s="24"/>
      <c r="AG152" s="24"/>
      <c r="AH152" s="24"/>
      <c r="AI152" s="24"/>
      <c r="AJ152" s="24"/>
      <c r="AK152" s="24"/>
      <c r="AL152" s="36"/>
      <c r="AM152" s="94"/>
      <c r="AN152" s="95"/>
      <c r="AO152" s="28"/>
      <c r="AP152" s="28"/>
      <c r="AQ152" s="28"/>
    </row>
    <row r="153" spans="1:43" x14ac:dyDescent="0.2">
      <c r="A153" s="28"/>
      <c r="B153" s="757"/>
      <c r="C153" s="94"/>
      <c r="D153" s="95"/>
      <c r="U153" s="94"/>
      <c r="V153" s="95"/>
      <c r="W153" s="24"/>
      <c r="X153" s="24"/>
      <c r="Y153" s="24"/>
      <c r="Z153" s="24"/>
      <c r="AA153" s="24"/>
      <c r="AB153" s="24"/>
      <c r="AC153" s="28"/>
      <c r="AD153" s="30"/>
      <c r="AE153" s="30"/>
      <c r="AF153" s="30"/>
      <c r="AG153" s="30"/>
      <c r="AH153" s="30"/>
      <c r="AI153" s="30"/>
      <c r="AJ153" s="30"/>
      <c r="AK153" s="24"/>
      <c r="AL153" s="36" t="s">
        <v>45</v>
      </c>
      <c r="AM153" s="94"/>
      <c r="AN153" s="95"/>
      <c r="AO153" s="28"/>
      <c r="AP153" s="28"/>
      <c r="AQ153" s="28"/>
    </row>
    <row r="154" spans="1:43" x14ac:dyDescent="0.2">
      <c r="A154" s="28"/>
      <c r="B154" s="757"/>
      <c r="C154" s="94"/>
      <c r="D154" s="95"/>
      <c r="U154" s="94"/>
      <c r="V154" s="95"/>
      <c r="W154" s="24"/>
      <c r="X154" s="28"/>
      <c r="Y154" s="28"/>
      <c r="Z154" s="890" t="s">
        <v>559</v>
      </c>
      <c r="AA154" s="890"/>
      <c r="AB154" s="890"/>
      <c r="AC154" s="890"/>
      <c r="AD154" s="890"/>
      <c r="AE154" s="890"/>
      <c r="AF154" s="890"/>
      <c r="AG154" s="890"/>
      <c r="AH154" s="890"/>
      <c r="AI154" s="890"/>
      <c r="AJ154" s="890"/>
      <c r="AK154" s="890"/>
      <c r="AL154" s="36"/>
      <c r="AM154" s="94"/>
      <c r="AN154" s="95"/>
      <c r="AO154" s="28"/>
      <c r="AP154" s="28"/>
      <c r="AQ154" s="28"/>
    </row>
    <row r="155" spans="1:43" x14ac:dyDescent="0.2">
      <c r="A155" s="28"/>
      <c r="B155" s="757"/>
      <c r="C155" s="94"/>
      <c r="D155" s="95"/>
      <c r="U155" s="94"/>
      <c r="V155" s="95"/>
      <c r="W155" s="24"/>
      <c r="X155" s="24"/>
      <c r="Y155" s="24"/>
      <c r="Z155" s="24"/>
      <c r="AA155" s="24"/>
      <c r="AB155" s="24"/>
      <c r="AC155" s="24"/>
      <c r="AD155" s="24"/>
      <c r="AE155" s="24"/>
      <c r="AF155" s="24"/>
      <c r="AG155" s="24"/>
      <c r="AH155" s="24"/>
      <c r="AI155" s="24"/>
      <c r="AJ155" s="24"/>
      <c r="AK155" s="24"/>
      <c r="AL155" s="36"/>
      <c r="AM155" s="94"/>
      <c r="AN155" s="95"/>
      <c r="AO155" s="28"/>
      <c r="AP155" s="28"/>
      <c r="AQ155" s="28"/>
    </row>
    <row r="156" spans="1:43" ht="10.5" x14ac:dyDescent="0.2">
      <c r="A156" s="28"/>
      <c r="B156" s="757"/>
      <c r="C156" s="94"/>
      <c r="D156" s="95"/>
      <c r="E156" s="24"/>
      <c r="F156" s="24"/>
      <c r="G156" s="24"/>
      <c r="H156" s="24"/>
      <c r="I156" s="24"/>
      <c r="J156" s="24"/>
      <c r="K156" s="24"/>
      <c r="L156" s="24"/>
      <c r="M156" s="24"/>
      <c r="N156" s="24"/>
      <c r="O156" s="24"/>
      <c r="P156" s="24"/>
      <c r="Q156" s="24"/>
      <c r="R156" s="24"/>
      <c r="S156" s="24"/>
      <c r="T156" s="24"/>
      <c r="U156" s="94"/>
      <c r="V156" s="95"/>
      <c r="W156" s="420" t="s">
        <v>646</v>
      </c>
      <c r="X156" s="24"/>
      <c r="Y156" s="24"/>
      <c r="Z156" s="24"/>
      <c r="AA156" s="24"/>
      <c r="AB156" s="24"/>
      <c r="AC156" s="24"/>
      <c r="AD156" s="24"/>
      <c r="AE156" s="24"/>
      <c r="AF156" s="24"/>
      <c r="AG156" s="24"/>
      <c r="AH156" s="24"/>
      <c r="AI156" s="24"/>
      <c r="AJ156" s="24"/>
      <c r="AK156" s="24"/>
      <c r="AL156" s="36"/>
      <c r="AM156" s="94"/>
      <c r="AN156" s="95"/>
      <c r="AO156" s="28"/>
      <c r="AP156" s="28"/>
      <c r="AQ156" s="28"/>
    </row>
    <row r="157" spans="1:43" x14ac:dyDescent="0.2">
      <c r="A157" s="28"/>
      <c r="B157" s="757"/>
      <c r="C157" s="94"/>
      <c r="D157" s="95"/>
      <c r="E157" s="24"/>
      <c r="F157" s="24"/>
      <c r="G157" s="24"/>
      <c r="H157" s="24"/>
      <c r="I157" s="24"/>
      <c r="J157" s="24"/>
      <c r="K157" s="24"/>
      <c r="L157" s="24"/>
      <c r="M157" s="24"/>
      <c r="N157" s="24"/>
      <c r="O157" s="24"/>
      <c r="P157" s="24"/>
      <c r="Q157" s="24"/>
      <c r="R157" s="24"/>
      <c r="S157" s="24"/>
      <c r="T157" s="24"/>
      <c r="U157" s="94"/>
      <c r="V157" s="95"/>
      <c r="W157" s="24"/>
      <c r="X157" s="707" t="s">
        <v>647</v>
      </c>
      <c r="Y157" s="24"/>
      <c r="Z157" s="24"/>
      <c r="AA157" s="182"/>
      <c r="AB157" s="182" t="s">
        <v>2</v>
      </c>
      <c r="AC157" s="182"/>
      <c r="AD157" s="182"/>
      <c r="AE157" s="182"/>
      <c r="AF157" s="182"/>
      <c r="AG157" s="182"/>
      <c r="AH157" s="182"/>
      <c r="AI157" s="182"/>
      <c r="AJ157" s="182"/>
      <c r="AK157" s="182"/>
      <c r="AL157" s="36" t="s">
        <v>46</v>
      </c>
      <c r="AM157" s="94"/>
      <c r="AN157" s="95"/>
      <c r="AO157" s="28"/>
      <c r="AP157" s="28"/>
      <c r="AQ157" s="28"/>
    </row>
    <row r="158" spans="1:43" x14ac:dyDescent="0.2">
      <c r="A158" s="28"/>
      <c r="B158" s="757"/>
      <c r="C158" s="94"/>
      <c r="D158" s="95"/>
      <c r="E158" s="24"/>
      <c r="F158" s="24"/>
      <c r="G158" s="24"/>
      <c r="H158" s="24"/>
      <c r="I158" s="24"/>
      <c r="J158" s="24"/>
      <c r="K158" s="24"/>
      <c r="L158" s="24"/>
      <c r="M158" s="24"/>
      <c r="N158" s="24"/>
      <c r="O158" s="24"/>
      <c r="P158" s="24"/>
      <c r="Q158" s="24"/>
      <c r="R158" s="24"/>
      <c r="S158" s="24"/>
      <c r="T158" s="24"/>
      <c r="U158" s="94"/>
      <c r="V158" s="95"/>
      <c r="W158" s="24"/>
      <c r="X158" s="700" t="s">
        <v>648</v>
      </c>
      <c r="Y158" s="24"/>
      <c r="Z158" s="24"/>
      <c r="AA158" s="24"/>
      <c r="AB158" s="182"/>
      <c r="AC158" s="182"/>
      <c r="AD158" s="182"/>
      <c r="AE158" s="182"/>
      <c r="AF158" s="182" t="s">
        <v>2</v>
      </c>
      <c r="AG158" s="182"/>
      <c r="AH158" s="182"/>
      <c r="AI158" s="182"/>
      <c r="AJ158" s="182"/>
      <c r="AK158" s="182"/>
      <c r="AL158" s="36" t="s">
        <v>175</v>
      </c>
      <c r="AM158" s="94"/>
      <c r="AN158" s="95"/>
      <c r="AO158" s="28"/>
      <c r="AP158" s="28"/>
      <c r="AQ158" s="28"/>
    </row>
    <row r="159" spans="1:43" x14ac:dyDescent="0.2">
      <c r="A159" s="28"/>
      <c r="B159" s="757"/>
      <c r="C159" s="94"/>
      <c r="D159" s="95"/>
      <c r="E159" s="24"/>
      <c r="F159" s="24"/>
      <c r="G159" s="24"/>
      <c r="H159" s="24"/>
      <c r="I159" s="24"/>
      <c r="J159" s="24"/>
      <c r="K159" s="24"/>
      <c r="L159" s="24"/>
      <c r="M159" s="24"/>
      <c r="N159" s="24"/>
      <c r="O159" s="24"/>
      <c r="P159" s="24"/>
      <c r="Q159" s="24"/>
      <c r="R159" s="24"/>
      <c r="S159" s="24"/>
      <c r="T159" s="24"/>
      <c r="U159" s="94"/>
      <c r="V159" s="95"/>
      <c r="W159" s="24"/>
      <c r="X159" s="707" t="s">
        <v>649</v>
      </c>
      <c r="Y159" s="24"/>
      <c r="Z159" s="24"/>
      <c r="AA159" s="24"/>
      <c r="AB159" s="24"/>
      <c r="AC159" s="24"/>
      <c r="AD159" s="182" t="s">
        <v>2</v>
      </c>
      <c r="AE159" s="182"/>
      <c r="AF159" s="239"/>
      <c r="AG159" s="182"/>
      <c r="AH159" s="182"/>
      <c r="AI159" s="182"/>
      <c r="AJ159" s="182"/>
      <c r="AK159" s="182"/>
      <c r="AL159" s="36" t="s">
        <v>176</v>
      </c>
      <c r="AM159" s="94"/>
      <c r="AN159" s="95"/>
      <c r="AO159" s="28"/>
      <c r="AP159" s="28"/>
      <c r="AQ159" s="28"/>
    </row>
    <row r="160" spans="1:43" x14ac:dyDescent="0.2">
      <c r="A160" s="28"/>
      <c r="B160" s="757"/>
      <c r="C160" s="94"/>
      <c r="D160" s="95"/>
      <c r="E160" s="24"/>
      <c r="F160" s="24"/>
      <c r="G160" s="24"/>
      <c r="H160" s="24"/>
      <c r="I160" s="24"/>
      <c r="J160" s="24"/>
      <c r="K160" s="24"/>
      <c r="L160" s="24"/>
      <c r="M160" s="24"/>
      <c r="N160" s="24"/>
      <c r="O160" s="24"/>
      <c r="P160" s="24"/>
      <c r="Q160" s="24"/>
      <c r="R160" s="24"/>
      <c r="S160" s="24"/>
      <c r="T160" s="24"/>
      <c r="U160" s="94"/>
      <c r="V160" s="95"/>
      <c r="W160" s="24"/>
      <c r="X160" s="24"/>
      <c r="Y160" s="24"/>
      <c r="Z160" s="24"/>
      <c r="AA160" s="24"/>
      <c r="AB160" s="24"/>
      <c r="AC160" s="24"/>
      <c r="AD160" s="24"/>
      <c r="AE160" s="24"/>
      <c r="AF160" s="24"/>
      <c r="AG160" s="24"/>
      <c r="AH160" s="24"/>
      <c r="AI160" s="24"/>
      <c r="AJ160" s="24"/>
      <c r="AK160" s="24"/>
      <c r="AL160" s="36"/>
      <c r="AM160" s="94"/>
      <c r="AN160" s="95"/>
      <c r="AO160" s="28"/>
      <c r="AP160" s="28"/>
      <c r="AQ160" s="28"/>
    </row>
    <row r="161" spans="1:43" x14ac:dyDescent="0.2">
      <c r="A161" s="28"/>
      <c r="B161" s="757"/>
      <c r="C161" s="94"/>
      <c r="D161" s="95"/>
      <c r="E161" s="24"/>
      <c r="F161" s="24"/>
      <c r="G161" s="24"/>
      <c r="H161" s="24"/>
      <c r="I161" s="24"/>
      <c r="J161" s="24"/>
      <c r="K161" s="24"/>
      <c r="L161" s="24"/>
      <c r="M161" s="24"/>
      <c r="N161" s="24"/>
      <c r="O161" s="24"/>
      <c r="P161" s="24"/>
      <c r="Q161" s="24"/>
      <c r="R161" s="24"/>
      <c r="S161" s="24"/>
      <c r="T161" s="24"/>
      <c r="U161" s="94"/>
      <c r="V161" s="95"/>
      <c r="W161" s="24" t="s">
        <v>558</v>
      </c>
      <c r="X161" s="24"/>
      <c r="Y161" s="24"/>
      <c r="Z161" s="24"/>
      <c r="AA161" s="28"/>
      <c r="AB161" s="28"/>
      <c r="AC161" s="28"/>
      <c r="AD161" s="28"/>
      <c r="AE161" s="28"/>
      <c r="AF161" s="28"/>
      <c r="AG161" s="28"/>
      <c r="AH161" s="28"/>
      <c r="AI161" s="28"/>
      <c r="AJ161" s="28"/>
      <c r="AK161" s="24"/>
      <c r="AL161" s="36" t="s">
        <v>48</v>
      </c>
      <c r="AM161" s="94"/>
      <c r="AN161" s="95"/>
      <c r="AO161" s="28"/>
      <c r="AP161" s="28"/>
      <c r="AQ161" s="28"/>
    </row>
    <row r="162" spans="1:43" x14ac:dyDescent="0.2">
      <c r="A162" s="28"/>
      <c r="B162" s="757"/>
      <c r="C162" s="94"/>
      <c r="D162" s="95"/>
      <c r="E162" s="24"/>
      <c r="F162" s="24"/>
      <c r="G162" s="24"/>
      <c r="H162" s="24"/>
      <c r="I162" s="24"/>
      <c r="J162" s="24"/>
      <c r="K162" s="24"/>
      <c r="L162" s="24"/>
      <c r="M162" s="24"/>
      <c r="N162" s="24"/>
      <c r="O162" s="24"/>
      <c r="P162" s="24"/>
      <c r="Q162" s="24"/>
      <c r="R162" s="24"/>
      <c r="S162" s="24"/>
      <c r="T162" s="24"/>
      <c r="U162" s="94"/>
      <c r="V162" s="95"/>
      <c r="W162" s="24"/>
      <c r="X162" s="24"/>
      <c r="Y162" s="24"/>
      <c r="Z162" s="890" t="s">
        <v>559</v>
      </c>
      <c r="AA162" s="890"/>
      <c r="AB162" s="890"/>
      <c r="AC162" s="890"/>
      <c r="AD162" s="890"/>
      <c r="AE162" s="890"/>
      <c r="AF162" s="890"/>
      <c r="AG162" s="890"/>
      <c r="AH162" s="890"/>
      <c r="AI162" s="890"/>
      <c r="AJ162" s="890"/>
      <c r="AK162" s="890"/>
      <c r="AL162" s="36"/>
      <c r="AM162" s="94"/>
      <c r="AN162" s="95"/>
      <c r="AO162" s="28"/>
      <c r="AP162" s="28"/>
      <c r="AQ162" s="28"/>
    </row>
    <row r="163" spans="1:43" ht="6" customHeight="1" x14ac:dyDescent="0.2">
      <c r="A163" s="30"/>
      <c r="B163" s="793"/>
      <c r="C163" s="91"/>
      <c r="D163" s="44"/>
      <c r="E163" s="30"/>
      <c r="F163" s="30"/>
      <c r="G163" s="30"/>
      <c r="H163" s="30"/>
      <c r="I163" s="30"/>
      <c r="J163" s="30"/>
      <c r="K163" s="30"/>
      <c r="L163" s="30"/>
      <c r="M163" s="30"/>
      <c r="N163" s="30"/>
      <c r="O163" s="30"/>
      <c r="P163" s="30"/>
      <c r="Q163" s="30"/>
      <c r="R163" s="30"/>
      <c r="S163" s="30"/>
      <c r="T163" s="30"/>
      <c r="U163" s="91"/>
      <c r="V163" s="44"/>
      <c r="W163" s="30"/>
      <c r="X163" s="30"/>
      <c r="Y163" s="30"/>
      <c r="Z163" s="30"/>
      <c r="AA163" s="30"/>
      <c r="AB163" s="30"/>
      <c r="AC163" s="30"/>
      <c r="AD163" s="30"/>
      <c r="AE163" s="30"/>
      <c r="AF163" s="30"/>
      <c r="AG163" s="30"/>
      <c r="AH163" s="30"/>
      <c r="AI163" s="30"/>
      <c r="AJ163" s="30"/>
      <c r="AK163" s="30"/>
      <c r="AL163" s="185"/>
      <c r="AM163" s="91"/>
      <c r="AN163" s="44"/>
      <c r="AO163" s="30"/>
      <c r="AP163" s="30"/>
      <c r="AQ163" s="30"/>
    </row>
    <row r="164" spans="1:43" ht="6" customHeight="1" x14ac:dyDescent="0.2">
      <c r="A164" s="26"/>
      <c r="B164" s="756"/>
      <c r="C164" s="89"/>
      <c r="D164" s="45"/>
      <c r="E164" s="26"/>
      <c r="F164" s="26"/>
      <c r="G164" s="26"/>
      <c r="H164" s="26"/>
      <c r="I164" s="26"/>
      <c r="J164" s="26"/>
      <c r="K164" s="26"/>
      <c r="L164" s="26"/>
      <c r="M164" s="26"/>
      <c r="N164" s="26"/>
      <c r="O164" s="26"/>
      <c r="P164" s="26"/>
      <c r="Q164" s="26"/>
      <c r="R164" s="26"/>
      <c r="S164" s="26"/>
      <c r="T164" s="26"/>
      <c r="U164" s="89"/>
      <c r="V164" s="45"/>
      <c r="W164" s="26"/>
      <c r="X164" s="26"/>
      <c r="Y164" s="26"/>
      <c r="Z164" s="26"/>
      <c r="AA164" s="26"/>
      <c r="AB164" s="26"/>
      <c r="AC164" s="26"/>
      <c r="AD164" s="26"/>
      <c r="AE164" s="26"/>
      <c r="AF164" s="26"/>
      <c r="AG164" s="26"/>
      <c r="AH164" s="26"/>
      <c r="AI164" s="26"/>
      <c r="AJ164" s="26"/>
      <c r="AK164" s="26"/>
      <c r="AL164" s="187"/>
      <c r="AM164" s="89"/>
      <c r="AN164" s="45"/>
      <c r="AO164" s="26"/>
      <c r="AP164" s="26"/>
      <c r="AQ164" s="26"/>
    </row>
    <row r="165" spans="1:43" ht="11.25" customHeight="1" x14ac:dyDescent="0.2">
      <c r="A165" s="28"/>
      <c r="B165" s="757">
        <v>326</v>
      </c>
      <c r="C165" s="94"/>
      <c r="D165" s="95"/>
      <c r="E165" s="918" t="str">
        <f ca="1">VLOOKUP(INDIRECT(ADDRESS(ROW(),COLUMN()-3)),Language_Translations,MATCH(Language_Selected,Language_Options,0),FALSE)</f>
        <v>Connaissez-vous un endroit où vous pouvez vous procurer une méthode de planification familiale ?</v>
      </c>
      <c r="F165" s="918"/>
      <c r="G165" s="918"/>
      <c r="H165" s="918"/>
      <c r="I165" s="918"/>
      <c r="J165" s="918"/>
      <c r="K165" s="918"/>
      <c r="L165" s="918"/>
      <c r="M165" s="918"/>
      <c r="N165" s="918"/>
      <c r="O165" s="918"/>
      <c r="P165" s="918"/>
      <c r="Q165" s="918"/>
      <c r="R165" s="918"/>
      <c r="S165" s="918"/>
      <c r="T165" s="918"/>
      <c r="U165" s="94"/>
      <c r="V165" s="95"/>
      <c r="W165" s="24" t="s">
        <v>444</v>
      </c>
      <c r="X165" s="24"/>
      <c r="Y165" s="182" t="s">
        <v>2</v>
      </c>
      <c r="Z165" s="182"/>
      <c r="AA165" s="182"/>
      <c r="AB165" s="182"/>
      <c r="AC165" s="182"/>
      <c r="AD165" s="182"/>
      <c r="AE165" s="182"/>
      <c r="AF165" s="182"/>
      <c r="AG165" s="182"/>
      <c r="AH165" s="182"/>
      <c r="AI165" s="182"/>
      <c r="AJ165" s="182"/>
      <c r="AK165" s="182"/>
      <c r="AL165" s="178" t="s">
        <v>10</v>
      </c>
      <c r="AM165" s="94"/>
      <c r="AN165" s="95"/>
      <c r="AO165" s="28"/>
      <c r="AP165" s="28"/>
      <c r="AQ165" s="28"/>
    </row>
    <row r="166" spans="1:43" x14ac:dyDescent="0.2">
      <c r="A166" s="28"/>
      <c r="B166" s="757"/>
      <c r="C166" s="94"/>
      <c r="D166" s="95"/>
      <c r="E166" s="918"/>
      <c r="F166" s="918"/>
      <c r="G166" s="918"/>
      <c r="H166" s="918"/>
      <c r="I166" s="918"/>
      <c r="J166" s="918"/>
      <c r="K166" s="918"/>
      <c r="L166" s="918"/>
      <c r="M166" s="918"/>
      <c r="N166" s="918"/>
      <c r="O166" s="918"/>
      <c r="P166" s="918"/>
      <c r="Q166" s="918"/>
      <c r="R166" s="918"/>
      <c r="S166" s="918"/>
      <c r="T166" s="918"/>
      <c r="U166" s="94"/>
      <c r="V166" s="95"/>
      <c r="W166" s="24" t="s">
        <v>445</v>
      </c>
      <c r="X166" s="24"/>
      <c r="Y166" s="182" t="s">
        <v>2</v>
      </c>
      <c r="Z166" s="182"/>
      <c r="AA166" s="182"/>
      <c r="AB166" s="182"/>
      <c r="AC166" s="182"/>
      <c r="AD166" s="182"/>
      <c r="AE166" s="182"/>
      <c r="AF166" s="182"/>
      <c r="AG166" s="182"/>
      <c r="AH166" s="182"/>
      <c r="AI166" s="182"/>
      <c r="AJ166" s="182"/>
      <c r="AK166" s="182"/>
      <c r="AL166" s="178" t="s">
        <v>12</v>
      </c>
      <c r="AM166" s="94"/>
      <c r="AN166" s="95"/>
      <c r="AO166" s="28"/>
      <c r="AP166" s="432"/>
      <c r="AQ166" s="28"/>
    </row>
    <row r="167" spans="1:43" ht="6" customHeight="1" x14ac:dyDescent="0.2">
      <c r="A167" s="30"/>
      <c r="B167" s="793"/>
      <c r="C167" s="91"/>
      <c r="D167" s="44"/>
      <c r="E167" s="30"/>
      <c r="F167" s="30"/>
      <c r="G167" s="30"/>
      <c r="H167" s="30"/>
      <c r="I167" s="30"/>
      <c r="J167" s="30"/>
      <c r="K167" s="30"/>
      <c r="L167" s="30"/>
      <c r="M167" s="30"/>
      <c r="N167" s="30"/>
      <c r="O167" s="30"/>
      <c r="P167" s="30"/>
      <c r="Q167" s="30"/>
      <c r="R167" s="30"/>
      <c r="S167" s="30"/>
      <c r="T167" s="30"/>
      <c r="U167" s="91"/>
      <c r="V167" s="44"/>
      <c r="W167" s="30"/>
      <c r="X167" s="30"/>
      <c r="Y167" s="30"/>
      <c r="Z167" s="30"/>
      <c r="AA167" s="30"/>
      <c r="AB167" s="30"/>
      <c r="AC167" s="30"/>
      <c r="AD167" s="30"/>
      <c r="AE167" s="30"/>
      <c r="AF167" s="30"/>
      <c r="AG167" s="30"/>
      <c r="AH167" s="30"/>
      <c r="AI167" s="30"/>
      <c r="AJ167" s="30"/>
      <c r="AK167" s="30"/>
      <c r="AL167" s="185"/>
      <c r="AM167" s="91"/>
      <c r="AN167" s="44"/>
      <c r="AO167" s="30"/>
      <c r="AP167" s="30"/>
      <c r="AQ167" s="30"/>
    </row>
    <row r="168" spans="1:43" ht="6" customHeight="1" x14ac:dyDescent="0.2">
      <c r="A168" s="26"/>
      <c r="B168" s="756"/>
      <c r="C168" s="89"/>
      <c r="D168" s="45"/>
      <c r="E168" s="26"/>
      <c r="F168" s="26"/>
      <c r="G168" s="26"/>
      <c r="H168" s="26"/>
      <c r="I168" s="26"/>
      <c r="J168" s="26"/>
      <c r="K168" s="26"/>
      <c r="L168" s="26"/>
      <c r="M168" s="26"/>
      <c r="N168" s="26"/>
      <c r="O168" s="26"/>
      <c r="P168" s="26"/>
      <c r="Q168" s="26"/>
      <c r="R168" s="26"/>
      <c r="S168" s="26"/>
      <c r="T168" s="26"/>
      <c r="U168" s="89"/>
      <c r="V168" s="45"/>
      <c r="W168" s="26"/>
      <c r="X168" s="26"/>
      <c r="Y168" s="26"/>
      <c r="Z168" s="26"/>
      <c r="AA168" s="26"/>
      <c r="AB168" s="26"/>
      <c r="AC168" s="26"/>
      <c r="AD168" s="26"/>
      <c r="AE168" s="26"/>
      <c r="AF168" s="26"/>
      <c r="AG168" s="26"/>
      <c r="AH168" s="26"/>
      <c r="AI168" s="26"/>
      <c r="AJ168" s="26"/>
      <c r="AK168" s="26"/>
      <c r="AL168" s="187"/>
      <c r="AM168" s="89"/>
      <c r="AN168" s="45"/>
      <c r="AO168" s="26"/>
      <c r="AP168" s="26"/>
      <c r="AQ168" s="26"/>
    </row>
    <row r="169" spans="1:43" ht="11.25" customHeight="1" x14ac:dyDescent="0.2">
      <c r="A169" s="28"/>
      <c r="B169" s="775">
        <v>327</v>
      </c>
      <c r="C169" s="155"/>
      <c r="D169" s="156"/>
      <c r="E169" s="924" t="str">
        <f ca="1">VLOOKUP(INDIRECT(ADDRESS(ROW(),COLUMN()-3)),Language_Translations,MATCH(Language_Selected,Language_Options,0),FALSE)</f>
        <v>Au cours des 12 derniers mois, est-ce que vous avez reçu la visite d'un agent de santé ?</v>
      </c>
      <c r="F169" s="924"/>
      <c r="G169" s="924"/>
      <c r="H169" s="924"/>
      <c r="I169" s="924"/>
      <c r="J169" s="924"/>
      <c r="K169" s="924"/>
      <c r="L169" s="924"/>
      <c r="M169" s="924"/>
      <c r="N169" s="924"/>
      <c r="O169" s="924"/>
      <c r="P169" s="924"/>
      <c r="Q169" s="924"/>
      <c r="R169" s="924"/>
      <c r="S169" s="924"/>
      <c r="T169" s="924"/>
      <c r="U169" s="94"/>
      <c r="V169" s="95"/>
      <c r="W169" s="24" t="s">
        <v>444</v>
      </c>
      <c r="X169" s="24"/>
      <c r="Y169" s="182" t="s">
        <v>2</v>
      </c>
      <c r="Z169" s="182"/>
      <c r="AA169" s="182"/>
      <c r="AB169" s="182"/>
      <c r="AC169" s="182"/>
      <c r="AD169" s="182"/>
      <c r="AE169" s="182"/>
      <c r="AF169" s="182"/>
      <c r="AG169" s="182"/>
      <c r="AH169" s="182"/>
      <c r="AI169" s="182"/>
      <c r="AJ169" s="182"/>
      <c r="AK169" s="182"/>
      <c r="AL169" s="178" t="s">
        <v>10</v>
      </c>
      <c r="AM169" s="94"/>
      <c r="AN169" s="95"/>
      <c r="AO169" s="28"/>
      <c r="AP169" s="28"/>
      <c r="AQ169" s="28"/>
    </row>
    <row r="170" spans="1:43" x14ac:dyDescent="0.2">
      <c r="A170" s="28"/>
      <c r="B170" s="174" t="s">
        <v>73</v>
      </c>
      <c r="C170" s="155"/>
      <c r="D170" s="156"/>
      <c r="E170" s="924"/>
      <c r="F170" s="924"/>
      <c r="G170" s="924"/>
      <c r="H170" s="924"/>
      <c r="I170" s="924"/>
      <c r="J170" s="924"/>
      <c r="K170" s="924"/>
      <c r="L170" s="924"/>
      <c r="M170" s="924"/>
      <c r="N170" s="924"/>
      <c r="O170" s="924"/>
      <c r="P170" s="924"/>
      <c r="Q170" s="924"/>
      <c r="R170" s="924"/>
      <c r="S170" s="924"/>
      <c r="T170" s="924"/>
      <c r="U170" s="94"/>
      <c r="V170" s="95"/>
      <c r="W170" s="24" t="s">
        <v>445</v>
      </c>
      <c r="X170" s="24"/>
      <c r="Y170" s="182" t="s">
        <v>2</v>
      </c>
      <c r="Z170" s="182"/>
      <c r="AA170" s="182"/>
      <c r="AB170" s="182"/>
      <c r="AC170" s="182"/>
      <c r="AD170" s="182"/>
      <c r="AE170" s="182"/>
      <c r="AF170" s="182"/>
      <c r="AG170" s="182"/>
      <c r="AH170" s="182"/>
      <c r="AI170" s="182"/>
      <c r="AJ170" s="182"/>
      <c r="AK170" s="182"/>
      <c r="AL170" s="178" t="s">
        <v>12</v>
      </c>
      <c r="AM170" s="94"/>
      <c r="AN170" s="95"/>
      <c r="AO170" s="28"/>
      <c r="AP170" s="432">
        <v>329</v>
      </c>
      <c r="AQ170" s="28"/>
    </row>
    <row r="171" spans="1:43" ht="6" customHeight="1" x14ac:dyDescent="0.2">
      <c r="A171" s="30"/>
      <c r="B171" s="171"/>
      <c r="C171" s="166"/>
      <c r="D171" s="165"/>
      <c r="E171" s="172"/>
      <c r="F171" s="172"/>
      <c r="G171" s="172"/>
      <c r="H171" s="172"/>
      <c r="I171" s="172"/>
      <c r="J171" s="172"/>
      <c r="K171" s="172"/>
      <c r="L171" s="172"/>
      <c r="M171" s="172"/>
      <c r="N171" s="172"/>
      <c r="O171" s="172"/>
      <c r="P171" s="172"/>
      <c r="Q171" s="172"/>
      <c r="R171" s="172"/>
      <c r="S171" s="172"/>
      <c r="T171" s="172"/>
      <c r="U171" s="91"/>
      <c r="V171" s="44"/>
      <c r="W171" s="30"/>
      <c r="X171" s="30"/>
      <c r="Y171" s="30"/>
      <c r="Z171" s="30"/>
      <c r="AA171" s="30"/>
      <c r="AB171" s="30"/>
      <c r="AC171" s="30"/>
      <c r="AD171" s="30"/>
      <c r="AE171" s="30"/>
      <c r="AF171" s="30"/>
      <c r="AG171" s="30"/>
      <c r="AH171" s="30"/>
      <c r="AI171" s="30"/>
      <c r="AJ171" s="30"/>
      <c r="AK171" s="30"/>
      <c r="AL171" s="185"/>
      <c r="AM171" s="91"/>
      <c r="AN171" s="44"/>
      <c r="AO171" s="30"/>
      <c r="AP171" s="30"/>
      <c r="AQ171" s="30"/>
    </row>
    <row r="172" spans="1:43" ht="6" customHeight="1" x14ac:dyDescent="0.2">
      <c r="A172" s="26"/>
      <c r="B172" s="787"/>
      <c r="C172" s="152"/>
      <c r="D172" s="153"/>
      <c r="E172" s="34"/>
      <c r="F172" s="34"/>
      <c r="G172" s="34"/>
      <c r="H172" s="34"/>
      <c r="I172" s="34"/>
      <c r="J172" s="34"/>
      <c r="K172" s="34"/>
      <c r="L172" s="34"/>
      <c r="M172" s="34"/>
      <c r="N172" s="34"/>
      <c r="O172" s="34"/>
      <c r="P172" s="34"/>
      <c r="Q172" s="34"/>
      <c r="R172" s="34"/>
      <c r="S172" s="34"/>
      <c r="T172" s="34"/>
      <c r="U172" s="89"/>
      <c r="V172" s="45"/>
      <c r="W172" s="26"/>
      <c r="X172" s="26"/>
      <c r="Y172" s="26"/>
      <c r="Z172" s="26"/>
      <c r="AA172" s="26"/>
      <c r="AB172" s="26"/>
      <c r="AC172" s="26"/>
      <c r="AD172" s="26"/>
      <c r="AE172" s="26"/>
      <c r="AF172" s="26"/>
      <c r="AG172" s="26"/>
      <c r="AH172" s="26"/>
      <c r="AI172" s="26"/>
      <c r="AJ172" s="26"/>
      <c r="AK172" s="26"/>
      <c r="AL172" s="187"/>
      <c r="AM172" s="89"/>
      <c r="AN172" s="45"/>
      <c r="AO172" s="26"/>
      <c r="AP172" s="26"/>
      <c r="AQ172" s="26"/>
    </row>
    <row r="173" spans="1:43" ht="11.25" customHeight="1" x14ac:dyDescent="0.2">
      <c r="A173" s="28"/>
      <c r="B173" s="775">
        <v>328</v>
      </c>
      <c r="C173" s="155"/>
      <c r="D173" s="156"/>
      <c r="E173" s="924" t="str">
        <f ca="1">VLOOKUP(INDIRECT(ADDRESS(ROW(),COLUMN()-3)),Language_Translations,MATCH(Language_Selected,Language_Options,0),FALSE)</f>
        <v>Est-ce que l'agent de santé vous a parlé de planification familiale ?</v>
      </c>
      <c r="F173" s="924"/>
      <c r="G173" s="924"/>
      <c r="H173" s="924"/>
      <c r="I173" s="924"/>
      <c r="J173" s="924"/>
      <c r="K173" s="924"/>
      <c r="L173" s="924"/>
      <c r="M173" s="924"/>
      <c r="N173" s="924"/>
      <c r="O173" s="924"/>
      <c r="P173" s="924"/>
      <c r="Q173" s="924"/>
      <c r="R173" s="924"/>
      <c r="S173" s="924"/>
      <c r="T173" s="924"/>
      <c r="U173" s="94"/>
      <c r="V173" s="95"/>
      <c r="W173" s="24" t="s">
        <v>444</v>
      </c>
      <c r="X173" s="24"/>
      <c r="Y173" s="182" t="s">
        <v>2</v>
      </c>
      <c r="Z173" s="182"/>
      <c r="AA173" s="182"/>
      <c r="AB173" s="182"/>
      <c r="AC173" s="182"/>
      <c r="AD173" s="182"/>
      <c r="AE173" s="182"/>
      <c r="AF173" s="182"/>
      <c r="AG173" s="182"/>
      <c r="AH173" s="182"/>
      <c r="AI173" s="182"/>
      <c r="AJ173" s="182"/>
      <c r="AK173" s="182"/>
      <c r="AL173" s="178" t="s">
        <v>10</v>
      </c>
      <c r="AM173" s="94"/>
      <c r="AN173" s="95"/>
      <c r="AO173" s="28"/>
      <c r="AP173" s="28"/>
      <c r="AQ173" s="28"/>
    </row>
    <row r="174" spans="1:43" x14ac:dyDescent="0.2">
      <c r="A174" s="28"/>
      <c r="B174" s="174" t="s">
        <v>73</v>
      </c>
      <c r="C174" s="155"/>
      <c r="D174" s="156"/>
      <c r="E174" s="924"/>
      <c r="F174" s="924"/>
      <c r="G174" s="924"/>
      <c r="H174" s="924"/>
      <c r="I174" s="924"/>
      <c r="J174" s="924"/>
      <c r="K174" s="924"/>
      <c r="L174" s="924"/>
      <c r="M174" s="924"/>
      <c r="N174" s="924"/>
      <c r="O174" s="924"/>
      <c r="P174" s="924"/>
      <c r="Q174" s="924"/>
      <c r="R174" s="924"/>
      <c r="S174" s="924"/>
      <c r="T174" s="924"/>
      <c r="U174" s="94"/>
      <c r="V174" s="95"/>
      <c r="W174" s="24" t="s">
        <v>445</v>
      </c>
      <c r="X174" s="24"/>
      <c r="Y174" s="182" t="s">
        <v>2</v>
      </c>
      <c r="Z174" s="182"/>
      <c r="AA174" s="182"/>
      <c r="AB174" s="182"/>
      <c r="AC174" s="182"/>
      <c r="AD174" s="182"/>
      <c r="AE174" s="182"/>
      <c r="AF174" s="182"/>
      <c r="AG174" s="182"/>
      <c r="AH174" s="182"/>
      <c r="AI174" s="182"/>
      <c r="AJ174" s="182"/>
      <c r="AK174" s="182"/>
      <c r="AL174" s="178" t="s">
        <v>12</v>
      </c>
      <c r="AM174" s="94"/>
      <c r="AN174" s="95"/>
      <c r="AO174" s="24"/>
      <c r="AP174" s="29"/>
      <c r="AQ174" s="28"/>
    </row>
    <row r="175" spans="1:43" ht="6" customHeight="1" x14ac:dyDescent="0.2">
      <c r="A175" s="30"/>
      <c r="B175" s="793"/>
      <c r="C175" s="91"/>
      <c r="D175" s="44"/>
      <c r="E175" s="30"/>
      <c r="F175" s="30"/>
      <c r="G175" s="30"/>
      <c r="H175" s="30"/>
      <c r="I175" s="30"/>
      <c r="J175" s="30"/>
      <c r="K175" s="30"/>
      <c r="L175" s="30"/>
      <c r="M175" s="30"/>
      <c r="N175" s="30"/>
      <c r="O175" s="30"/>
      <c r="P175" s="30"/>
      <c r="Q175" s="30"/>
      <c r="R175" s="30"/>
      <c r="S175" s="30"/>
      <c r="T175" s="30"/>
      <c r="U175" s="91"/>
      <c r="V175" s="44"/>
      <c r="W175" s="30"/>
      <c r="X175" s="30"/>
      <c r="Y175" s="30"/>
      <c r="Z175" s="30"/>
      <c r="AA175" s="30"/>
      <c r="AB175" s="30"/>
      <c r="AC175" s="30"/>
      <c r="AD175" s="30"/>
      <c r="AE175" s="30"/>
      <c r="AF175" s="30"/>
      <c r="AG175" s="30"/>
      <c r="AH175" s="30"/>
      <c r="AI175" s="30"/>
      <c r="AJ175" s="30"/>
      <c r="AK175" s="30"/>
      <c r="AL175" s="185"/>
      <c r="AM175" s="91"/>
      <c r="AN175" s="44"/>
      <c r="AO175" s="30"/>
      <c r="AP175" s="30"/>
      <c r="AQ175" s="30"/>
    </row>
    <row r="176" spans="1:43" ht="6" customHeight="1" x14ac:dyDescent="0.2">
      <c r="A176" s="26"/>
      <c r="B176" s="756"/>
      <c r="C176" s="89"/>
      <c r="D176" s="45"/>
      <c r="E176" s="26"/>
      <c r="F176" s="26"/>
      <c r="G176" s="26"/>
      <c r="H176" s="26"/>
      <c r="I176" s="26"/>
      <c r="J176" s="26"/>
      <c r="K176" s="26"/>
      <c r="L176" s="26"/>
      <c r="M176" s="26"/>
      <c r="N176" s="26"/>
      <c r="O176" s="26"/>
      <c r="P176" s="26"/>
      <c r="Q176" s="26"/>
      <c r="R176" s="26"/>
      <c r="S176" s="26"/>
      <c r="T176" s="26"/>
      <c r="U176" s="89"/>
      <c r="V176" s="45"/>
      <c r="W176" s="26"/>
      <c r="X176" s="26"/>
      <c r="Y176" s="26"/>
      <c r="Z176" s="26"/>
      <c r="AA176" s="26"/>
      <c r="AB176" s="26"/>
      <c r="AC176" s="26"/>
      <c r="AD176" s="26"/>
      <c r="AE176" s="26"/>
      <c r="AF176" s="26"/>
      <c r="AG176" s="26"/>
      <c r="AH176" s="26"/>
      <c r="AI176" s="26"/>
      <c r="AJ176" s="26"/>
      <c r="AK176" s="26"/>
      <c r="AL176" s="187"/>
      <c r="AM176" s="89"/>
      <c r="AN176" s="45"/>
      <c r="AO176" s="26"/>
      <c r="AP176" s="26"/>
      <c r="AQ176" s="26"/>
    </row>
    <row r="177" spans="1:43" ht="11.25" customHeight="1" x14ac:dyDescent="0.2">
      <c r="A177" s="28"/>
      <c r="B177" s="757">
        <v>329</v>
      </c>
      <c r="C177" s="94"/>
      <c r="D177" s="95"/>
      <c r="E177" s="934" t="s">
        <v>1764</v>
      </c>
      <c r="F177" s="934"/>
      <c r="G177" s="934"/>
      <c r="H177" s="934"/>
      <c r="I177" s="934"/>
      <c r="J177" s="934"/>
      <c r="K177" s="934"/>
      <c r="L177" s="934"/>
      <c r="M177" s="934"/>
      <c r="N177" s="934"/>
      <c r="O177" s="934"/>
      <c r="P177" s="934"/>
      <c r="Q177" s="934"/>
      <c r="R177" s="934"/>
      <c r="S177" s="934"/>
      <c r="T177" s="934"/>
      <c r="U177" s="94"/>
      <c r="V177" s="95"/>
      <c r="AM177" s="94"/>
      <c r="AN177" s="95"/>
      <c r="AO177" s="28"/>
      <c r="AP177" s="28"/>
      <c r="AQ177" s="28"/>
    </row>
    <row r="178" spans="1:43" ht="6" customHeight="1" x14ac:dyDescent="0.2">
      <c r="A178" s="28"/>
      <c r="B178" s="757"/>
      <c r="C178" s="94"/>
      <c r="D178" s="95"/>
      <c r="E178" s="157"/>
      <c r="F178" s="157"/>
      <c r="G178" s="157"/>
      <c r="H178" s="157"/>
      <c r="I178" s="157"/>
      <c r="J178" s="157"/>
      <c r="K178" s="157"/>
      <c r="L178" s="157"/>
      <c r="M178" s="157"/>
      <c r="N178" s="157"/>
      <c r="O178" s="157"/>
      <c r="P178" s="157"/>
      <c r="Q178" s="157"/>
      <c r="R178" s="157"/>
      <c r="S178" s="157"/>
      <c r="T178" s="157"/>
      <c r="U178" s="94"/>
      <c r="V178" s="95"/>
      <c r="W178" s="24"/>
      <c r="X178" s="24"/>
      <c r="Y178" s="182"/>
      <c r="Z178" s="182"/>
      <c r="AA178" s="182"/>
      <c r="AB178" s="182"/>
      <c r="AC178" s="182"/>
      <c r="AD178" s="182"/>
      <c r="AE178" s="182"/>
      <c r="AF178" s="182"/>
      <c r="AG178" s="182"/>
      <c r="AH178" s="182"/>
      <c r="AI178" s="182"/>
      <c r="AJ178" s="182"/>
      <c r="AK178" s="182"/>
      <c r="AL178" s="178"/>
      <c r="AM178" s="94"/>
      <c r="AN178" s="95"/>
      <c r="AO178" s="28"/>
      <c r="AP178" s="28"/>
      <c r="AQ178" s="28"/>
    </row>
    <row r="179" spans="1:43" ht="11.25" customHeight="1" x14ac:dyDescent="0.2">
      <c r="A179" s="28"/>
      <c r="B179" s="757"/>
      <c r="C179" s="94"/>
      <c r="D179" s="95"/>
      <c r="E179" s="157"/>
      <c r="F179" s="157"/>
      <c r="G179" s="157"/>
      <c r="H179" s="157"/>
      <c r="I179" s="158" t="s">
        <v>444</v>
      </c>
      <c r="K179" s="157"/>
      <c r="L179" s="271"/>
      <c r="M179" s="157"/>
      <c r="N179" s="157"/>
      <c r="O179" s="157"/>
      <c r="P179" s="157"/>
      <c r="Q179" s="158" t="s">
        <v>445</v>
      </c>
      <c r="R179" s="157"/>
      <c r="S179" s="157"/>
      <c r="T179" s="157"/>
      <c r="U179" s="94"/>
      <c r="V179" s="95"/>
      <c r="W179" s="5"/>
      <c r="X179" s="24"/>
      <c r="Y179" s="182"/>
      <c r="Z179" s="182"/>
      <c r="AA179" s="182"/>
      <c r="AB179" s="182"/>
      <c r="AC179" s="182"/>
      <c r="AD179" s="182"/>
      <c r="AE179" s="182"/>
      <c r="AF179" s="182"/>
      <c r="AG179" s="182"/>
      <c r="AH179" s="182"/>
      <c r="AI179" s="182"/>
      <c r="AJ179" s="182"/>
      <c r="AK179" s="182"/>
      <c r="AL179" s="178"/>
      <c r="AM179" s="94"/>
      <c r="AN179" s="95"/>
      <c r="AO179" s="28"/>
      <c r="AP179" s="28"/>
      <c r="AQ179" s="28"/>
    </row>
    <row r="180" spans="1:43" ht="6" customHeight="1" x14ac:dyDescent="0.2">
      <c r="A180" s="28"/>
      <c r="B180" s="757"/>
      <c r="C180" s="94"/>
      <c r="D180" s="95"/>
      <c r="E180" s="157"/>
      <c r="F180" s="157"/>
      <c r="G180" s="157"/>
      <c r="H180" s="157"/>
      <c r="I180" s="157"/>
      <c r="J180" s="157"/>
      <c r="K180" s="157"/>
      <c r="L180" s="271"/>
      <c r="M180" s="157"/>
      <c r="N180" s="157"/>
      <c r="O180" s="157"/>
      <c r="P180" s="157"/>
      <c r="Q180" s="157"/>
      <c r="R180" s="157"/>
      <c r="S180" s="157"/>
      <c r="T180" s="157"/>
      <c r="U180" s="94"/>
      <c r="V180" s="95"/>
      <c r="W180" s="24"/>
      <c r="X180" s="24"/>
      <c r="Y180" s="182"/>
      <c r="Z180" s="182"/>
      <c r="AA180" s="182"/>
      <c r="AB180" s="182"/>
      <c r="AC180" s="182"/>
      <c r="AD180" s="182"/>
      <c r="AE180" s="182"/>
      <c r="AF180" s="182"/>
      <c r="AG180" s="182"/>
      <c r="AH180" s="182"/>
      <c r="AI180" s="182"/>
      <c r="AJ180" s="182"/>
      <c r="AK180" s="182"/>
      <c r="AL180" s="178"/>
      <c r="AM180" s="94"/>
      <c r="AN180" s="95"/>
      <c r="AO180" s="28"/>
      <c r="AP180" s="28"/>
      <c r="AQ180" s="28"/>
    </row>
    <row r="181" spans="1:43" ht="11.25" customHeight="1" x14ac:dyDescent="0.2">
      <c r="A181" s="28"/>
      <c r="B181" s="757"/>
      <c r="C181" s="94"/>
      <c r="D181" s="95"/>
      <c r="E181" s="265" t="s">
        <v>55</v>
      </c>
      <c r="F181" s="924" t="str">
        <f ca="1">VLOOKUP(CONCATENATE($B$177&amp;INDIRECT(ADDRESS(ROW(),COLUMN()-1))),Language_Translations,MATCH(Language_Selected,Language_Options,0),FALSE)</f>
        <v>Au cours des 12 derniers mois, êtes-vous allée dans un établissement de santé pour recevoir des soins pour vous-même ou pour vos enfants ?</v>
      </c>
      <c r="G181" s="924"/>
      <c r="H181" s="924"/>
      <c r="I181" s="924"/>
      <c r="J181" s="924"/>
      <c r="K181" s="924"/>
      <c r="L181" s="945"/>
      <c r="M181" s="574" t="s">
        <v>56</v>
      </c>
      <c r="N181" s="924" t="str">
        <f ca="1">VLOOKUP(CONCATENATE($B$177&amp;INDIRECT(ADDRESS(ROW(),COLUMN()-1))),Language_Translations,MATCH(Language_Selected,Language_Options,0),FALSE)</f>
        <v>Au cours des 12 derniers mois, êtes-vous allée dans un établissement de santé pour recevoir des soins pour vous-même  ?</v>
      </c>
      <c r="O181" s="924"/>
      <c r="P181" s="924"/>
      <c r="Q181" s="924"/>
      <c r="R181" s="924"/>
      <c r="S181" s="924"/>
      <c r="T181" s="924"/>
      <c r="U181" s="94"/>
      <c r="V181" s="95"/>
      <c r="W181" s="24"/>
      <c r="X181" s="24"/>
      <c r="Y181" s="182"/>
      <c r="Z181" s="182"/>
      <c r="AA181" s="182"/>
      <c r="AB181" s="182"/>
      <c r="AC181" s="182"/>
      <c r="AD181" s="182"/>
      <c r="AE181" s="182"/>
      <c r="AF181" s="182"/>
      <c r="AG181" s="182"/>
      <c r="AH181" s="182"/>
      <c r="AI181" s="182"/>
      <c r="AJ181" s="182"/>
      <c r="AK181" s="182"/>
      <c r="AL181" s="178"/>
      <c r="AM181" s="94"/>
      <c r="AN181" s="95"/>
      <c r="AO181" s="28"/>
      <c r="AP181" s="28"/>
      <c r="AQ181" s="28"/>
    </row>
    <row r="182" spans="1:43" ht="11.25" customHeight="1" x14ac:dyDescent="0.2">
      <c r="A182" s="28"/>
      <c r="B182" s="757"/>
      <c r="C182" s="94"/>
      <c r="D182" s="95"/>
      <c r="E182" s="338"/>
      <c r="F182" s="924"/>
      <c r="G182" s="924"/>
      <c r="H182" s="924"/>
      <c r="I182" s="924"/>
      <c r="J182" s="924"/>
      <c r="K182" s="924"/>
      <c r="L182" s="945"/>
      <c r="M182" s="338"/>
      <c r="N182" s="924"/>
      <c r="O182" s="924"/>
      <c r="P182" s="924"/>
      <c r="Q182" s="924"/>
      <c r="R182" s="924"/>
      <c r="S182" s="924"/>
      <c r="T182" s="924"/>
      <c r="U182" s="94"/>
      <c r="V182" s="95"/>
      <c r="W182" s="24"/>
      <c r="X182" s="24"/>
      <c r="Y182" s="182"/>
      <c r="Z182" s="182"/>
      <c r="AA182" s="182"/>
      <c r="AB182" s="182"/>
      <c r="AC182" s="182"/>
      <c r="AD182" s="182"/>
      <c r="AE182" s="182"/>
      <c r="AF182" s="182"/>
      <c r="AG182" s="182"/>
      <c r="AH182" s="182"/>
      <c r="AI182" s="182"/>
      <c r="AJ182" s="182"/>
      <c r="AK182" s="182"/>
      <c r="AL182" s="178"/>
      <c r="AM182" s="94"/>
      <c r="AN182" s="95"/>
      <c r="AO182" s="28"/>
      <c r="AP182" s="28"/>
      <c r="AQ182" s="28"/>
    </row>
    <row r="183" spans="1:43" ht="11.25" customHeight="1" x14ac:dyDescent="0.2">
      <c r="A183" s="28"/>
      <c r="B183" s="757"/>
      <c r="C183" s="94"/>
      <c r="D183" s="95"/>
      <c r="E183" s="338"/>
      <c r="F183" s="924"/>
      <c r="G183" s="924"/>
      <c r="H183" s="924"/>
      <c r="I183" s="924"/>
      <c r="J183" s="924"/>
      <c r="K183" s="924"/>
      <c r="L183" s="945"/>
      <c r="M183" s="338"/>
      <c r="N183" s="924"/>
      <c r="O183" s="924"/>
      <c r="P183" s="924"/>
      <c r="Q183" s="924"/>
      <c r="R183" s="924"/>
      <c r="S183" s="924"/>
      <c r="T183" s="924"/>
      <c r="U183" s="94"/>
      <c r="V183" s="95"/>
      <c r="W183" s="24" t="s">
        <v>444</v>
      </c>
      <c r="X183" s="24"/>
      <c r="Y183" s="182" t="s">
        <v>2</v>
      </c>
      <c r="Z183" s="182"/>
      <c r="AA183" s="182"/>
      <c r="AB183" s="182"/>
      <c r="AC183" s="182"/>
      <c r="AD183" s="182"/>
      <c r="AE183" s="182"/>
      <c r="AF183" s="182"/>
      <c r="AG183" s="182"/>
      <c r="AH183" s="182"/>
      <c r="AI183" s="182"/>
      <c r="AJ183" s="182"/>
      <c r="AK183" s="182"/>
      <c r="AL183" s="178" t="s">
        <v>10</v>
      </c>
      <c r="AM183" s="94"/>
      <c r="AN183" s="95"/>
      <c r="AO183" s="28"/>
      <c r="AP183" s="28"/>
      <c r="AQ183" s="28"/>
    </row>
    <row r="184" spans="1:43" ht="11.25" customHeight="1" x14ac:dyDescent="0.2">
      <c r="A184" s="28"/>
      <c r="B184" s="757"/>
      <c r="C184" s="94"/>
      <c r="D184" s="95"/>
      <c r="E184" s="338"/>
      <c r="F184" s="924"/>
      <c r="G184" s="924"/>
      <c r="H184" s="924"/>
      <c r="I184" s="924"/>
      <c r="J184" s="924"/>
      <c r="K184" s="924"/>
      <c r="L184" s="945"/>
      <c r="M184" s="338"/>
      <c r="N184" s="924"/>
      <c r="O184" s="924"/>
      <c r="P184" s="924"/>
      <c r="Q184" s="924"/>
      <c r="R184" s="924"/>
      <c r="S184" s="924"/>
      <c r="T184" s="924"/>
      <c r="U184" s="94"/>
      <c r="V184" s="95"/>
      <c r="W184" s="24" t="s">
        <v>445</v>
      </c>
      <c r="X184" s="24"/>
      <c r="Y184" s="182" t="s">
        <v>2</v>
      </c>
      <c r="Z184" s="182"/>
      <c r="AA184" s="182"/>
      <c r="AB184" s="182"/>
      <c r="AC184" s="182"/>
      <c r="AD184" s="182"/>
      <c r="AE184" s="182"/>
      <c r="AF184" s="182"/>
      <c r="AG184" s="182"/>
      <c r="AH184" s="182"/>
      <c r="AI184" s="182"/>
      <c r="AJ184" s="182"/>
      <c r="AK184" s="182"/>
      <c r="AL184" s="178" t="s">
        <v>12</v>
      </c>
      <c r="AM184" s="94"/>
      <c r="AN184" s="95"/>
      <c r="AO184" s="24"/>
      <c r="AP184" s="29">
        <v>401</v>
      </c>
      <c r="AQ184" s="28"/>
    </row>
    <row r="185" spans="1:43" ht="11.25" customHeight="1" x14ac:dyDescent="0.2">
      <c r="A185" s="766"/>
      <c r="B185" s="757"/>
      <c r="C185" s="765"/>
      <c r="D185" s="95"/>
      <c r="E185" s="767"/>
      <c r="F185" s="924"/>
      <c r="G185" s="924"/>
      <c r="H185" s="924"/>
      <c r="I185" s="924"/>
      <c r="J185" s="924"/>
      <c r="K185" s="924"/>
      <c r="L185" s="945"/>
      <c r="M185" s="767"/>
      <c r="N185" s="924"/>
      <c r="O185" s="924"/>
      <c r="P185" s="924"/>
      <c r="Q185" s="924"/>
      <c r="R185" s="924"/>
      <c r="S185" s="924"/>
      <c r="T185" s="924"/>
      <c r="U185" s="765"/>
      <c r="V185" s="95"/>
      <c r="W185" s="792"/>
      <c r="X185" s="792"/>
      <c r="Y185" s="182"/>
      <c r="Z185" s="182"/>
      <c r="AA185" s="182"/>
      <c r="AB185" s="182"/>
      <c r="AC185" s="182"/>
      <c r="AD185" s="182"/>
      <c r="AE185" s="182"/>
      <c r="AF185" s="182"/>
      <c r="AG185" s="182"/>
      <c r="AH185" s="182"/>
      <c r="AI185" s="182"/>
      <c r="AJ185" s="182"/>
      <c r="AK185" s="182"/>
      <c r="AL185" s="178"/>
      <c r="AM185" s="765"/>
      <c r="AN185" s="95"/>
      <c r="AO185" s="792"/>
      <c r="AP185" s="769"/>
      <c r="AQ185" s="766"/>
    </row>
    <row r="186" spans="1:43" ht="11.25" customHeight="1" x14ac:dyDescent="0.2">
      <c r="A186" s="766"/>
      <c r="B186" s="757"/>
      <c r="C186" s="765"/>
      <c r="D186" s="95"/>
      <c r="E186" s="767"/>
      <c r="F186" s="924"/>
      <c r="G186" s="924"/>
      <c r="H186" s="924"/>
      <c r="I186" s="924"/>
      <c r="J186" s="924"/>
      <c r="K186" s="924"/>
      <c r="L186" s="945"/>
      <c r="M186" s="767"/>
      <c r="N186" s="924"/>
      <c r="O186" s="924"/>
      <c r="P186" s="924"/>
      <c r="Q186" s="924"/>
      <c r="R186" s="924"/>
      <c r="S186" s="924"/>
      <c r="T186" s="924"/>
      <c r="U186" s="765"/>
      <c r="V186" s="95"/>
      <c r="W186" s="792"/>
      <c r="X186" s="792"/>
      <c r="Y186" s="182"/>
      <c r="Z186" s="182"/>
      <c r="AA186" s="182"/>
      <c r="AB186" s="182"/>
      <c r="AC186" s="182"/>
      <c r="AD186" s="182"/>
      <c r="AE186" s="182"/>
      <c r="AF186" s="182"/>
      <c r="AG186" s="182"/>
      <c r="AH186" s="182"/>
      <c r="AI186" s="182"/>
      <c r="AJ186" s="182"/>
      <c r="AK186" s="182"/>
      <c r="AL186" s="178"/>
      <c r="AM186" s="765"/>
      <c r="AN186" s="95"/>
      <c r="AO186" s="792"/>
      <c r="AP186" s="769"/>
      <c r="AQ186" s="766"/>
    </row>
    <row r="187" spans="1:43" ht="11.25" customHeight="1" x14ac:dyDescent="0.2">
      <c r="A187" s="766"/>
      <c r="B187" s="757"/>
      <c r="C187" s="765"/>
      <c r="D187" s="95"/>
      <c r="E187" s="767"/>
      <c r="F187" s="924"/>
      <c r="G187" s="924"/>
      <c r="H187" s="924"/>
      <c r="I187" s="924"/>
      <c r="J187" s="924"/>
      <c r="K187" s="924"/>
      <c r="L187" s="945"/>
      <c r="M187" s="767"/>
      <c r="N187" s="924"/>
      <c r="O187" s="924"/>
      <c r="P187" s="924"/>
      <c r="Q187" s="924"/>
      <c r="R187" s="924"/>
      <c r="S187" s="924"/>
      <c r="T187" s="924"/>
      <c r="U187" s="765"/>
      <c r="V187" s="95"/>
      <c r="W187" s="792"/>
      <c r="X187" s="792"/>
      <c r="Y187" s="182"/>
      <c r="Z187" s="182"/>
      <c r="AA187" s="182"/>
      <c r="AB187" s="182"/>
      <c r="AC187" s="182"/>
      <c r="AD187" s="182"/>
      <c r="AE187" s="182"/>
      <c r="AF187" s="182"/>
      <c r="AG187" s="182"/>
      <c r="AH187" s="182"/>
      <c r="AI187" s="182"/>
      <c r="AJ187" s="182"/>
      <c r="AK187" s="182"/>
      <c r="AL187" s="178"/>
      <c r="AM187" s="765"/>
      <c r="AN187" s="95"/>
      <c r="AO187" s="792"/>
      <c r="AP187" s="769"/>
      <c r="AQ187" s="766"/>
    </row>
    <row r="188" spans="1:43" x14ac:dyDescent="0.2">
      <c r="A188" s="28"/>
      <c r="B188" s="757"/>
      <c r="C188" s="94"/>
      <c r="D188" s="95"/>
      <c r="E188" s="28"/>
      <c r="F188" s="924"/>
      <c r="G188" s="924"/>
      <c r="H188" s="924"/>
      <c r="I188" s="924"/>
      <c r="J188" s="924"/>
      <c r="K188" s="924"/>
      <c r="L188" s="945"/>
      <c r="M188" s="28"/>
      <c r="N188" s="924"/>
      <c r="O188" s="924"/>
      <c r="P188" s="924"/>
      <c r="Q188" s="924"/>
      <c r="R188" s="924"/>
      <c r="S188" s="924"/>
      <c r="T188" s="924"/>
      <c r="U188" s="94"/>
      <c r="V188" s="95"/>
      <c r="W188" s="24"/>
      <c r="X188" s="24"/>
      <c r="Y188" s="182"/>
      <c r="Z188" s="182"/>
      <c r="AA188" s="182"/>
      <c r="AB188" s="182"/>
      <c r="AC188" s="182"/>
      <c r="AD188" s="182"/>
      <c r="AE188" s="182"/>
      <c r="AF188" s="182"/>
      <c r="AG188" s="182"/>
      <c r="AH188" s="182"/>
      <c r="AI188" s="182"/>
      <c r="AJ188" s="182"/>
      <c r="AK188" s="182"/>
      <c r="AL188" s="178"/>
      <c r="AM188" s="94"/>
      <c r="AN188" s="95"/>
      <c r="AO188" s="28"/>
      <c r="AP188" s="28"/>
      <c r="AQ188" s="28"/>
    </row>
    <row r="189" spans="1:43" ht="6" customHeight="1" x14ac:dyDescent="0.2">
      <c r="A189" s="30"/>
      <c r="B189" s="793"/>
      <c r="C189" s="91"/>
      <c r="D189" s="44"/>
      <c r="E189" s="30"/>
      <c r="F189" s="30"/>
      <c r="G189" s="30"/>
      <c r="H189" s="30"/>
      <c r="I189" s="30"/>
      <c r="J189" s="30"/>
      <c r="K189" s="30"/>
      <c r="L189" s="30"/>
      <c r="M189" s="30"/>
      <c r="N189" s="30"/>
      <c r="O189" s="30"/>
      <c r="P189" s="30"/>
      <c r="Q189" s="30"/>
      <c r="R189" s="30"/>
      <c r="S189" s="30"/>
      <c r="T189" s="30"/>
      <c r="U189" s="91"/>
      <c r="V189" s="44"/>
      <c r="W189" s="30"/>
      <c r="X189" s="30"/>
      <c r="Y189" s="30"/>
      <c r="Z189" s="30"/>
      <c r="AA189" s="30"/>
      <c r="AB189" s="30"/>
      <c r="AC189" s="30"/>
      <c r="AD189" s="30"/>
      <c r="AE189" s="30"/>
      <c r="AF189" s="30"/>
      <c r="AG189" s="30"/>
      <c r="AH189" s="30"/>
      <c r="AI189" s="30"/>
      <c r="AJ189" s="30"/>
      <c r="AK189" s="30"/>
      <c r="AL189" s="185"/>
      <c r="AM189" s="91"/>
      <c r="AN189" s="44"/>
      <c r="AO189" s="30"/>
      <c r="AP189" s="30"/>
      <c r="AQ189" s="30"/>
    </row>
    <row r="190" spans="1:43" ht="6" customHeight="1" x14ac:dyDescent="0.2">
      <c r="A190" s="26"/>
      <c r="B190" s="756"/>
      <c r="C190" s="89"/>
      <c r="D190" s="45"/>
      <c r="E190" s="26"/>
      <c r="F190" s="26"/>
      <c r="G190" s="26"/>
      <c r="H190" s="26"/>
      <c r="I190" s="26"/>
      <c r="J190" s="26"/>
      <c r="K190" s="26"/>
      <c r="L190" s="26"/>
      <c r="M190" s="26"/>
      <c r="N190" s="26"/>
      <c r="O190" s="26"/>
      <c r="P190" s="26"/>
      <c r="Q190" s="26"/>
      <c r="R190" s="26"/>
      <c r="S190" s="26"/>
      <c r="T190" s="26"/>
      <c r="U190" s="89"/>
      <c r="V190" s="45"/>
      <c r="W190" s="26"/>
      <c r="X190" s="26"/>
      <c r="Y190" s="26"/>
      <c r="Z190" s="26"/>
      <c r="AA190" s="26"/>
      <c r="AB190" s="26"/>
      <c r="AC190" s="26"/>
      <c r="AD190" s="26"/>
      <c r="AE190" s="26"/>
      <c r="AF190" s="26"/>
      <c r="AG190" s="26"/>
      <c r="AH190" s="26"/>
      <c r="AI190" s="26"/>
      <c r="AJ190" s="26"/>
      <c r="AK190" s="26"/>
      <c r="AL190" s="187"/>
      <c r="AM190" s="89"/>
      <c r="AN190" s="45"/>
      <c r="AO190" s="26"/>
      <c r="AP190" s="26"/>
      <c r="AQ190" s="26"/>
    </row>
    <row r="191" spans="1:43" ht="11.25" customHeight="1" x14ac:dyDescent="0.2">
      <c r="A191" s="28"/>
      <c r="B191" s="757">
        <v>330</v>
      </c>
      <c r="C191" s="94"/>
      <c r="D191" s="95"/>
      <c r="E191" s="918" t="str">
        <f ca="1">VLOOKUP(INDIRECT(ADDRESS(ROW(),COLUMN()-3)),Language_Translations,MATCH(Language_Selected,Language_Options,0),FALSE)</f>
        <v>Est-ce qu'un membre du personnel de l'établissement de santé vous a parlé de méthodes de planification familiale ?</v>
      </c>
      <c r="F191" s="918"/>
      <c r="G191" s="918"/>
      <c r="H191" s="918"/>
      <c r="I191" s="918"/>
      <c r="J191" s="918"/>
      <c r="K191" s="918"/>
      <c r="L191" s="918"/>
      <c r="M191" s="918"/>
      <c r="N191" s="918"/>
      <c r="O191" s="918"/>
      <c r="P191" s="918"/>
      <c r="Q191" s="918"/>
      <c r="R191" s="918"/>
      <c r="S191" s="918"/>
      <c r="T191" s="918"/>
      <c r="U191" s="94"/>
      <c r="V191" s="95"/>
      <c r="W191" s="24" t="s">
        <v>444</v>
      </c>
      <c r="X191" s="24"/>
      <c r="Y191" s="182" t="s">
        <v>2</v>
      </c>
      <c r="Z191" s="182"/>
      <c r="AA191" s="182"/>
      <c r="AB191" s="182"/>
      <c r="AC191" s="182"/>
      <c r="AD191" s="182"/>
      <c r="AE191" s="182"/>
      <c r="AF191" s="182"/>
      <c r="AG191" s="182"/>
      <c r="AH191" s="182"/>
      <c r="AI191" s="182"/>
      <c r="AJ191" s="182"/>
      <c r="AK191" s="182"/>
      <c r="AL191" s="178" t="s">
        <v>10</v>
      </c>
      <c r="AM191" s="94"/>
      <c r="AN191" s="95"/>
      <c r="AO191" s="28"/>
      <c r="AP191" s="28"/>
      <c r="AQ191" s="28"/>
    </row>
    <row r="192" spans="1:43" x14ac:dyDescent="0.2">
      <c r="A192" s="28"/>
      <c r="B192" s="757"/>
      <c r="C192" s="94"/>
      <c r="D192" s="95"/>
      <c r="E192" s="918"/>
      <c r="F192" s="918"/>
      <c r="G192" s="918"/>
      <c r="H192" s="918"/>
      <c r="I192" s="918"/>
      <c r="J192" s="918"/>
      <c r="K192" s="918"/>
      <c r="L192" s="918"/>
      <c r="M192" s="918"/>
      <c r="N192" s="918"/>
      <c r="O192" s="918"/>
      <c r="P192" s="918"/>
      <c r="Q192" s="918"/>
      <c r="R192" s="918"/>
      <c r="S192" s="918"/>
      <c r="T192" s="918"/>
      <c r="U192" s="94"/>
      <c r="V192" s="95"/>
      <c r="W192" s="24" t="s">
        <v>445</v>
      </c>
      <c r="X192" s="24"/>
      <c r="Y192" s="182" t="s">
        <v>2</v>
      </c>
      <c r="Z192" s="182"/>
      <c r="AA192" s="182"/>
      <c r="AB192" s="182"/>
      <c r="AC192" s="182"/>
      <c r="AD192" s="182"/>
      <c r="AE192" s="182"/>
      <c r="AF192" s="182"/>
      <c r="AG192" s="182"/>
      <c r="AH192" s="182"/>
      <c r="AI192" s="182"/>
      <c r="AJ192" s="182"/>
      <c r="AK192" s="182"/>
      <c r="AL192" s="178" t="s">
        <v>12</v>
      </c>
      <c r="AM192" s="94"/>
      <c r="AN192" s="95"/>
      <c r="AO192" s="24"/>
      <c r="AP192" s="29"/>
      <c r="AQ192" s="28"/>
    </row>
    <row r="193" spans="1:44" x14ac:dyDescent="0.2">
      <c r="A193" s="766"/>
      <c r="B193" s="757"/>
      <c r="C193" s="765"/>
      <c r="D193" s="95"/>
      <c r="E193" s="918"/>
      <c r="F193" s="918"/>
      <c r="G193" s="918"/>
      <c r="H193" s="918"/>
      <c r="I193" s="918"/>
      <c r="J193" s="918"/>
      <c r="K193" s="918"/>
      <c r="L193" s="918"/>
      <c r="M193" s="918"/>
      <c r="N193" s="918"/>
      <c r="O193" s="918"/>
      <c r="P193" s="918"/>
      <c r="Q193" s="918"/>
      <c r="R193" s="918"/>
      <c r="S193" s="918"/>
      <c r="T193" s="918"/>
      <c r="U193" s="765"/>
      <c r="V193" s="95"/>
      <c r="W193" s="792"/>
      <c r="X193" s="792"/>
      <c r="Y193" s="182"/>
      <c r="Z193" s="182"/>
      <c r="AA193" s="182"/>
      <c r="AB193" s="182"/>
      <c r="AC193" s="182"/>
      <c r="AD193" s="182"/>
      <c r="AE193" s="182"/>
      <c r="AF193" s="182"/>
      <c r="AG193" s="182"/>
      <c r="AH193" s="182"/>
      <c r="AI193" s="182"/>
      <c r="AJ193" s="182"/>
      <c r="AK193" s="182"/>
      <c r="AL193" s="178"/>
      <c r="AM193" s="765"/>
      <c r="AN193" s="95"/>
      <c r="AO193" s="792"/>
      <c r="AP193" s="769"/>
      <c r="AQ193" s="766"/>
    </row>
    <row r="194" spans="1:44" ht="6" customHeight="1" x14ac:dyDescent="0.2">
      <c r="A194" s="30"/>
      <c r="B194" s="793"/>
      <c r="C194" s="91"/>
      <c r="D194" s="44"/>
      <c r="E194" s="30"/>
      <c r="F194" s="30"/>
      <c r="G194" s="30"/>
      <c r="H194" s="30"/>
      <c r="I194" s="30"/>
      <c r="J194" s="30"/>
      <c r="K194" s="30"/>
      <c r="L194" s="30"/>
      <c r="M194" s="30"/>
      <c r="N194" s="30"/>
      <c r="O194" s="30"/>
      <c r="P194" s="30"/>
      <c r="Q194" s="30"/>
      <c r="R194" s="30"/>
      <c r="S194" s="30"/>
      <c r="T194" s="30"/>
      <c r="U194" s="91"/>
      <c r="V194" s="44"/>
      <c r="W194" s="30"/>
      <c r="X194" s="30"/>
      <c r="Y194" s="30"/>
      <c r="Z194" s="30"/>
      <c r="AA194" s="30"/>
      <c r="AB194" s="30"/>
      <c r="AC194" s="30"/>
      <c r="AD194" s="30"/>
      <c r="AE194" s="30"/>
      <c r="AF194" s="30"/>
      <c r="AG194" s="30"/>
      <c r="AH194" s="30"/>
      <c r="AI194" s="30"/>
      <c r="AJ194" s="30"/>
      <c r="AK194" s="30"/>
      <c r="AL194" s="185"/>
      <c r="AM194" s="91"/>
      <c r="AN194" s="44"/>
      <c r="AO194" s="30"/>
      <c r="AP194" s="30"/>
      <c r="AQ194" s="30"/>
    </row>
    <row r="195" spans="1:44" ht="6" customHeight="1" x14ac:dyDescent="0.2">
      <c r="A195" s="26"/>
      <c r="B195" s="75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187"/>
      <c r="AM195" s="26"/>
      <c r="AN195" s="26"/>
      <c r="AO195" s="26"/>
      <c r="AP195" s="26"/>
      <c r="AQ195" s="26"/>
      <c r="AR195" s="28"/>
    </row>
    <row r="197" spans="1:44" ht="11.25" customHeight="1" x14ac:dyDescent="0.2"/>
    <row r="198" spans="1:44" ht="11.25" customHeight="1" x14ac:dyDescent="0.2"/>
  </sheetData>
  <sheetProtection formatCells="0" formatRows="0" insertRows="0" deleteRows="0"/>
  <mergeCells count="40">
    <mergeCell ref="AP70:AP71"/>
    <mergeCell ref="Z154:AK154"/>
    <mergeCell ref="A1:AQ1"/>
    <mergeCell ref="W3:AL3"/>
    <mergeCell ref="E139:T143"/>
    <mergeCell ref="AP11:AP12"/>
    <mergeCell ref="AP117:AP118"/>
    <mergeCell ref="AP7:AP8"/>
    <mergeCell ref="E39:T43"/>
    <mergeCell ref="E3:T3"/>
    <mergeCell ref="E46:T46"/>
    <mergeCell ref="Z61:AK61"/>
    <mergeCell ref="F101:L109"/>
    <mergeCell ref="AN3:AQ3"/>
    <mergeCell ref="Z53:AK53"/>
    <mergeCell ref="Z143:AK143"/>
    <mergeCell ref="Z42:AK42"/>
    <mergeCell ref="E5:AL5"/>
    <mergeCell ref="E165:T166"/>
    <mergeCell ref="E169:T170"/>
    <mergeCell ref="E11:T12"/>
    <mergeCell ref="E15:T30"/>
    <mergeCell ref="E33:T36"/>
    <mergeCell ref="Z162:AK162"/>
    <mergeCell ref="E92:T93"/>
    <mergeCell ref="E191:T193"/>
    <mergeCell ref="E145:T145"/>
    <mergeCell ref="E64:T73"/>
    <mergeCell ref="N101:T109"/>
    <mergeCell ref="E96:T96"/>
    <mergeCell ref="E117:T131"/>
    <mergeCell ref="E134:T136"/>
    <mergeCell ref="E112:T114"/>
    <mergeCell ref="E81:T83"/>
    <mergeCell ref="E76:T78"/>
    <mergeCell ref="E86:T89"/>
    <mergeCell ref="E177:T177"/>
    <mergeCell ref="N181:T188"/>
    <mergeCell ref="F181:L188"/>
    <mergeCell ref="E173:T174"/>
  </mergeCells>
  <printOptions horizontalCentered="1"/>
  <pageMargins left="0.5" right="0.5" top="0.5" bottom="0.5" header="0.3" footer="0.3"/>
  <pageSetup paperSize="9" orientation="portrait" r:id="rId1"/>
  <headerFooter>
    <oddFooter>&amp;CW-&amp;P</oddFooter>
  </headerFooter>
  <rowBreaks count="2" manualBreakCount="2">
    <brk id="74" max="42" man="1"/>
    <brk id="132" max="4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9">
    <tabColor theme="9"/>
  </sheetPr>
  <dimension ref="A1:AZ21"/>
  <sheetViews>
    <sheetView view="pageBreakPreview" zoomScaleNormal="100" zoomScaleSheetLayoutView="100" workbookViewId="0"/>
  </sheetViews>
  <sheetFormatPr defaultColWidth="2.77734375" defaultRowHeight="10" x14ac:dyDescent="0.2"/>
  <cols>
    <col min="1" max="16384" width="2.77734375" style="569"/>
  </cols>
  <sheetData>
    <row r="1" spans="1:52" x14ac:dyDescent="0.2">
      <c r="A1" s="961" t="s">
        <v>1497</v>
      </c>
      <c r="B1" s="961"/>
      <c r="C1" s="961"/>
      <c r="D1" s="961"/>
      <c r="E1" s="961"/>
      <c r="F1" s="961"/>
      <c r="G1" s="961"/>
      <c r="H1" s="961"/>
      <c r="I1" s="961"/>
      <c r="J1" s="961"/>
      <c r="K1" s="961"/>
      <c r="L1" s="961"/>
      <c r="M1" s="961"/>
      <c r="N1" s="961"/>
      <c r="O1" s="961"/>
      <c r="P1" s="961"/>
      <c r="Q1" s="961"/>
      <c r="R1" s="961"/>
      <c r="S1" s="961"/>
      <c r="T1" s="961"/>
      <c r="U1" s="961"/>
      <c r="V1" s="961"/>
      <c r="W1" s="961"/>
      <c r="X1" s="961"/>
      <c r="Y1" s="961"/>
      <c r="Z1" s="961"/>
      <c r="AA1" s="961"/>
      <c r="AB1" s="961"/>
      <c r="AC1" s="961"/>
      <c r="AD1" s="961"/>
      <c r="AE1" s="961"/>
      <c r="AF1" s="961"/>
      <c r="AG1" s="961"/>
      <c r="AH1" s="961"/>
      <c r="AI1" s="961"/>
      <c r="AJ1" s="961"/>
      <c r="AK1" s="961"/>
      <c r="AL1" s="961"/>
      <c r="AM1" s="961"/>
      <c r="AN1" s="961"/>
      <c r="AO1" s="961"/>
    </row>
    <row r="2" spans="1:52" ht="6" customHeight="1" x14ac:dyDescent="0.2">
      <c r="A2" s="570"/>
      <c r="B2" s="570"/>
      <c r="C2" s="570"/>
      <c r="D2" s="570"/>
      <c r="E2" s="570"/>
      <c r="F2" s="570"/>
      <c r="G2" s="570"/>
      <c r="H2" s="570"/>
      <c r="I2" s="570"/>
      <c r="J2" s="570"/>
      <c r="K2" s="570"/>
      <c r="L2" s="570"/>
      <c r="M2" s="570"/>
      <c r="N2" s="570"/>
      <c r="O2" s="570"/>
      <c r="P2" s="570"/>
      <c r="Q2" s="570"/>
      <c r="R2" s="570"/>
      <c r="S2" s="570"/>
      <c r="T2" s="570"/>
      <c r="U2" s="570"/>
      <c r="V2" s="570"/>
      <c r="W2" s="570"/>
      <c r="X2" s="570"/>
      <c r="Y2" s="570"/>
      <c r="Z2" s="570"/>
      <c r="AA2" s="570"/>
      <c r="AB2" s="570"/>
      <c r="AC2" s="570"/>
      <c r="AD2" s="570"/>
      <c r="AE2" s="570"/>
      <c r="AF2" s="570"/>
      <c r="AG2" s="570"/>
      <c r="AH2" s="570"/>
      <c r="AI2" s="570"/>
      <c r="AJ2" s="570"/>
      <c r="AK2" s="570"/>
      <c r="AL2" s="570"/>
      <c r="AM2" s="570"/>
      <c r="AN2" s="570"/>
      <c r="AO2" s="570"/>
    </row>
    <row r="3" spans="1:52" ht="10.5" x14ac:dyDescent="0.25">
      <c r="A3" s="571"/>
      <c r="B3" s="919" t="s">
        <v>656</v>
      </c>
      <c r="C3" s="919"/>
      <c r="D3" s="919"/>
      <c r="E3" s="919"/>
      <c r="F3" s="919"/>
      <c r="G3" s="919"/>
      <c r="H3" s="919"/>
      <c r="I3" s="919"/>
      <c r="J3" s="919"/>
      <c r="K3" s="919"/>
      <c r="L3" s="919"/>
      <c r="M3" s="919"/>
      <c r="N3" s="919"/>
      <c r="O3" s="919"/>
      <c r="P3" s="919"/>
      <c r="Q3" s="919"/>
      <c r="R3" s="919"/>
      <c r="S3" s="919"/>
      <c r="T3" s="919"/>
      <c r="U3" s="919"/>
      <c r="V3" s="919"/>
      <c r="W3" s="919"/>
      <c r="X3" s="919"/>
      <c r="Y3" s="919"/>
      <c r="Z3" s="919"/>
      <c r="AA3" s="919"/>
      <c r="AB3" s="919"/>
      <c r="AC3" s="919"/>
      <c r="AD3" s="919"/>
      <c r="AE3" s="919"/>
      <c r="AF3" s="919"/>
      <c r="AG3" s="919"/>
      <c r="AH3" s="919"/>
      <c r="AI3" s="919"/>
      <c r="AJ3" s="919"/>
      <c r="AK3" s="919"/>
      <c r="AL3" s="919"/>
      <c r="AM3" s="919"/>
      <c r="AN3" s="919"/>
      <c r="AO3" s="919"/>
      <c r="AP3" s="540"/>
      <c r="AQ3" s="540"/>
      <c r="AR3" s="540"/>
      <c r="AS3" s="540"/>
      <c r="AT3" s="540"/>
      <c r="AU3" s="540"/>
      <c r="AV3" s="540"/>
      <c r="AW3" s="540"/>
      <c r="AX3" s="540"/>
      <c r="AY3" s="540"/>
      <c r="AZ3" s="540"/>
    </row>
    <row r="4" spans="1:52" ht="10.5" x14ac:dyDescent="0.25">
      <c r="A4" s="571"/>
      <c r="B4" s="919"/>
      <c r="C4" s="919"/>
      <c r="D4" s="919"/>
      <c r="E4" s="919"/>
      <c r="F4" s="919"/>
      <c r="G4" s="919"/>
      <c r="H4" s="919"/>
      <c r="I4" s="919"/>
      <c r="J4" s="919"/>
      <c r="K4" s="919"/>
      <c r="L4" s="919"/>
      <c r="M4" s="919"/>
      <c r="N4" s="919"/>
      <c r="O4" s="919"/>
      <c r="P4" s="919"/>
      <c r="Q4" s="919"/>
      <c r="R4" s="919"/>
      <c r="S4" s="919"/>
      <c r="T4" s="919"/>
      <c r="U4" s="919"/>
      <c r="V4" s="919"/>
      <c r="W4" s="919"/>
      <c r="X4" s="919"/>
      <c r="Y4" s="919"/>
      <c r="Z4" s="919"/>
      <c r="AA4" s="919"/>
      <c r="AB4" s="919"/>
      <c r="AC4" s="919"/>
      <c r="AD4" s="919"/>
      <c r="AE4" s="919"/>
      <c r="AF4" s="919"/>
      <c r="AG4" s="919"/>
      <c r="AH4" s="919"/>
      <c r="AI4" s="919"/>
      <c r="AJ4" s="919"/>
      <c r="AK4" s="919"/>
      <c r="AL4" s="919"/>
      <c r="AM4" s="919"/>
      <c r="AN4" s="919"/>
      <c r="AO4" s="919"/>
      <c r="AP4" s="540"/>
      <c r="AQ4" s="540"/>
      <c r="AR4" s="540"/>
      <c r="AS4" s="540"/>
      <c r="AT4" s="540"/>
      <c r="AU4" s="540"/>
      <c r="AV4" s="540"/>
      <c r="AW4" s="540"/>
      <c r="AX4" s="540"/>
      <c r="AY4" s="540"/>
      <c r="AZ4" s="540"/>
    </row>
    <row r="5" spans="1:52" ht="10.5" x14ac:dyDescent="0.25">
      <c r="A5" s="572"/>
      <c r="B5" s="916" t="s">
        <v>1625</v>
      </c>
      <c r="C5" s="916"/>
      <c r="D5" s="916"/>
      <c r="E5" s="916"/>
      <c r="F5" s="916"/>
      <c r="G5" s="916"/>
      <c r="H5" s="916"/>
      <c r="I5" s="916"/>
      <c r="J5" s="916"/>
      <c r="K5" s="916"/>
      <c r="L5" s="916"/>
      <c r="M5" s="916"/>
      <c r="N5" s="916"/>
      <c r="O5" s="916"/>
      <c r="P5" s="916"/>
      <c r="Q5" s="916"/>
      <c r="R5" s="916"/>
      <c r="S5" s="916"/>
      <c r="T5" s="916"/>
      <c r="U5" s="916"/>
      <c r="V5" s="916"/>
      <c r="W5" s="916"/>
      <c r="X5" s="916"/>
      <c r="Y5" s="916"/>
      <c r="Z5" s="916"/>
      <c r="AA5" s="916"/>
      <c r="AB5" s="916"/>
      <c r="AC5" s="916"/>
      <c r="AD5" s="916"/>
      <c r="AE5" s="916"/>
      <c r="AF5" s="916"/>
      <c r="AG5" s="916"/>
      <c r="AH5" s="916"/>
      <c r="AI5" s="916"/>
      <c r="AJ5" s="916"/>
      <c r="AK5" s="916"/>
      <c r="AL5" s="916"/>
      <c r="AM5" s="916"/>
      <c r="AN5" s="916"/>
      <c r="AO5" s="916"/>
      <c r="AP5" s="540"/>
      <c r="AQ5" s="540"/>
      <c r="AR5" s="540"/>
      <c r="AS5" s="540"/>
      <c r="AT5" s="540"/>
      <c r="AU5" s="540"/>
      <c r="AV5" s="540"/>
      <c r="AW5" s="540"/>
      <c r="AX5" s="540"/>
      <c r="AY5" s="540"/>
      <c r="AZ5" s="540"/>
    </row>
    <row r="6" spans="1:52" ht="10.5" x14ac:dyDescent="0.25">
      <c r="A6" s="572"/>
      <c r="B6" s="916"/>
      <c r="C6" s="916"/>
      <c r="D6" s="916"/>
      <c r="E6" s="916"/>
      <c r="F6" s="916"/>
      <c r="G6" s="916"/>
      <c r="H6" s="916"/>
      <c r="I6" s="916"/>
      <c r="J6" s="916"/>
      <c r="K6" s="916"/>
      <c r="L6" s="916"/>
      <c r="M6" s="916"/>
      <c r="N6" s="916"/>
      <c r="O6" s="916"/>
      <c r="P6" s="916"/>
      <c r="Q6" s="916"/>
      <c r="R6" s="916"/>
      <c r="S6" s="916"/>
      <c r="T6" s="916"/>
      <c r="U6" s="916"/>
      <c r="V6" s="916"/>
      <c r="W6" s="916"/>
      <c r="X6" s="916"/>
      <c r="Y6" s="916"/>
      <c r="Z6" s="916"/>
      <c r="AA6" s="916"/>
      <c r="AB6" s="916"/>
      <c r="AC6" s="916"/>
      <c r="AD6" s="916"/>
      <c r="AE6" s="916"/>
      <c r="AF6" s="916"/>
      <c r="AG6" s="916"/>
      <c r="AH6" s="916"/>
      <c r="AI6" s="916"/>
      <c r="AJ6" s="916"/>
      <c r="AK6" s="916"/>
      <c r="AL6" s="916"/>
      <c r="AM6" s="916"/>
      <c r="AN6" s="916"/>
      <c r="AO6" s="916"/>
      <c r="AP6" s="540"/>
      <c r="AQ6" s="540"/>
      <c r="AR6" s="540"/>
      <c r="AS6" s="540"/>
      <c r="AT6" s="540"/>
      <c r="AU6" s="540"/>
      <c r="AV6" s="540"/>
      <c r="AW6" s="540"/>
      <c r="AX6" s="540"/>
      <c r="AY6" s="540"/>
      <c r="AZ6" s="540"/>
    </row>
    <row r="7" spans="1:52" ht="10.5" x14ac:dyDescent="0.25">
      <c r="A7" s="572"/>
      <c r="B7" s="919" t="s">
        <v>657</v>
      </c>
      <c r="C7" s="919"/>
      <c r="D7" s="919"/>
      <c r="E7" s="919"/>
      <c r="F7" s="919"/>
      <c r="G7" s="919"/>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540"/>
      <c r="AQ7" s="540"/>
      <c r="AR7" s="540"/>
      <c r="AS7" s="540"/>
      <c r="AT7" s="540"/>
      <c r="AU7" s="540"/>
      <c r="AV7" s="540"/>
      <c r="AW7" s="540"/>
      <c r="AX7" s="540"/>
      <c r="AY7" s="540"/>
      <c r="AZ7" s="540"/>
    </row>
    <row r="8" spans="1:52" x14ac:dyDescent="0.2">
      <c r="A8" s="139"/>
      <c r="B8" s="919"/>
      <c r="C8" s="919"/>
      <c r="D8" s="919"/>
      <c r="E8" s="919"/>
      <c r="F8" s="919"/>
      <c r="G8" s="919"/>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540"/>
      <c r="AQ8" s="540"/>
      <c r="AR8" s="540"/>
      <c r="AS8" s="540"/>
      <c r="AT8" s="540"/>
      <c r="AU8" s="540"/>
      <c r="AV8" s="540"/>
      <c r="AW8" s="540"/>
      <c r="AX8" s="540"/>
      <c r="AY8" s="540"/>
      <c r="AZ8" s="540"/>
    </row>
    <row r="9" spans="1:52" ht="10.5" x14ac:dyDescent="0.25">
      <c r="A9" s="571"/>
      <c r="B9" s="919" t="s">
        <v>1455</v>
      </c>
      <c r="C9" s="919"/>
      <c r="D9" s="919"/>
      <c r="E9" s="919"/>
      <c r="F9" s="919"/>
      <c r="G9" s="919"/>
      <c r="H9" s="919"/>
      <c r="I9" s="919"/>
      <c r="J9" s="919"/>
      <c r="K9" s="919"/>
      <c r="L9" s="919"/>
      <c r="M9" s="919"/>
      <c r="N9" s="919"/>
      <c r="O9" s="919"/>
      <c r="P9" s="919"/>
      <c r="Q9" s="919"/>
      <c r="R9" s="919"/>
      <c r="S9" s="919"/>
      <c r="T9" s="919"/>
      <c r="U9" s="919"/>
      <c r="V9" s="919"/>
      <c r="W9" s="919"/>
      <c r="X9" s="919"/>
      <c r="Y9" s="919"/>
      <c r="Z9" s="919"/>
      <c r="AA9" s="919"/>
      <c r="AB9" s="919"/>
      <c r="AC9" s="919"/>
      <c r="AD9" s="919"/>
      <c r="AE9" s="919"/>
      <c r="AF9" s="919"/>
      <c r="AG9" s="919"/>
      <c r="AH9" s="919"/>
      <c r="AI9" s="919"/>
      <c r="AJ9" s="919"/>
      <c r="AK9" s="919"/>
      <c r="AL9" s="919"/>
      <c r="AM9" s="919"/>
      <c r="AN9" s="919"/>
      <c r="AO9" s="919"/>
      <c r="AP9" s="540"/>
      <c r="AQ9" s="540"/>
      <c r="AR9" s="540"/>
      <c r="AS9" s="540"/>
      <c r="AT9" s="540"/>
      <c r="AU9" s="540"/>
      <c r="AV9" s="540"/>
      <c r="AW9" s="540"/>
      <c r="AX9" s="540"/>
      <c r="AY9" s="540"/>
      <c r="AZ9" s="540"/>
    </row>
    <row r="10" spans="1:52" ht="10.5" x14ac:dyDescent="0.25">
      <c r="A10" s="571"/>
      <c r="B10" s="919"/>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19"/>
      <c r="AA10" s="919"/>
      <c r="AB10" s="919"/>
      <c r="AC10" s="919"/>
      <c r="AD10" s="919"/>
      <c r="AE10" s="919"/>
      <c r="AF10" s="919"/>
      <c r="AG10" s="919"/>
      <c r="AH10" s="919"/>
      <c r="AI10" s="919"/>
      <c r="AJ10" s="919"/>
      <c r="AK10" s="919"/>
      <c r="AL10" s="919"/>
      <c r="AM10" s="919"/>
      <c r="AN10" s="919"/>
      <c r="AO10" s="919"/>
      <c r="AP10" s="540"/>
      <c r="AQ10" s="540"/>
      <c r="AR10" s="540"/>
      <c r="AS10" s="540"/>
      <c r="AT10" s="540"/>
      <c r="AU10" s="540"/>
      <c r="AV10" s="540"/>
      <c r="AW10" s="540"/>
      <c r="AX10" s="540"/>
      <c r="AY10" s="540"/>
      <c r="AZ10" s="540"/>
    </row>
    <row r="11" spans="1:52" x14ac:dyDescent="0.2">
      <c r="A11" s="139"/>
      <c r="B11" s="919"/>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919"/>
      <c r="AC11" s="919"/>
      <c r="AD11" s="919"/>
      <c r="AE11" s="919"/>
      <c r="AF11" s="919"/>
      <c r="AG11" s="919"/>
      <c r="AH11" s="919"/>
      <c r="AI11" s="919"/>
      <c r="AJ11" s="919"/>
      <c r="AK11" s="919"/>
      <c r="AL11" s="919"/>
      <c r="AM11" s="919"/>
      <c r="AN11" s="919"/>
      <c r="AO11" s="919"/>
      <c r="AP11" s="540"/>
      <c r="AQ11" s="540"/>
      <c r="AR11" s="540"/>
      <c r="AS11" s="540"/>
      <c r="AT11" s="540"/>
      <c r="AU11" s="540"/>
      <c r="AV11" s="540"/>
      <c r="AW11" s="540"/>
      <c r="AX11" s="540"/>
      <c r="AY11" s="540"/>
      <c r="AZ11" s="540"/>
    </row>
    <row r="12" spans="1:52" ht="10.5" x14ac:dyDescent="0.25">
      <c r="A12" s="571"/>
      <c r="B12" s="919" t="s">
        <v>658</v>
      </c>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19"/>
      <c r="AA12" s="919"/>
      <c r="AB12" s="919"/>
      <c r="AC12" s="919"/>
      <c r="AD12" s="919"/>
      <c r="AE12" s="919"/>
      <c r="AF12" s="919"/>
      <c r="AG12" s="919"/>
      <c r="AH12" s="919"/>
      <c r="AI12" s="919"/>
      <c r="AJ12" s="919"/>
      <c r="AK12" s="919"/>
      <c r="AL12" s="919"/>
      <c r="AM12" s="919"/>
      <c r="AN12" s="919"/>
      <c r="AO12" s="919"/>
      <c r="AP12" s="540"/>
      <c r="AQ12" s="540"/>
      <c r="AR12" s="540"/>
      <c r="AS12" s="540"/>
      <c r="AT12" s="540"/>
      <c r="AU12" s="540"/>
      <c r="AV12" s="540"/>
      <c r="AW12" s="540"/>
      <c r="AX12" s="540"/>
      <c r="AY12" s="540"/>
      <c r="AZ12" s="540"/>
    </row>
    <row r="13" spans="1:52" ht="10.5" x14ac:dyDescent="0.25">
      <c r="A13" s="571"/>
      <c r="B13" s="919"/>
      <c r="C13" s="919"/>
      <c r="D13" s="919"/>
      <c r="E13" s="919"/>
      <c r="F13" s="919"/>
      <c r="G13" s="919"/>
      <c r="H13" s="919"/>
      <c r="I13" s="919"/>
      <c r="J13" s="919"/>
      <c r="K13" s="919"/>
      <c r="L13" s="919"/>
      <c r="M13" s="919"/>
      <c r="N13" s="919"/>
      <c r="O13" s="919"/>
      <c r="P13" s="919"/>
      <c r="Q13" s="919"/>
      <c r="R13" s="919"/>
      <c r="S13" s="919"/>
      <c r="T13" s="919"/>
      <c r="U13" s="919"/>
      <c r="V13" s="919"/>
      <c r="W13" s="919"/>
      <c r="X13" s="919"/>
      <c r="Y13" s="919"/>
      <c r="Z13" s="919"/>
      <c r="AA13" s="919"/>
      <c r="AB13" s="919"/>
      <c r="AC13" s="919"/>
      <c r="AD13" s="919"/>
      <c r="AE13" s="919"/>
      <c r="AF13" s="919"/>
      <c r="AG13" s="919"/>
      <c r="AH13" s="919"/>
      <c r="AI13" s="919"/>
      <c r="AJ13" s="919"/>
      <c r="AK13" s="919"/>
      <c r="AL13" s="919"/>
      <c r="AM13" s="919"/>
      <c r="AN13" s="919"/>
      <c r="AO13" s="919"/>
      <c r="AP13" s="540"/>
      <c r="AQ13" s="540"/>
      <c r="AR13" s="540"/>
      <c r="AS13" s="540"/>
      <c r="AT13" s="540"/>
      <c r="AU13" s="540"/>
      <c r="AV13" s="540"/>
      <c r="AW13" s="540"/>
      <c r="AX13" s="540"/>
      <c r="AY13" s="540"/>
      <c r="AZ13" s="540"/>
    </row>
    <row r="14" spans="1:52" ht="10.5" x14ac:dyDescent="0.25">
      <c r="A14" s="571"/>
      <c r="B14" s="919"/>
      <c r="C14" s="919"/>
      <c r="D14" s="919"/>
      <c r="E14" s="919"/>
      <c r="F14" s="919"/>
      <c r="G14" s="919"/>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540"/>
      <c r="AQ14" s="540"/>
      <c r="AR14" s="540"/>
      <c r="AS14" s="540"/>
      <c r="AT14" s="540"/>
      <c r="AU14" s="540"/>
      <c r="AV14" s="540"/>
      <c r="AW14" s="540"/>
      <c r="AX14" s="540"/>
      <c r="AY14" s="540"/>
      <c r="AZ14" s="540"/>
    </row>
    <row r="15" spans="1:52" ht="10.5" x14ac:dyDescent="0.25">
      <c r="A15" s="572"/>
      <c r="B15" s="916" t="s">
        <v>1626</v>
      </c>
      <c r="C15" s="916"/>
      <c r="D15" s="916"/>
      <c r="E15" s="916"/>
      <c r="F15" s="916"/>
      <c r="G15" s="916"/>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540"/>
      <c r="AQ15" s="540"/>
      <c r="AR15" s="540"/>
      <c r="AS15" s="540"/>
      <c r="AT15" s="540"/>
      <c r="AU15" s="540"/>
      <c r="AV15" s="540"/>
      <c r="AW15" s="540"/>
      <c r="AX15" s="540"/>
      <c r="AY15" s="540"/>
      <c r="AZ15" s="540"/>
    </row>
    <row r="16" spans="1:52" ht="10.5" x14ac:dyDescent="0.25">
      <c r="A16" s="572"/>
      <c r="B16" s="916"/>
      <c r="C16" s="916"/>
      <c r="D16" s="916"/>
      <c r="E16" s="916"/>
      <c r="F16" s="916"/>
      <c r="G16" s="916"/>
      <c r="H16" s="916"/>
      <c r="I16" s="916"/>
      <c r="J16" s="916"/>
      <c r="K16" s="916"/>
      <c r="L16" s="916"/>
      <c r="M16" s="916"/>
      <c r="N16" s="916"/>
      <c r="O16" s="916"/>
      <c r="P16" s="916"/>
      <c r="Q16" s="916"/>
      <c r="R16" s="916"/>
      <c r="S16" s="916"/>
      <c r="T16" s="916"/>
      <c r="U16" s="916"/>
      <c r="V16" s="916"/>
      <c r="W16" s="916"/>
      <c r="X16" s="916"/>
      <c r="Y16" s="916"/>
      <c r="Z16" s="916"/>
      <c r="AA16" s="916"/>
      <c r="AB16" s="916"/>
      <c r="AC16" s="916"/>
      <c r="AD16" s="916"/>
      <c r="AE16" s="916"/>
      <c r="AF16" s="916"/>
      <c r="AG16" s="916"/>
      <c r="AH16" s="916"/>
      <c r="AI16" s="916"/>
      <c r="AJ16" s="916"/>
      <c r="AK16" s="916"/>
      <c r="AL16" s="916"/>
      <c r="AM16" s="916"/>
      <c r="AN16" s="916"/>
      <c r="AO16" s="916"/>
      <c r="AP16" s="540"/>
      <c r="AQ16" s="540"/>
      <c r="AR16" s="540"/>
      <c r="AS16" s="540"/>
      <c r="AT16" s="540"/>
      <c r="AU16" s="540"/>
      <c r="AV16" s="540"/>
      <c r="AW16" s="540"/>
      <c r="AX16" s="540"/>
      <c r="AY16" s="540"/>
      <c r="AZ16" s="540"/>
    </row>
    <row r="17" spans="1:52" ht="10.5" x14ac:dyDescent="0.25">
      <c r="A17" s="571"/>
      <c r="B17" s="927" t="str">
        <f>"(7) On suppose que l'année de la collecte est " &amp; FW_YR &amp; ". Pour la collecte commençant en " &amp; FW_YR+1 &amp; ", toutes les références aux années de calendrier doivent être augmentées d'une année; par exemple, " &amp; FW_YR-6 &amp; " doit être changé en " &amp; FW_YR-5 &amp; ", " &amp; FW_YR-5 &amp; " doit être changé en " &amp; FW_YR-4 &amp; ", " &amp; FW_YR-4 &amp; " doit être changé en " &amp; FW_YR-3 &amp; ", et ainsi de suite pour toutes les années dans tout le questionnaire."</f>
        <v>(7) On suppose que l'année de la collecte est 2015. Pour la collecte commençant en 2016, toutes les références aux années de calendrier doivent être augmentées d'une année; par exemple, 2009 doit être changé en 2010, 2010 doit être changé en 2011, 2011 doit être changé en 2012, et ainsi de suite pour toutes les années dans tout le questionnaire.</v>
      </c>
      <c r="C17" s="927"/>
      <c r="D17" s="927"/>
      <c r="E17" s="927"/>
      <c r="F17" s="927"/>
      <c r="G17" s="927"/>
      <c r="H17" s="927"/>
      <c r="I17" s="927"/>
      <c r="J17" s="927"/>
      <c r="K17" s="927"/>
      <c r="L17" s="927"/>
      <c r="M17" s="927"/>
      <c r="N17" s="927"/>
      <c r="O17" s="927"/>
      <c r="P17" s="927"/>
      <c r="Q17" s="927"/>
      <c r="R17" s="927"/>
      <c r="S17" s="927"/>
      <c r="T17" s="927"/>
      <c r="U17" s="927"/>
      <c r="V17" s="927"/>
      <c r="W17" s="927"/>
      <c r="X17" s="927"/>
      <c r="Y17" s="927"/>
      <c r="Z17" s="927"/>
      <c r="AA17" s="927"/>
      <c r="AB17" s="927"/>
      <c r="AC17" s="927"/>
      <c r="AD17" s="927"/>
      <c r="AE17" s="927"/>
      <c r="AF17" s="927"/>
      <c r="AG17" s="927"/>
      <c r="AH17" s="927"/>
      <c r="AI17" s="927"/>
      <c r="AJ17" s="927"/>
      <c r="AK17" s="927"/>
      <c r="AL17" s="927"/>
      <c r="AM17" s="927"/>
      <c r="AN17" s="927"/>
      <c r="AO17" s="927"/>
      <c r="AP17" s="540"/>
      <c r="AQ17" s="540"/>
      <c r="AR17" s="540"/>
      <c r="AS17" s="540"/>
      <c r="AT17" s="540"/>
      <c r="AU17" s="540"/>
      <c r="AV17" s="540"/>
      <c r="AW17" s="540"/>
      <c r="AX17" s="540"/>
      <c r="AY17" s="540"/>
      <c r="AZ17" s="540"/>
    </row>
    <row r="18" spans="1:52" ht="10.5" x14ac:dyDescent="0.25">
      <c r="A18" s="571"/>
      <c r="B18" s="927"/>
      <c r="C18" s="927"/>
      <c r="D18" s="927"/>
      <c r="E18" s="927"/>
      <c r="F18" s="927"/>
      <c r="G18" s="927"/>
      <c r="H18" s="927"/>
      <c r="I18" s="927"/>
      <c r="J18" s="927"/>
      <c r="K18" s="927"/>
      <c r="L18" s="927"/>
      <c r="M18" s="927"/>
      <c r="N18" s="927"/>
      <c r="O18" s="927"/>
      <c r="P18" s="927"/>
      <c r="Q18" s="927"/>
      <c r="R18" s="927"/>
      <c r="S18" s="927"/>
      <c r="T18" s="927"/>
      <c r="U18" s="927"/>
      <c r="V18" s="927"/>
      <c r="W18" s="927"/>
      <c r="X18" s="927"/>
      <c r="Y18" s="927"/>
      <c r="Z18" s="927"/>
      <c r="AA18" s="927"/>
      <c r="AB18" s="927"/>
      <c r="AC18" s="927"/>
      <c r="AD18" s="927"/>
      <c r="AE18" s="927"/>
      <c r="AF18" s="927"/>
      <c r="AG18" s="927"/>
      <c r="AH18" s="927"/>
      <c r="AI18" s="927"/>
      <c r="AJ18" s="927"/>
      <c r="AK18" s="927"/>
      <c r="AL18" s="927"/>
      <c r="AM18" s="927"/>
      <c r="AN18" s="927"/>
      <c r="AO18" s="927"/>
      <c r="AP18" s="540"/>
      <c r="AQ18" s="540"/>
      <c r="AR18" s="540"/>
      <c r="AS18" s="540"/>
      <c r="AT18" s="540"/>
      <c r="AU18" s="540"/>
      <c r="AV18" s="540"/>
      <c r="AW18" s="540"/>
      <c r="AX18" s="540"/>
      <c r="AY18" s="540"/>
      <c r="AZ18" s="540"/>
    </row>
    <row r="19" spans="1:52" ht="10.5" x14ac:dyDescent="0.25">
      <c r="A19" s="571"/>
      <c r="B19" s="927"/>
      <c r="C19" s="927"/>
      <c r="D19" s="927"/>
      <c r="E19" s="927"/>
      <c r="F19" s="927"/>
      <c r="G19" s="927"/>
      <c r="H19" s="927"/>
      <c r="I19" s="927"/>
      <c r="J19" s="927"/>
      <c r="K19" s="927"/>
      <c r="L19" s="927"/>
      <c r="M19" s="927"/>
      <c r="N19" s="927"/>
      <c r="O19" s="927"/>
      <c r="P19" s="927"/>
      <c r="Q19" s="927"/>
      <c r="R19" s="927"/>
      <c r="S19" s="927"/>
      <c r="T19" s="927"/>
      <c r="U19" s="927"/>
      <c r="V19" s="927"/>
      <c r="W19" s="927"/>
      <c r="X19" s="927"/>
      <c r="Y19" s="927"/>
      <c r="Z19" s="927"/>
      <c r="AA19" s="927"/>
      <c r="AB19" s="927"/>
      <c r="AC19" s="927"/>
      <c r="AD19" s="927"/>
      <c r="AE19" s="927"/>
      <c r="AF19" s="927"/>
      <c r="AG19" s="927"/>
      <c r="AH19" s="927"/>
      <c r="AI19" s="927"/>
      <c r="AJ19" s="927"/>
      <c r="AK19" s="927"/>
      <c r="AL19" s="927"/>
      <c r="AM19" s="927"/>
      <c r="AN19" s="927"/>
      <c r="AO19" s="927"/>
      <c r="AP19" s="540"/>
      <c r="AQ19" s="540"/>
      <c r="AR19" s="540"/>
      <c r="AS19" s="540"/>
      <c r="AT19" s="540"/>
      <c r="AU19" s="540"/>
      <c r="AV19" s="540"/>
      <c r="AW19" s="540"/>
      <c r="AX19" s="540"/>
      <c r="AY19" s="540"/>
      <c r="AZ19" s="540"/>
    </row>
    <row r="20" spans="1:52" ht="10.5" x14ac:dyDescent="0.25">
      <c r="A20" s="572"/>
      <c r="B20" s="919" t="s">
        <v>659</v>
      </c>
      <c r="C20" s="919"/>
      <c r="D20" s="919"/>
      <c r="E20" s="919"/>
      <c r="F20" s="919"/>
      <c r="G20" s="919"/>
      <c r="H20" s="919"/>
      <c r="I20" s="919"/>
      <c r="J20" s="919"/>
      <c r="K20" s="919"/>
      <c r="L20" s="919"/>
      <c r="M20" s="919"/>
      <c r="N20" s="919"/>
      <c r="O20" s="919"/>
      <c r="P20" s="919"/>
      <c r="Q20" s="919"/>
      <c r="R20" s="919"/>
      <c r="S20" s="919"/>
      <c r="T20" s="919"/>
      <c r="U20" s="919"/>
      <c r="V20" s="919"/>
      <c r="W20" s="919"/>
      <c r="X20" s="919"/>
      <c r="Y20" s="919"/>
      <c r="Z20" s="919"/>
      <c r="AA20" s="919"/>
      <c r="AB20" s="919"/>
      <c r="AC20" s="919"/>
      <c r="AD20" s="919"/>
      <c r="AE20" s="919"/>
      <c r="AF20" s="919"/>
      <c r="AG20" s="919"/>
      <c r="AH20" s="919"/>
      <c r="AI20" s="919"/>
      <c r="AJ20" s="919"/>
      <c r="AK20" s="919"/>
      <c r="AL20" s="919"/>
      <c r="AM20" s="919"/>
      <c r="AN20" s="919"/>
      <c r="AO20" s="919"/>
      <c r="AP20" s="540"/>
      <c r="AQ20" s="540"/>
      <c r="AR20" s="540"/>
      <c r="AS20" s="540"/>
      <c r="AT20" s="540"/>
      <c r="AU20" s="540"/>
      <c r="AV20" s="540"/>
      <c r="AW20" s="540"/>
      <c r="AX20" s="540"/>
      <c r="AY20" s="540"/>
      <c r="AZ20" s="540"/>
    </row>
    <row r="21" spans="1:52" ht="6" customHeight="1" x14ac:dyDescent="0.2"/>
  </sheetData>
  <sheetProtection formatCells="0" formatRows="0" insertRows="0" deleteRows="0"/>
  <mergeCells count="9">
    <mergeCell ref="A1:AO1"/>
    <mergeCell ref="B9:AO11"/>
    <mergeCell ref="B3:AO4"/>
    <mergeCell ref="B7:AO8"/>
    <mergeCell ref="B20:AO20"/>
    <mergeCell ref="B12:AO14"/>
    <mergeCell ref="B17:AO19"/>
    <mergeCell ref="B5:AO6"/>
    <mergeCell ref="B15:AO16"/>
  </mergeCells>
  <printOptions horizontalCentered="1"/>
  <pageMargins left="0.5" right="0.5" top="0.5" bottom="0.5" header="0.3" footer="0.3"/>
  <pageSetup paperSize="9" orientation="portrait" r:id="rId1"/>
  <headerFooter>
    <oddFooter>&amp;CW-&amp;P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5"/>
  </sheetPr>
  <dimension ref="A1:AQ768"/>
  <sheetViews>
    <sheetView view="pageBreakPreview" zoomScaleNormal="100" zoomScaleSheetLayoutView="100" workbookViewId="0"/>
  </sheetViews>
  <sheetFormatPr defaultColWidth="2.77734375" defaultRowHeight="10" x14ac:dyDescent="0.2"/>
  <cols>
    <col min="1" max="1" width="1.77734375" style="180" customWidth="1"/>
    <col min="2" max="2" width="4.77734375" style="237" customWidth="1"/>
    <col min="3" max="4" width="1.77734375" style="180" customWidth="1"/>
    <col min="5" max="16" width="2.77734375" style="180" customWidth="1"/>
    <col min="17" max="18" width="1.77734375" style="180" customWidth="1"/>
    <col min="19" max="28" width="2.77734375" style="180" customWidth="1"/>
    <col min="29" max="29" width="2.77734375" style="415" customWidth="1"/>
    <col min="30" max="31" width="1.77734375" style="180" customWidth="1"/>
    <col min="32" max="41" width="2.77734375" style="180" customWidth="1"/>
    <col min="42" max="42" width="2.77734375" style="415" customWidth="1"/>
    <col min="43" max="43" width="1.77734375" style="180" customWidth="1"/>
    <col min="44" max="16384" width="2.77734375" style="180"/>
  </cols>
  <sheetData>
    <row r="1" spans="1:43" x14ac:dyDescent="0.2">
      <c r="A1" s="921" t="s">
        <v>697</v>
      </c>
      <c r="B1" s="967"/>
      <c r="C1" s="967"/>
      <c r="D1" s="967"/>
      <c r="E1" s="967"/>
      <c r="F1" s="967"/>
      <c r="G1" s="967"/>
      <c r="H1" s="967"/>
      <c r="I1" s="967"/>
      <c r="J1" s="967"/>
      <c r="K1" s="967"/>
      <c r="L1" s="967"/>
      <c r="M1" s="967"/>
      <c r="N1" s="967"/>
      <c r="O1" s="967"/>
      <c r="P1" s="967"/>
      <c r="Q1" s="967"/>
      <c r="R1" s="967"/>
      <c r="S1" s="967"/>
      <c r="T1" s="967"/>
      <c r="U1" s="967"/>
      <c r="V1" s="967"/>
      <c r="W1" s="967"/>
      <c r="X1" s="967"/>
      <c r="Y1" s="967"/>
      <c r="Z1" s="967"/>
      <c r="AA1" s="967"/>
      <c r="AB1" s="967"/>
      <c r="AC1" s="967"/>
      <c r="AD1" s="967"/>
      <c r="AE1" s="967"/>
      <c r="AF1" s="967"/>
      <c r="AG1" s="967"/>
      <c r="AH1" s="967"/>
      <c r="AI1" s="967"/>
      <c r="AJ1" s="967"/>
      <c r="AK1" s="967"/>
      <c r="AL1" s="967"/>
      <c r="AM1" s="967"/>
      <c r="AN1" s="967"/>
      <c r="AO1" s="967"/>
      <c r="AP1" s="967"/>
      <c r="AQ1" s="967"/>
    </row>
    <row r="2" spans="1:43" ht="6" customHeight="1" thickBot="1" x14ac:dyDescent="0.25">
      <c r="A2" s="146"/>
      <c r="B2" s="761"/>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297"/>
      <c r="AD2" s="146"/>
      <c r="AE2" s="146"/>
      <c r="AF2" s="146"/>
      <c r="AG2" s="146"/>
      <c r="AH2" s="146"/>
      <c r="AI2" s="146"/>
      <c r="AJ2" s="146"/>
      <c r="AK2" s="146"/>
      <c r="AL2" s="146"/>
      <c r="AM2" s="146"/>
      <c r="AN2" s="146"/>
      <c r="AO2" s="146"/>
      <c r="AP2" s="297"/>
      <c r="AQ2" s="146"/>
    </row>
    <row r="3" spans="1:43" ht="6" customHeight="1" x14ac:dyDescent="0.2">
      <c r="A3" s="298"/>
      <c r="B3" s="299"/>
      <c r="C3" s="300"/>
      <c r="D3" s="301"/>
      <c r="E3" s="1"/>
      <c r="F3" s="1"/>
      <c r="G3" s="1"/>
      <c r="H3" s="1"/>
      <c r="I3" s="1"/>
      <c r="J3" s="1"/>
      <c r="K3" s="1"/>
      <c r="L3" s="1"/>
      <c r="M3" s="1"/>
      <c r="N3" s="1"/>
      <c r="O3" s="1"/>
      <c r="P3" s="1"/>
      <c r="Q3" s="1"/>
      <c r="R3" s="1"/>
      <c r="S3" s="1"/>
      <c r="T3" s="1"/>
      <c r="U3" s="1"/>
      <c r="V3" s="1"/>
      <c r="W3" s="1"/>
      <c r="X3" s="1"/>
      <c r="Y3" s="1"/>
      <c r="Z3" s="1"/>
      <c r="AA3" s="1"/>
      <c r="AB3" s="1"/>
      <c r="AC3" s="235"/>
      <c r="AD3" s="1"/>
      <c r="AE3" s="1"/>
      <c r="AF3" s="1"/>
      <c r="AG3" s="1"/>
      <c r="AH3" s="1"/>
      <c r="AI3" s="1"/>
      <c r="AJ3" s="1"/>
      <c r="AK3" s="1"/>
      <c r="AL3" s="1"/>
      <c r="AM3" s="1"/>
      <c r="AN3" s="1"/>
      <c r="AO3" s="1"/>
      <c r="AP3" s="235"/>
      <c r="AQ3" s="302"/>
    </row>
    <row r="4" spans="1:43" x14ac:dyDescent="0.2">
      <c r="A4" s="303"/>
      <c r="B4" s="757">
        <v>401</v>
      </c>
      <c r="C4" s="94"/>
      <c r="D4" s="95"/>
      <c r="E4" s="899" t="s">
        <v>698</v>
      </c>
      <c r="F4" s="899"/>
      <c r="G4" s="899"/>
      <c r="H4" s="899"/>
      <c r="I4" s="899"/>
      <c r="J4" s="899"/>
      <c r="K4" s="899"/>
      <c r="L4" s="899"/>
      <c r="M4" s="28"/>
      <c r="N4" s="28"/>
      <c r="O4" s="28"/>
      <c r="P4" s="28"/>
      <c r="Q4" s="28"/>
      <c r="R4" s="28"/>
      <c r="S4" s="28"/>
      <c r="T4" s="28"/>
      <c r="U4" s="28"/>
      <c r="V4" s="28"/>
      <c r="W4" s="28"/>
      <c r="X4" s="28"/>
      <c r="Y4" s="28"/>
      <c r="Z4" s="28"/>
      <c r="AA4" s="28"/>
      <c r="AB4" s="28"/>
      <c r="AC4" s="42"/>
      <c r="AD4" s="28"/>
      <c r="AE4" s="28"/>
      <c r="AF4" s="28"/>
      <c r="AG4" s="28"/>
      <c r="AH4" s="28"/>
      <c r="AI4" s="28"/>
      <c r="AJ4" s="28"/>
      <c r="AK4" s="28"/>
      <c r="AL4" s="28"/>
      <c r="AM4" s="28"/>
      <c r="AN4" s="28"/>
      <c r="AO4" s="28"/>
      <c r="AP4" s="42"/>
      <c r="AQ4" s="304"/>
    </row>
    <row r="5" spans="1:43" ht="6" customHeight="1" x14ac:dyDescent="0.2">
      <c r="A5" s="303"/>
      <c r="B5" s="757"/>
      <c r="C5" s="94"/>
      <c r="D5" s="95"/>
      <c r="E5" s="308"/>
      <c r="F5" s="308"/>
      <c r="G5" s="308"/>
      <c r="H5" s="308"/>
      <c r="I5" s="308"/>
      <c r="J5" s="308"/>
      <c r="K5" s="308"/>
      <c r="L5" s="308"/>
      <c r="M5" s="28"/>
      <c r="N5" s="28"/>
      <c r="O5" s="28"/>
      <c r="P5" s="28"/>
      <c r="Q5" s="28"/>
      <c r="R5" s="28"/>
      <c r="S5" s="28"/>
      <c r="T5" s="28"/>
      <c r="U5" s="28"/>
      <c r="V5" s="28"/>
      <c r="W5" s="28"/>
      <c r="X5" s="28"/>
      <c r="Y5" s="28"/>
      <c r="Z5" s="28"/>
      <c r="AA5" s="28"/>
      <c r="AB5" s="28"/>
      <c r="AC5" s="42"/>
      <c r="AD5" s="28"/>
      <c r="AE5" s="28"/>
      <c r="AF5" s="28"/>
      <c r="AG5" s="28"/>
      <c r="AH5" s="28"/>
      <c r="AI5" s="28"/>
      <c r="AJ5" s="28"/>
      <c r="AK5" s="28"/>
      <c r="AL5" s="28"/>
      <c r="AM5" s="28"/>
      <c r="AN5" s="28"/>
      <c r="AO5" s="28"/>
      <c r="AP5" s="42"/>
      <c r="AQ5" s="304"/>
    </row>
    <row r="6" spans="1:43" ht="11.25" customHeight="1" x14ac:dyDescent="0.2">
      <c r="A6" s="303"/>
      <c r="B6" s="216" t="s">
        <v>13</v>
      </c>
      <c r="C6" s="94"/>
      <c r="D6" s="95"/>
      <c r="E6" s="28"/>
      <c r="F6" s="28"/>
      <c r="G6" s="28"/>
      <c r="H6" s="28"/>
      <c r="I6" s="28"/>
      <c r="J6" s="955" t="str">
        <f>"UNE NAISSANCE OU PLUS EN " &amp; FIVE_YRS_BEFORE_SRVY &amp; "-" &amp; FW_YR</f>
        <v>UNE NAISSANCE OU PLUS EN 2010-2015</v>
      </c>
      <c r="K6" s="955"/>
      <c r="L6" s="955"/>
      <c r="M6" s="955"/>
      <c r="N6" s="955"/>
      <c r="O6" s="955"/>
      <c r="P6" s="955"/>
      <c r="Q6" s="955"/>
      <c r="R6" s="28"/>
      <c r="S6" s="28"/>
      <c r="T6" s="28"/>
      <c r="U6" s="28"/>
      <c r="V6" s="28"/>
      <c r="W6" s="955" t="str">
        <f>"AUCUNE NAISSANCE EN " &amp; FIVE_YRS_BEFORE_SRVY &amp; "-" &amp; FW_YR</f>
        <v>AUCUNE NAISSANCE EN 2010-2015</v>
      </c>
      <c r="X6" s="955"/>
      <c r="Y6" s="955"/>
      <c r="Z6" s="955"/>
      <c r="AA6" s="955"/>
      <c r="AB6" s="955"/>
      <c r="AC6" s="28"/>
      <c r="AD6" s="28"/>
      <c r="AF6" s="28"/>
      <c r="AG6" s="28"/>
      <c r="AH6" s="28"/>
      <c r="AI6" s="28"/>
      <c r="AJ6" s="28"/>
      <c r="AK6" s="28"/>
      <c r="AL6" s="28"/>
      <c r="AM6" s="28"/>
      <c r="AN6" s="28"/>
      <c r="AO6" s="968">
        <v>648</v>
      </c>
      <c r="AP6" s="968"/>
      <c r="AQ6" s="304"/>
    </row>
    <row r="7" spans="1:43" x14ac:dyDescent="0.2">
      <c r="A7" s="303"/>
      <c r="B7" s="757"/>
      <c r="C7" s="94"/>
      <c r="D7" s="95"/>
      <c r="E7" s="28"/>
      <c r="F7" s="28"/>
      <c r="G7" s="28"/>
      <c r="H7" s="28"/>
      <c r="I7" s="28"/>
      <c r="J7" s="955"/>
      <c r="K7" s="955"/>
      <c r="L7" s="955"/>
      <c r="M7" s="955"/>
      <c r="N7" s="955"/>
      <c r="O7" s="955"/>
      <c r="P7" s="955"/>
      <c r="Q7" s="955"/>
      <c r="R7" s="28"/>
      <c r="S7" s="28"/>
      <c r="T7" s="28"/>
      <c r="U7" s="28"/>
      <c r="V7" s="28"/>
      <c r="W7" s="955"/>
      <c r="X7" s="955"/>
      <c r="Y7" s="955"/>
      <c r="Z7" s="955"/>
      <c r="AA7" s="955"/>
      <c r="AB7" s="955"/>
      <c r="AC7" s="28"/>
      <c r="AD7" s="28"/>
      <c r="AF7" s="28"/>
      <c r="AG7" s="28"/>
      <c r="AH7" s="28"/>
      <c r="AI7" s="28"/>
      <c r="AJ7" s="28"/>
      <c r="AK7" s="28"/>
      <c r="AL7" s="28"/>
      <c r="AM7" s="28"/>
      <c r="AN7" s="28"/>
      <c r="AO7" s="968"/>
      <c r="AP7" s="968"/>
      <c r="AQ7" s="304"/>
    </row>
    <row r="8" spans="1:43" x14ac:dyDescent="0.2">
      <c r="A8" s="303"/>
      <c r="B8" s="757"/>
      <c r="C8" s="765"/>
      <c r="D8" s="95"/>
      <c r="E8" s="766"/>
      <c r="F8" s="766"/>
      <c r="G8" s="766"/>
      <c r="H8" s="766"/>
      <c r="I8" s="766"/>
      <c r="J8" s="774"/>
      <c r="K8" s="774"/>
      <c r="L8" s="774"/>
      <c r="M8" s="774"/>
      <c r="N8" s="774"/>
      <c r="O8" s="774"/>
      <c r="P8" s="774"/>
      <c r="Q8" s="774"/>
      <c r="R8" s="766"/>
      <c r="S8" s="766"/>
      <c r="T8" s="766"/>
      <c r="U8" s="766"/>
      <c r="V8" s="766"/>
      <c r="W8" s="955"/>
      <c r="X8" s="955"/>
      <c r="Y8" s="955"/>
      <c r="Z8" s="955"/>
      <c r="AA8" s="955"/>
      <c r="AB8" s="955"/>
      <c r="AC8" s="766"/>
      <c r="AD8" s="766"/>
      <c r="AF8" s="766"/>
      <c r="AG8" s="766"/>
      <c r="AH8" s="766"/>
      <c r="AI8" s="766"/>
      <c r="AJ8" s="766"/>
      <c r="AK8" s="766"/>
      <c r="AL8" s="766"/>
      <c r="AM8" s="766"/>
      <c r="AN8" s="766"/>
      <c r="AO8" s="778"/>
      <c r="AP8" s="778"/>
      <c r="AQ8" s="304"/>
    </row>
    <row r="9" spans="1:43" ht="6" customHeight="1" thickBot="1" x14ac:dyDescent="0.25">
      <c r="A9" s="305"/>
      <c r="B9" s="761"/>
      <c r="C9" s="148"/>
      <c r="D9" s="149"/>
      <c r="E9" s="146"/>
      <c r="F9" s="146"/>
      <c r="G9" s="146"/>
      <c r="H9" s="146"/>
      <c r="I9" s="146"/>
      <c r="J9" s="146"/>
      <c r="K9" s="146"/>
      <c r="L9" s="146"/>
      <c r="M9" s="146"/>
      <c r="N9" s="146"/>
      <c r="O9" s="146"/>
      <c r="P9" s="146"/>
      <c r="Q9" s="146"/>
      <c r="R9" s="146"/>
      <c r="S9" s="146"/>
      <c r="T9" s="146"/>
      <c r="U9" s="146"/>
      <c r="V9" s="146"/>
      <c r="W9" s="146"/>
      <c r="X9" s="146"/>
      <c r="Y9" s="146"/>
      <c r="Z9" s="146"/>
      <c r="AA9" s="146"/>
      <c r="AB9" s="146"/>
      <c r="AC9" s="297"/>
      <c r="AD9" s="146"/>
      <c r="AE9" s="146"/>
      <c r="AF9" s="146"/>
      <c r="AG9" s="146"/>
      <c r="AH9" s="146"/>
      <c r="AI9" s="146"/>
      <c r="AJ9" s="146"/>
      <c r="AK9" s="146"/>
      <c r="AL9" s="146"/>
      <c r="AM9" s="146"/>
      <c r="AN9" s="146"/>
      <c r="AO9" s="146"/>
      <c r="AP9" s="297"/>
      <c r="AQ9" s="306"/>
    </row>
    <row r="10" spans="1:43" ht="6" customHeight="1" x14ac:dyDescent="0.2">
      <c r="A10" s="1"/>
      <c r="B10" s="299"/>
      <c r="C10" s="300"/>
      <c r="D10" s="301"/>
      <c r="E10" s="1"/>
      <c r="F10" s="1"/>
      <c r="G10" s="1"/>
      <c r="H10" s="1"/>
      <c r="I10" s="1"/>
      <c r="J10" s="1"/>
      <c r="K10" s="1"/>
      <c r="L10" s="1"/>
      <c r="M10" s="1"/>
      <c r="N10" s="1"/>
      <c r="O10" s="1"/>
      <c r="P10" s="1"/>
      <c r="Q10" s="1"/>
      <c r="R10" s="1"/>
      <c r="S10" s="1"/>
      <c r="T10" s="1"/>
      <c r="U10" s="1"/>
      <c r="V10" s="1"/>
      <c r="W10" s="1"/>
      <c r="X10" s="1"/>
      <c r="Y10" s="1"/>
      <c r="Z10" s="1"/>
      <c r="AA10" s="1"/>
      <c r="AB10" s="1"/>
      <c r="AC10" s="235"/>
      <c r="AD10" s="1"/>
      <c r="AE10" s="1"/>
      <c r="AF10" s="1"/>
      <c r="AG10" s="1"/>
      <c r="AH10" s="1"/>
      <c r="AI10" s="1"/>
      <c r="AJ10" s="1"/>
      <c r="AK10" s="1"/>
      <c r="AL10" s="1"/>
      <c r="AM10" s="1"/>
      <c r="AN10" s="1"/>
      <c r="AO10" s="1"/>
      <c r="AP10" s="235"/>
      <c r="AQ10" s="300"/>
    </row>
    <row r="11" spans="1:43" ht="11.25" customHeight="1" x14ac:dyDescent="0.2">
      <c r="A11" s="28"/>
      <c r="B11" s="757">
        <v>402</v>
      </c>
      <c r="C11" s="94"/>
      <c r="D11" s="95"/>
      <c r="E11" s="918" t="str">
        <f>"VÉRIFIEZ 215: INSCRIVEZ LE NUMÉRO DE L'HISTORIQUE DES NAISSANCES À 403 ET LE NOM ET L'ÉTAT DE SURVIE À 404 POUR CHAQUE NAISSANCE EN " &amp; FIVE_YRS_BEFORE_SRVY &amp; "-" &amp; FW_YR &amp; ". POSEZ LES QUESTIONS SUR TOUTES CES NAISSANCES. COMMENCEZ PAR LA DERNIÈRE NAISSANCE.
S'IL Y A PLUS DE  2 NAISSANCES, UTILISEZ LA DERNIÈRE COLONNE D'UN/DES QUESTIONNAIRE SUPPLÉMENTAIRE."</f>
        <v>VÉRIFIEZ 215: INSCRIVEZ LE NUMÉRO DE L'HISTORIQUE DES NAISSANCES À 403 ET LE NOM ET L'ÉTAT DE SURVIE À 404 POUR CHAQUE NAISSANCE EN 2010-2015. POSEZ LES QUESTIONS SUR TOUTES CES NAISSANCES. COMMENCEZ PAR LA DERNIÈRE NAISSANCE.
S'IL Y A PLUS DE  2 NAISSANCES, UTILISEZ LA DERNIÈRE COLONNE D'UN/DES QUESTIONNAIRE SUPPLÉMENTAIRE.</v>
      </c>
      <c r="F11" s="918"/>
      <c r="G11" s="918"/>
      <c r="H11" s="918"/>
      <c r="I11" s="918"/>
      <c r="J11" s="918"/>
      <c r="K11" s="918"/>
      <c r="L11" s="918"/>
      <c r="M11" s="918"/>
      <c r="N11" s="918"/>
      <c r="O11" s="918"/>
      <c r="P11" s="918"/>
      <c r="Q11" s="918"/>
      <c r="R11" s="918"/>
      <c r="S11" s="918"/>
      <c r="T11" s="918"/>
      <c r="U11" s="918"/>
      <c r="V11" s="918"/>
      <c r="W11" s="918"/>
      <c r="X11" s="918"/>
      <c r="Y11" s="918"/>
      <c r="Z11" s="918"/>
      <c r="AA11" s="918"/>
      <c r="AB11" s="918"/>
      <c r="AC11" s="918"/>
      <c r="AD11" s="918"/>
      <c r="AE11" s="918"/>
      <c r="AF11" s="918"/>
      <c r="AG11" s="918"/>
      <c r="AH11" s="918"/>
      <c r="AI11" s="918"/>
      <c r="AJ11" s="918"/>
      <c r="AK11" s="918"/>
      <c r="AL11" s="918"/>
      <c r="AM11" s="918"/>
      <c r="AN11" s="918"/>
      <c r="AO11" s="918"/>
      <c r="AP11" s="918"/>
      <c r="AQ11" s="94"/>
    </row>
    <row r="12" spans="1:43" x14ac:dyDescent="0.2">
      <c r="A12" s="28"/>
      <c r="B12" s="216" t="s">
        <v>13</v>
      </c>
      <c r="C12" s="94"/>
      <c r="D12" s="95"/>
      <c r="E12" s="918"/>
      <c r="F12" s="918"/>
      <c r="G12" s="918"/>
      <c r="H12" s="918"/>
      <c r="I12" s="918"/>
      <c r="J12" s="918"/>
      <c r="K12" s="918"/>
      <c r="L12" s="918"/>
      <c r="M12" s="918"/>
      <c r="N12" s="918"/>
      <c r="O12" s="918"/>
      <c r="P12" s="918"/>
      <c r="Q12" s="918"/>
      <c r="R12" s="918"/>
      <c r="S12" s="918"/>
      <c r="T12" s="918"/>
      <c r="U12" s="918"/>
      <c r="V12" s="918"/>
      <c r="W12" s="918"/>
      <c r="X12" s="918"/>
      <c r="Y12" s="918"/>
      <c r="Z12" s="918"/>
      <c r="AA12" s="918"/>
      <c r="AB12" s="918"/>
      <c r="AC12" s="918"/>
      <c r="AD12" s="918"/>
      <c r="AE12" s="918"/>
      <c r="AF12" s="918"/>
      <c r="AG12" s="918"/>
      <c r="AH12" s="918"/>
      <c r="AI12" s="918"/>
      <c r="AJ12" s="918"/>
      <c r="AK12" s="918"/>
      <c r="AL12" s="918"/>
      <c r="AM12" s="918"/>
      <c r="AN12" s="918"/>
      <c r="AO12" s="918"/>
      <c r="AP12" s="918"/>
      <c r="AQ12" s="94"/>
    </row>
    <row r="13" spans="1:43" x14ac:dyDescent="0.2">
      <c r="A13" s="766"/>
      <c r="B13" s="216"/>
      <c r="C13" s="765"/>
      <c r="D13" s="95"/>
      <c r="E13" s="918"/>
      <c r="F13" s="918"/>
      <c r="G13" s="918"/>
      <c r="H13" s="918"/>
      <c r="I13" s="918"/>
      <c r="J13" s="918"/>
      <c r="K13" s="918"/>
      <c r="L13" s="918"/>
      <c r="M13" s="918"/>
      <c r="N13" s="918"/>
      <c r="O13" s="918"/>
      <c r="P13" s="918"/>
      <c r="Q13" s="918"/>
      <c r="R13" s="918"/>
      <c r="S13" s="918"/>
      <c r="T13" s="918"/>
      <c r="U13" s="918"/>
      <c r="V13" s="918"/>
      <c r="W13" s="918"/>
      <c r="X13" s="918"/>
      <c r="Y13" s="918"/>
      <c r="Z13" s="918"/>
      <c r="AA13" s="918"/>
      <c r="AB13" s="918"/>
      <c r="AC13" s="918"/>
      <c r="AD13" s="918"/>
      <c r="AE13" s="918"/>
      <c r="AF13" s="918"/>
      <c r="AG13" s="918"/>
      <c r="AH13" s="918"/>
      <c r="AI13" s="918"/>
      <c r="AJ13" s="918"/>
      <c r="AK13" s="918"/>
      <c r="AL13" s="918"/>
      <c r="AM13" s="918"/>
      <c r="AN13" s="918"/>
      <c r="AO13" s="918"/>
      <c r="AP13" s="918"/>
      <c r="AQ13" s="765"/>
    </row>
    <row r="14" spans="1:43" x14ac:dyDescent="0.2">
      <c r="A14" s="28"/>
      <c r="B14" s="757"/>
      <c r="C14" s="94"/>
      <c r="D14" s="95"/>
      <c r="E14" s="918"/>
      <c r="F14" s="918"/>
      <c r="G14" s="918"/>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4"/>
    </row>
    <row r="15" spans="1:43" ht="6" customHeight="1" x14ac:dyDescent="0.2">
      <c r="A15" s="28"/>
      <c r="B15" s="757"/>
      <c r="C15" s="94"/>
      <c r="D15" s="95"/>
      <c r="E15" s="416"/>
      <c r="F15" s="308"/>
      <c r="G15" s="308"/>
      <c r="H15" s="308"/>
      <c r="I15" s="308"/>
      <c r="J15" s="308"/>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8"/>
      <c r="AM15" s="308"/>
      <c r="AN15" s="308"/>
      <c r="AO15" s="308"/>
      <c r="AP15" s="308"/>
      <c r="AQ15" s="94"/>
    </row>
    <row r="16" spans="1:43" ht="11.25" customHeight="1" x14ac:dyDescent="0.2">
      <c r="A16" s="28"/>
      <c r="B16" s="757"/>
      <c r="C16" s="94"/>
      <c r="D16" s="95"/>
      <c r="E16" s="918" t="str">
        <f ca="1">VLOOKUP(INDIRECT(ADDRESS(ROW()-5,COLUMN()-3)),Language_Translations,MATCH(Language_Selected,Language_Options,0),FALSE)</f>
        <v>Je voudrais maintenant vous poser des questions sur vos enfants nés dans les cinq dernières années. (Nous parlerons d'un enfant à la fois).</v>
      </c>
      <c r="F16" s="918"/>
      <c r="G16" s="918"/>
      <c r="H16" s="918"/>
      <c r="I16" s="918"/>
      <c r="J16" s="918"/>
      <c r="K16" s="918"/>
      <c r="L16" s="918"/>
      <c r="M16" s="918"/>
      <c r="N16" s="918"/>
      <c r="O16" s="918"/>
      <c r="P16" s="918"/>
      <c r="Q16" s="918"/>
      <c r="R16" s="918"/>
      <c r="S16" s="918"/>
      <c r="T16" s="918"/>
      <c r="U16" s="918"/>
      <c r="V16" s="918"/>
      <c r="W16" s="918"/>
      <c r="X16" s="918"/>
      <c r="Y16" s="918"/>
      <c r="Z16" s="918"/>
      <c r="AA16" s="918"/>
      <c r="AB16" s="918"/>
      <c r="AC16" s="918"/>
      <c r="AD16" s="918"/>
      <c r="AE16" s="918"/>
      <c r="AF16" s="918"/>
      <c r="AG16" s="918"/>
      <c r="AH16" s="918"/>
      <c r="AI16" s="918"/>
      <c r="AJ16" s="918"/>
      <c r="AK16" s="918"/>
      <c r="AL16" s="918"/>
      <c r="AM16" s="918"/>
      <c r="AN16" s="918"/>
      <c r="AO16" s="918"/>
      <c r="AP16" s="918"/>
      <c r="AQ16" s="94"/>
    </row>
    <row r="17" spans="1:43" x14ac:dyDescent="0.2">
      <c r="A17" s="28"/>
      <c r="B17" s="757"/>
      <c r="C17" s="94"/>
      <c r="D17" s="95"/>
      <c r="E17" s="918"/>
      <c r="F17" s="918"/>
      <c r="G17" s="918"/>
      <c r="H17" s="918"/>
      <c r="I17" s="918"/>
      <c r="J17" s="918"/>
      <c r="K17" s="918"/>
      <c r="L17" s="918"/>
      <c r="M17" s="918"/>
      <c r="N17" s="918"/>
      <c r="O17" s="918"/>
      <c r="P17" s="918"/>
      <c r="Q17" s="918"/>
      <c r="R17" s="918"/>
      <c r="S17" s="918"/>
      <c r="T17" s="918"/>
      <c r="U17" s="918"/>
      <c r="V17" s="918"/>
      <c r="W17" s="918"/>
      <c r="X17" s="918"/>
      <c r="Y17" s="918"/>
      <c r="Z17" s="918"/>
      <c r="AA17" s="918"/>
      <c r="AB17" s="918"/>
      <c r="AC17" s="918"/>
      <c r="AD17" s="918"/>
      <c r="AE17" s="918"/>
      <c r="AF17" s="918"/>
      <c r="AG17" s="918"/>
      <c r="AH17" s="918"/>
      <c r="AI17" s="918"/>
      <c r="AJ17" s="918"/>
      <c r="AK17" s="918"/>
      <c r="AL17" s="918"/>
      <c r="AM17" s="918"/>
      <c r="AN17" s="918"/>
      <c r="AO17" s="918"/>
      <c r="AP17" s="918"/>
      <c r="AQ17" s="94"/>
    </row>
    <row r="18" spans="1:43" ht="6" customHeight="1" thickBot="1" x14ac:dyDescent="0.25">
      <c r="A18" s="146"/>
      <c r="B18" s="761"/>
      <c r="C18" s="148"/>
      <c r="D18" s="149"/>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297"/>
      <c r="AD18" s="146"/>
      <c r="AE18" s="146"/>
      <c r="AF18" s="146"/>
      <c r="AG18" s="146"/>
      <c r="AH18" s="146"/>
      <c r="AI18" s="146"/>
      <c r="AJ18" s="146"/>
      <c r="AK18" s="146"/>
      <c r="AL18" s="146"/>
      <c r="AM18" s="146"/>
      <c r="AN18" s="146"/>
      <c r="AO18" s="146"/>
      <c r="AP18" s="297"/>
      <c r="AQ18" s="148"/>
    </row>
    <row r="19" spans="1:43" ht="6" customHeight="1" x14ac:dyDescent="0.2">
      <c r="A19" s="298"/>
      <c r="B19" s="299"/>
      <c r="C19" s="300"/>
      <c r="D19" s="301"/>
      <c r="E19" s="1"/>
      <c r="F19" s="1"/>
      <c r="G19" s="1"/>
      <c r="H19" s="1"/>
      <c r="I19" s="1"/>
      <c r="J19" s="1"/>
      <c r="K19" s="1"/>
      <c r="L19" s="1"/>
      <c r="M19" s="1"/>
      <c r="N19" s="1"/>
      <c r="O19" s="1"/>
      <c r="P19" s="1"/>
      <c r="Q19" s="300"/>
      <c r="R19" s="301"/>
      <c r="S19" s="1"/>
      <c r="T19" s="1"/>
      <c r="U19" s="1"/>
      <c r="V19" s="1"/>
      <c r="W19" s="1"/>
      <c r="X19" s="1"/>
      <c r="Y19" s="1"/>
      <c r="Z19" s="1"/>
      <c r="AA19" s="1"/>
      <c r="AB19" s="1"/>
      <c r="AC19" s="235"/>
      <c r="AD19" s="300"/>
      <c r="AE19" s="301"/>
      <c r="AF19" s="1"/>
      <c r="AG19" s="1"/>
      <c r="AH19" s="1"/>
      <c r="AI19" s="1"/>
      <c r="AJ19" s="1"/>
      <c r="AK19" s="1"/>
      <c r="AL19" s="1"/>
      <c r="AM19" s="1"/>
      <c r="AN19" s="1"/>
      <c r="AO19" s="1"/>
      <c r="AP19" s="235"/>
      <c r="AQ19" s="302"/>
    </row>
    <row r="20" spans="1:43" x14ac:dyDescent="0.2">
      <c r="A20" s="303"/>
      <c r="B20" s="757">
        <v>403</v>
      </c>
      <c r="C20" s="94"/>
      <c r="D20" s="95"/>
      <c r="E20" s="899" t="s">
        <v>1456</v>
      </c>
      <c r="F20" s="899"/>
      <c r="G20" s="899"/>
      <c r="H20" s="899"/>
      <c r="I20" s="899"/>
      <c r="J20" s="899"/>
      <c r="K20" s="899"/>
      <c r="L20" s="899"/>
      <c r="M20" s="899"/>
      <c r="N20" s="899"/>
      <c r="O20" s="899"/>
      <c r="P20" s="899"/>
      <c r="Q20" s="94"/>
      <c r="R20" s="95"/>
      <c r="S20" s="893" t="s">
        <v>699</v>
      </c>
      <c r="T20" s="893"/>
      <c r="U20" s="893"/>
      <c r="V20" s="893"/>
      <c r="W20" s="893"/>
      <c r="X20" s="893"/>
      <c r="Y20" s="893"/>
      <c r="Z20" s="893"/>
      <c r="AA20" s="893"/>
      <c r="AB20" s="893"/>
      <c r="AC20" s="893"/>
      <c r="AD20" s="94"/>
      <c r="AE20" s="95"/>
      <c r="AF20" s="893" t="s">
        <v>702</v>
      </c>
      <c r="AG20" s="893"/>
      <c r="AH20" s="893"/>
      <c r="AI20" s="893"/>
      <c r="AJ20" s="893"/>
      <c r="AK20" s="893"/>
      <c r="AL20" s="893"/>
      <c r="AM20" s="893"/>
      <c r="AN20" s="893"/>
      <c r="AO20" s="893"/>
      <c r="AP20" s="893"/>
      <c r="AQ20" s="304"/>
    </row>
    <row r="21" spans="1:43" x14ac:dyDescent="0.2">
      <c r="A21" s="303"/>
      <c r="B21" s="757"/>
      <c r="C21" s="94"/>
      <c r="D21" s="95"/>
      <c r="E21" s="899"/>
      <c r="F21" s="899"/>
      <c r="G21" s="899"/>
      <c r="H21" s="899"/>
      <c r="I21" s="899"/>
      <c r="J21" s="899"/>
      <c r="K21" s="899"/>
      <c r="L21" s="899"/>
      <c r="M21" s="899"/>
      <c r="N21" s="899"/>
      <c r="O21" s="899"/>
      <c r="P21" s="899"/>
      <c r="Q21" s="94"/>
      <c r="R21" s="95"/>
      <c r="S21" s="28" t="s">
        <v>414</v>
      </c>
      <c r="T21" s="28"/>
      <c r="U21" s="28"/>
      <c r="V21" s="28"/>
      <c r="W21" s="28"/>
      <c r="X21" s="28"/>
      <c r="Y21" s="28"/>
      <c r="Z21" s="30"/>
      <c r="AA21" s="30"/>
      <c r="AB21" s="30"/>
      <c r="AC21" s="185"/>
      <c r="AD21" s="94"/>
      <c r="AE21" s="95"/>
      <c r="AF21" s="819" t="s">
        <v>414</v>
      </c>
      <c r="AG21" s="819"/>
      <c r="AH21" s="819"/>
      <c r="AI21" s="819"/>
      <c r="AJ21" s="819"/>
      <c r="AK21" s="819"/>
      <c r="AL21" s="819"/>
      <c r="AM21" s="30"/>
      <c r="AN21" s="30"/>
      <c r="AO21" s="30"/>
      <c r="AP21" s="185"/>
      <c r="AQ21" s="304"/>
    </row>
    <row r="22" spans="1:43" x14ac:dyDescent="0.2">
      <c r="A22" s="303"/>
      <c r="B22" s="757"/>
      <c r="C22" s="94"/>
      <c r="D22" s="95"/>
      <c r="E22" s="899"/>
      <c r="F22" s="899"/>
      <c r="G22" s="899"/>
      <c r="H22" s="899"/>
      <c r="I22" s="899"/>
      <c r="J22" s="899"/>
      <c r="K22" s="899"/>
      <c r="L22" s="899"/>
      <c r="M22" s="899"/>
      <c r="N22" s="899"/>
      <c r="O22" s="899"/>
      <c r="P22" s="899"/>
      <c r="Q22" s="94"/>
      <c r="R22" s="95"/>
      <c r="S22" s="28" t="s">
        <v>700</v>
      </c>
      <c r="T22" s="28"/>
      <c r="U22" s="28"/>
      <c r="V22" s="28"/>
      <c r="X22" s="28"/>
      <c r="Y22" s="28"/>
      <c r="Z22" s="95"/>
      <c r="AA22" s="94"/>
      <c r="AB22" s="95"/>
      <c r="AC22" s="38"/>
      <c r="AD22" s="94"/>
      <c r="AE22" s="95"/>
      <c r="AF22" s="819" t="s">
        <v>700</v>
      </c>
      <c r="AG22" s="819"/>
      <c r="AH22" s="819"/>
      <c r="AI22" s="819"/>
      <c r="AJ22" s="416"/>
      <c r="AK22" s="819"/>
      <c r="AL22" s="819"/>
      <c r="AM22" s="95"/>
      <c r="AN22" s="820"/>
      <c r="AO22" s="95"/>
      <c r="AP22" s="821"/>
      <c r="AQ22" s="304"/>
    </row>
    <row r="23" spans="1:43" x14ac:dyDescent="0.2">
      <c r="A23" s="303"/>
      <c r="B23" s="757"/>
      <c r="C23" s="94"/>
      <c r="D23" s="95"/>
      <c r="E23" s="899"/>
      <c r="F23" s="899"/>
      <c r="G23" s="899"/>
      <c r="H23" s="899"/>
      <c r="I23" s="899"/>
      <c r="J23" s="899"/>
      <c r="K23" s="899"/>
      <c r="L23" s="899"/>
      <c r="M23" s="899"/>
      <c r="N23" s="899"/>
      <c r="O23" s="899"/>
      <c r="P23" s="899"/>
      <c r="Q23" s="94"/>
      <c r="R23" s="95"/>
      <c r="S23" s="24" t="s">
        <v>701</v>
      </c>
      <c r="T23" s="28"/>
      <c r="U23" s="28"/>
      <c r="V23" s="90"/>
      <c r="W23" s="183" t="s">
        <v>2</v>
      </c>
      <c r="X23" s="90"/>
      <c r="Y23" s="90"/>
      <c r="Z23" s="44"/>
      <c r="AA23" s="91"/>
      <c r="AB23" s="44"/>
      <c r="AC23" s="39"/>
      <c r="AD23" s="94"/>
      <c r="AE23" s="95"/>
      <c r="AF23" s="819" t="s">
        <v>701</v>
      </c>
      <c r="AG23" s="819"/>
      <c r="AH23" s="819"/>
      <c r="AI23" s="90"/>
      <c r="AJ23" s="193" t="s">
        <v>2</v>
      </c>
      <c r="AK23" s="90"/>
      <c r="AL23" s="90"/>
      <c r="AM23" s="44"/>
      <c r="AN23" s="91"/>
      <c r="AO23" s="44"/>
      <c r="AP23" s="39"/>
      <c r="AQ23" s="304"/>
    </row>
    <row r="24" spans="1:43" ht="6" customHeight="1" thickBot="1" x14ac:dyDescent="0.25">
      <c r="A24" s="305"/>
      <c r="B24" s="761"/>
      <c r="C24" s="148"/>
      <c r="D24" s="149"/>
      <c r="E24" s="146"/>
      <c r="F24" s="146"/>
      <c r="G24" s="146"/>
      <c r="H24" s="146"/>
      <c r="I24" s="146"/>
      <c r="J24" s="146"/>
      <c r="K24" s="146"/>
      <c r="L24" s="146"/>
      <c r="M24" s="146"/>
      <c r="N24" s="146"/>
      <c r="O24" s="146"/>
      <c r="P24" s="146"/>
      <c r="Q24" s="148"/>
      <c r="R24" s="149"/>
      <c r="S24" s="146"/>
      <c r="T24" s="146"/>
      <c r="U24" s="146"/>
      <c r="V24" s="146"/>
      <c r="W24" s="146"/>
      <c r="X24" s="146"/>
      <c r="Y24" s="146"/>
      <c r="Z24" s="146"/>
      <c r="AA24" s="146"/>
      <c r="AB24" s="146"/>
      <c r="AC24" s="297"/>
      <c r="AD24" s="148"/>
      <c r="AE24" s="149"/>
      <c r="AF24" s="146"/>
      <c r="AG24" s="146"/>
      <c r="AH24" s="146"/>
      <c r="AI24" s="146"/>
      <c r="AJ24" s="146"/>
      <c r="AK24" s="146"/>
      <c r="AL24" s="146"/>
      <c r="AM24" s="146"/>
      <c r="AN24" s="146"/>
      <c r="AO24" s="146"/>
      <c r="AP24" s="297"/>
      <c r="AQ24" s="306"/>
    </row>
    <row r="25" spans="1:43" ht="6" customHeight="1" x14ac:dyDescent="0.2">
      <c r="A25" s="298"/>
      <c r="B25" s="299"/>
      <c r="C25" s="300"/>
      <c r="D25" s="301"/>
      <c r="E25" s="1"/>
      <c r="F25" s="1"/>
      <c r="G25" s="1"/>
      <c r="H25" s="1"/>
      <c r="I25" s="1"/>
      <c r="J25" s="1"/>
      <c r="K25" s="1"/>
      <c r="L25" s="1"/>
      <c r="M25" s="1"/>
      <c r="N25" s="1"/>
      <c r="O25" s="1"/>
      <c r="P25" s="1"/>
      <c r="Q25" s="300"/>
      <c r="R25" s="301"/>
      <c r="S25" s="1"/>
      <c r="T25" s="1"/>
      <c r="U25" s="1"/>
      <c r="V25" s="1"/>
      <c r="W25" s="1"/>
      <c r="X25" s="1"/>
      <c r="Y25" s="1"/>
      <c r="Z25" s="1"/>
      <c r="AA25" s="1"/>
      <c r="AB25" s="1"/>
      <c r="AC25" s="235"/>
      <c r="AD25" s="300"/>
      <c r="AE25" s="301"/>
      <c r="AF25" s="1"/>
      <c r="AG25" s="1"/>
      <c r="AH25" s="1"/>
      <c r="AI25" s="1"/>
      <c r="AJ25" s="1"/>
      <c r="AK25" s="1"/>
      <c r="AL25" s="1"/>
      <c r="AM25" s="1"/>
      <c r="AN25" s="1"/>
      <c r="AO25" s="1"/>
      <c r="AP25" s="235"/>
      <c r="AQ25" s="302"/>
    </row>
    <row r="26" spans="1:43" x14ac:dyDescent="0.2">
      <c r="A26" s="303"/>
      <c r="B26" s="757">
        <v>404</v>
      </c>
      <c r="C26" s="94"/>
      <c r="D26" s="95"/>
      <c r="E26" s="899" t="s">
        <v>703</v>
      </c>
      <c r="F26" s="899"/>
      <c r="G26" s="899"/>
      <c r="H26" s="899"/>
      <c r="I26" s="899"/>
      <c r="J26" s="899"/>
      <c r="K26" s="899"/>
      <c r="L26" s="899"/>
      <c r="M26" s="899"/>
      <c r="N26" s="899"/>
      <c r="O26" s="899"/>
      <c r="P26" s="899"/>
      <c r="Q26" s="94"/>
      <c r="R26" s="95"/>
      <c r="S26" s="933" t="s">
        <v>413</v>
      </c>
      <c r="T26" s="933"/>
      <c r="U26" s="933"/>
      <c r="V26" s="30"/>
      <c r="W26" s="30"/>
      <c r="X26" s="30"/>
      <c r="Y26" s="30"/>
      <c r="Z26" s="30"/>
      <c r="AA26" s="30"/>
      <c r="AB26" s="30"/>
      <c r="AC26" s="185"/>
      <c r="AD26" s="94"/>
      <c r="AE26" s="95"/>
      <c r="AF26" s="933" t="s">
        <v>413</v>
      </c>
      <c r="AG26" s="933"/>
      <c r="AH26" s="933"/>
      <c r="AI26" s="30"/>
      <c r="AJ26" s="30"/>
      <c r="AK26" s="30"/>
      <c r="AL26" s="30"/>
      <c r="AM26" s="30"/>
      <c r="AN26" s="30"/>
      <c r="AO26" s="30"/>
      <c r="AP26" s="185"/>
      <c r="AQ26" s="304"/>
    </row>
    <row r="27" spans="1:43" x14ac:dyDescent="0.2">
      <c r="A27" s="303"/>
      <c r="B27" s="757"/>
      <c r="C27" s="94"/>
      <c r="D27" s="95"/>
      <c r="E27" s="899"/>
      <c r="F27" s="899"/>
      <c r="G27" s="899"/>
      <c r="H27" s="899"/>
      <c r="I27" s="899"/>
      <c r="J27" s="899"/>
      <c r="K27" s="899"/>
      <c r="L27" s="899"/>
      <c r="M27" s="899"/>
      <c r="N27" s="899"/>
      <c r="O27" s="899"/>
      <c r="P27" s="899"/>
      <c r="Q27" s="94"/>
      <c r="R27" s="95"/>
      <c r="S27" s="28"/>
      <c r="T27" s="28"/>
      <c r="U27" s="28"/>
      <c r="V27" s="28"/>
      <c r="W27" s="28"/>
      <c r="X27" s="28"/>
      <c r="Y27" s="28"/>
      <c r="Z27" s="28"/>
      <c r="AA27" s="28"/>
      <c r="AB27" s="28"/>
      <c r="AC27" s="42"/>
      <c r="AD27" s="94"/>
      <c r="AE27" s="95"/>
      <c r="AF27" s="819"/>
      <c r="AG27" s="819"/>
      <c r="AH27" s="819"/>
      <c r="AI27" s="819"/>
      <c r="AJ27" s="819"/>
      <c r="AK27" s="819"/>
      <c r="AL27" s="819"/>
      <c r="AM27" s="819"/>
      <c r="AN27" s="819"/>
      <c r="AO27" s="819"/>
      <c r="AP27" s="818"/>
      <c r="AQ27" s="304"/>
    </row>
    <row r="28" spans="1:43" x14ac:dyDescent="0.2">
      <c r="A28" s="303"/>
      <c r="B28" s="757"/>
      <c r="C28" s="94"/>
      <c r="D28" s="95"/>
      <c r="E28" s="899"/>
      <c r="F28" s="899"/>
      <c r="G28" s="899"/>
      <c r="H28" s="899"/>
      <c r="I28" s="899"/>
      <c r="J28" s="899"/>
      <c r="K28" s="899"/>
      <c r="L28" s="899"/>
      <c r="M28" s="899"/>
      <c r="N28" s="899"/>
      <c r="O28" s="899"/>
      <c r="P28" s="899"/>
      <c r="Q28" s="94"/>
      <c r="R28" s="95"/>
      <c r="T28" s="28"/>
      <c r="U28" s="42" t="s">
        <v>704</v>
      </c>
      <c r="V28" s="24"/>
      <c r="W28" s="28"/>
      <c r="X28" s="28"/>
      <c r="Y28" s="24"/>
      <c r="AA28" s="42" t="s">
        <v>705</v>
      </c>
      <c r="AB28" s="28"/>
      <c r="AC28" s="42"/>
      <c r="AD28" s="94"/>
      <c r="AE28" s="95"/>
      <c r="AF28" s="416"/>
      <c r="AG28" s="416"/>
      <c r="AH28" s="818" t="s">
        <v>704</v>
      </c>
      <c r="AI28" s="819"/>
      <c r="AJ28" s="819"/>
      <c r="AK28" s="819"/>
      <c r="AL28" s="819"/>
      <c r="AM28" s="416"/>
      <c r="AN28" s="818" t="s">
        <v>705</v>
      </c>
      <c r="AO28" s="819"/>
      <c r="AP28" s="818"/>
      <c r="AQ28" s="304"/>
    </row>
    <row r="29" spans="1:43" x14ac:dyDescent="0.2">
      <c r="A29" s="303"/>
      <c r="B29" s="757"/>
      <c r="C29" s="94"/>
      <c r="D29" s="95"/>
      <c r="E29" s="899"/>
      <c r="F29" s="899"/>
      <c r="G29" s="899"/>
      <c r="H29" s="899"/>
      <c r="I29" s="899"/>
      <c r="J29" s="899"/>
      <c r="K29" s="899"/>
      <c r="L29" s="899"/>
      <c r="M29" s="899"/>
      <c r="N29" s="899"/>
      <c r="O29" s="899"/>
      <c r="P29" s="899"/>
      <c r="Q29" s="94"/>
      <c r="R29" s="95"/>
      <c r="S29" s="28"/>
      <c r="T29" s="28"/>
      <c r="U29" s="28"/>
      <c r="V29" s="24"/>
      <c r="W29" s="28"/>
      <c r="X29" s="28"/>
      <c r="Y29" s="24"/>
      <c r="Z29" s="28"/>
      <c r="AA29" s="28"/>
      <c r="AB29" s="28"/>
      <c r="AC29" s="42"/>
      <c r="AD29" s="94"/>
      <c r="AE29" s="95"/>
      <c r="AF29" s="819"/>
      <c r="AG29" s="819"/>
      <c r="AH29" s="819"/>
      <c r="AI29" s="819"/>
      <c r="AJ29" s="819"/>
      <c r="AK29" s="819"/>
      <c r="AL29" s="819"/>
      <c r="AM29" s="819"/>
      <c r="AN29" s="819"/>
      <c r="AO29" s="819"/>
      <c r="AP29" s="818"/>
      <c r="AQ29" s="304"/>
    </row>
    <row r="30" spans="1:43" ht="6" customHeight="1" thickBot="1" x14ac:dyDescent="0.25">
      <c r="A30" s="305"/>
      <c r="B30" s="761"/>
      <c r="C30" s="148"/>
      <c r="D30" s="149"/>
      <c r="E30" s="146"/>
      <c r="F30" s="146"/>
      <c r="G30" s="146"/>
      <c r="H30" s="146"/>
      <c r="I30" s="146"/>
      <c r="J30" s="146"/>
      <c r="K30" s="146"/>
      <c r="L30" s="146"/>
      <c r="M30" s="146"/>
      <c r="N30" s="146"/>
      <c r="O30" s="146"/>
      <c r="P30" s="146"/>
      <c r="Q30" s="148"/>
      <c r="R30" s="149"/>
      <c r="S30" s="146"/>
      <c r="T30" s="146"/>
      <c r="U30" s="146"/>
      <c r="V30" s="146"/>
      <c r="W30" s="146"/>
      <c r="X30" s="146"/>
      <c r="Y30" s="146"/>
      <c r="Z30" s="146"/>
      <c r="AA30" s="146"/>
      <c r="AB30" s="146"/>
      <c r="AC30" s="297"/>
      <c r="AD30" s="148"/>
      <c r="AE30" s="149"/>
      <c r="AF30" s="146"/>
      <c r="AG30" s="146"/>
      <c r="AH30" s="146"/>
      <c r="AI30" s="146"/>
      <c r="AJ30" s="146"/>
      <c r="AK30" s="146"/>
      <c r="AL30" s="146"/>
      <c r="AM30" s="146"/>
      <c r="AN30" s="146"/>
      <c r="AO30" s="146"/>
      <c r="AP30" s="297"/>
      <c r="AQ30" s="306"/>
    </row>
    <row r="31" spans="1:43" ht="6" customHeight="1" x14ac:dyDescent="0.2">
      <c r="A31" s="1"/>
      <c r="B31" s="299"/>
      <c r="C31" s="300"/>
      <c r="D31" s="301"/>
      <c r="E31" s="1"/>
      <c r="F31" s="1"/>
      <c r="G31" s="1"/>
      <c r="H31" s="1"/>
      <c r="I31" s="1"/>
      <c r="J31" s="1"/>
      <c r="K31" s="1"/>
      <c r="L31" s="1"/>
      <c r="M31" s="1"/>
      <c r="N31" s="1"/>
      <c r="O31" s="1"/>
      <c r="P31" s="1"/>
      <c r="Q31" s="300"/>
      <c r="R31" s="301"/>
      <c r="S31" s="1"/>
      <c r="T31" s="1"/>
      <c r="U31" s="1"/>
      <c r="V31" s="1"/>
      <c r="W31" s="1"/>
      <c r="X31" s="1"/>
      <c r="Y31" s="1"/>
      <c r="Z31" s="1"/>
      <c r="AA31" s="1"/>
      <c r="AB31" s="1"/>
      <c r="AC31" s="235"/>
      <c r="AD31" s="300"/>
      <c r="AE31" s="301"/>
      <c r="AF31" s="1"/>
      <c r="AG31" s="1"/>
      <c r="AH31" s="1"/>
      <c r="AI31" s="1"/>
      <c r="AJ31" s="1"/>
      <c r="AK31" s="1"/>
      <c r="AL31" s="1"/>
      <c r="AM31" s="1"/>
      <c r="AN31" s="1"/>
      <c r="AO31" s="1"/>
      <c r="AP31" s="235"/>
      <c r="AQ31" s="300"/>
    </row>
    <row r="32" spans="1:43" ht="11.25" customHeight="1" x14ac:dyDescent="0.2">
      <c r="A32" s="24"/>
      <c r="B32" s="777">
        <v>405</v>
      </c>
      <c r="C32" s="94"/>
      <c r="D32" s="95"/>
      <c r="E32" s="927" t="str">
        <f ca="1">VLOOKUP(INDIRECT(ADDRESS(ROW(),COLUMN()-3)),Language_Translations,MATCH(Language_Selected,Language_Options,0),FALSE)</f>
        <v>Quand vous êtes tombée enceinte de (NOM), vouliez-vous être enceinte à ce moment-là ?</v>
      </c>
      <c r="F32" s="927"/>
      <c r="G32" s="927"/>
      <c r="H32" s="927"/>
      <c r="I32" s="927"/>
      <c r="J32" s="927"/>
      <c r="K32" s="927"/>
      <c r="L32" s="927"/>
      <c r="M32" s="927"/>
      <c r="N32" s="927"/>
      <c r="O32" s="927"/>
      <c r="P32" s="927"/>
      <c r="Q32" s="94"/>
      <c r="R32" s="95"/>
      <c r="S32" s="24" t="s">
        <v>444</v>
      </c>
      <c r="T32" s="24"/>
      <c r="U32" s="182" t="s">
        <v>2</v>
      </c>
      <c r="V32" s="182"/>
      <c r="W32" s="182"/>
      <c r="X32" s="182"/>
      <c r="Y32" s="182"/>
      <c r="Z32" s="182"/>
      <c r="AA32" s="182"/>
      <c r="AB32" s="182"/>
      <c r="AC32" s="178" t="s">
        <v>10</v>
      </c>
      <c r="AD32" s="94"/>
      <c r="AE32" s="95"/>
      <c r="AF32" s="24" t="s">
        <v>444</v>
      </c>
      <c r="AG32" s="24"/>
      <c r="AH32" s="182" t="s">
        <v>2</v>
      </c>
      <c r="AI32" s="182"/>
      <c r="AJ32" s="182"/>
      <c r="AK32" s="182"/>
      <c r="AL32" s="182"/>
      <c r="AM32" s="182"/>
      <c r="AN32" s="182"/>
      <c r="AO32" s="182"/>
      <c r="AP32" s="178" t="s">
        <v>10</v>
      </c>
      <c r="AQ32" s="94"/>
    </row>
    <row r="33" spans="1:43" x14ac:dyDescent="0.2">
      <c r="A33" s="24"/>
      <c r="B33" s="777"/>
      <c r="C33" s="94"/>
      <c r="D33" s="95"/>
      <c r="E33" s="927"/>
      <c r="F33" s="927"/>
      <c r="G33" s="927"/>
      <c r="H33" s="927"/>
      <c r="I33" s="927"/>
      <c r="J33" s="927"/>
      <c r="K33" s="927"/>
      <c r="L33" s="927"/>
      <c r="M33" s="927"/>
      <c r="N33" s="927"/>
      <c r="O33" s="927"/>
      <c r="P33" s="927"/>
      <c r="Q33" s="94"/>
      <c r="R33" s="95"/>
      <c r="S33" s="24"/>
      <c r="T33" s="24"/>
      <c r="U33" s="24"/>
      <c r="V33" s="24"/>
      <c r="W33" s="24"/>
      <c r="X33" s="24"/>
      <c r="Y33" s="24"/>
      <c r="Z33" s="24"/>
      <c r="AA33" s="36" t="s">
        <v>707</v>
      </c>
      <c r="AB33" s="24"/>
      <c r="AC33" s="36"/>
      <c r="AD33" s="94"/>
      <c r="AE33" s="95"/>
      <c r="AF33" s="24"/>
      <c r="AG33" s="24"/>
      <c r="AH33" s="24"/>
      <c r="AI33" s="24"/>
      <c r="AJ33" s="24"/>
      <c r="AK33" s="24"/>
      <c r="AL33" s="24"/>
      <c r="AM33" s="24"/>
      <c r="AN33" s="36" t="s">
        <v>708</v>
      </c>
      <c r="AO33" s="24"/>
      <c r="AP33" s="36"/>
      <c r="AQ33" s="94"/>
    </row>
    <row r="34" spans="1:43" x14ac:dyDescent="0.2">
      <c r="A34" s="24"/>
      <c r="B34" s="777"/>
      <c r="C34" s="94"/>
      <c r="D34" s="95"/>
      <c r="E34" s="927"/>
      <c r="F34" s="927"/>
      <c r="G34" s="927"/>
      <c r="H34" s="927"/>
      <c r="I34" s="927"/>
      <c r="J34" s="927"/>
      <c r="K34" s="927"/>
      <c r="L34" s="927"/>
      <c r="M34" s="927"/>
      <c r="N34" s="927"/>
      <c r="O34" s="927"/>
      <c r="P34" s="927"/>
      <c r="Q34" s="94"/>
      <c r="R34" s="95"/>
      <c r="S34" s="24" t="s">
        <v>706</v>
      </c>
      <c r="T34" s="24"/>
      <c r="U34" s="182" t="s">
        <v>2</v>
      </c>
      <c r="V34" s="182"/>
      <c r="W34" s="182"/>
      <c r="X34" s="182"/>
      <c r="Y34" s="182"/>
      <c r="Z34" s="182"/>
      <c r="AA34" s="182"/>
      <c r="AB34" s="182"/>
      <c r="AC34" s="178" t="s">
        <v>12</v>
      </c>
      <c r="AD34" s="94"/>
      <c r="AE34" s="95"/>
      <c r="AF34" s="24" t="s">
        <v>706</v>
      </c>
      <c r="AG34" s="24"/>
      <c r="AH34" s="182" t="s">
        <v>2</v>
      </c>
      <c r="AI34" s="182"/>
      <c r="AJ34" s="182"/>
      <c r="AK34" s="182"/>
      <c r="AL34" s="182"/>
      <c r="AM34" s="182"/>
      <c r="AN34" s="182"/>
      <c r="AO34" s="182"/>
      <c r="AP34" s="178" t="s">
        <v>12</v>
      </c>
      <c r="AQ34" s="94"/>
    </row>
    <row r="35" spans="1:43" ht="6" customHeight="1" x14ac:dyDescent="0.2">
      <c r="A35" s="30"/>
      <c r="B35" s="793"/>
      <c r="C35" s="91"/>
      <c r="D35" s="44"/>
      <c r="E35" s="30"/>
      <c r="F35" s="30"/>
      <c r="G35" s="30"/>
      <c r="H35" s="30"/>
      <c r="I35" s="30"/>
      <c r="J35" s="30"/>
      <c r="K35" s="30"/>
      <c r="L35" s="30"/>
      <c r="M35" s="30"/>
      <c r="N35" s="30"/>
      <c r="O35" s="30"/>
      <c r="P35" s="30"/>
      <c r="Q35" s="91"/>
      <c r="R35" s="44"/>
      <c r="S35" s="30"/>
      <c r="T35" s="30"/>
      <c r="U35" s="30"/>
      <c r="V35" s="30"/>
      <c r="W35" s="30"/>
      <c r="X35" s="30"/>
      <c r="Y35" s="30"/>
      <c r="Z35" s="30"/>
      <c r="AA35" s="30"/>
      <c r="AB35" s="30"/>
      <c r="AC35" s="185"/>
      <c r="AD35" s="91"/>
      <c r="AE35" s="44"/>
      <c r="AF35" s="30"/>
      <c r="AG35" s="30"/>
      <c r="AH35" s="30"/>
      <c r="AI35" s="30"/>
      <c r="AJ35" s="30"/>
      <c r="AK35" s="30"/>
      <c r="AL35" s="30"/>
      <c r="AM35" s="30"/>
      <c r="AN35" s="30"/>
      <c r="AO35" s="30"/>
      <c r="AP35" s="185"/>
      <c r="AQ35" s="91"/>
    </row>
    <row r="36" spans="1:43" ht="6" customHeight="1" x14ac:dyDescent="0.2">
      <c r="A36" s="26"/>
      <c r="B36" s="756"/>
      <c r="C36" s="89"/>
      <c r="D36" s="45"/>
      <c r="E36" s="26"/>
      <c r="F36" s="26"/>
      <c r="G36" s="26"/>
      <c r="H36" s="26"/>
      <c r="I36" s="26"/>
      <c r="J36" s="26"/>
      <c r="K36" s="26"/>
      <c r="L36" s="26"/>
      <c r="M36" s="26"/>
      <c r="N36" s="26"/>
      <c r="O36" s="26"/>
      <c r="P36" s="26"/>
      <c r="Q36" s="89"/>
      <c r="R36" s="45"/>
      <c r="S36" s="26"/>
      <c r="T36" s="26"/>
      <c r="U36" s="26"/>
      <c r="V36" s="26"/>
      <c r="W36" s="26"/>
      <c r="X36" s="26"/>
      <c r="Y36" s="26"/>
      <c r="Z36" s="26"/>
      <c r="AA36" s="26"/>
      <c r="AB36" s="26"/>
      <c r="AC36" s="187"/>
      <c r="AD36" s="89"/>
      <c r="AE36" s="45"/>
      <c r="AF36" s="26"/>
      <c r="AG36" s="26"/>
      <c r="AH36" s="26"/>
      <c r="AI36" s="26"/>
      <c r="AJ36" s="26"/>
      <c r="AK36" s="26"/>
      <c r="AL36" s="26"/>
      <c r="AM36" s="26"/>
      <c r="AN36" s="26"/>
      <c r="AO36" s="26"/>
      <c r="AP36" s="187"/>
      <c r="AQ36" s="89"/>
    </row>
    <row r="37" spans="1:43" ht="11.25" customHeight="1" x14ac:dyDescent="0.2">
      <c r="A37" s="24"/>
      <c r="B37" s="777">
        <v>406</v>
      </c>
      <c r="C37" s="94"/>
      <c r="D37" s="95"/>
      <c r="E37" s="180" t="s">
        <v>500</v>
      </c>
      <c r="F37" s="540"/>
      <c r="G37" s="540"/>
      <c r="H37" s="540"/>
      <c r="I37" s="540"/>
      <c r="J37" s="540"/>
      <c r="K37" s="540"/>
      <c r="L37" s="540"/>
      <c r="M37" s="540"/>
      <c r="N37" s="540"/>
      <c r="O37" s="540"/>
      <c r="P37" s="540"/>
      <c r="Q37" s="94"/>
      <c r="R37" s="95"/>
      <c r="AD37" s="94"/>
      <c r="AE37" s="95"/>
      <c r="AQ37" s="94"/>
    </row>
    <row r="38" spans="1:43" ht="6" customHeight="1" x14ac:dyDescent="0.2">
      <c r="A38" s="24"/>
      <c r="B38" s="777"/>
      <c r="C38" s="94"/>
      <c r="D38" s="95"/>
      <c r="F38" s="540"/>
      <c r="G38" s="540"/>
      <c r="H38" s="540"/>
      <c r="I38" s="540"/>
      <c r="J38" s="540"/>
      <c r="K38" s="540"/>
      <c r="L38" s="540"/>
      <c r="M38" s="540"/>
      <c r="N38" s="540"/>
      <c r="O38" s="540"/>
      <c r="P38" s="540"/>
      <c r="Q38" s="94"/>
      <c r="R38" s="95"/>
      <c r="AD38" s="94"/>
      <c r="AE38" s="95"/>
      <c r="AQ38" s="94"/>
    </row>
    <row r="39" spans="1:43" ht="11.25" customHeight="1" x14ac:dyDescent="0.2">
      <c r="A39" s="24"/>
      <c r="B39" s="777"/>
      <c r="C39" s="94"/>
      <c r="D39" s="95"/>
      <c r="E39" s="5"/>
      <c r="F39" s="937" t="s">
        <v>709</v>
      </c>
      <c r="G39" s="937"/>
      <c r="H39" s="937"/>
      <c r="I39" s="937"/>
      <c r="J39" s="541"/>
      <c r="K39" s="540"/>
      <c r="L39" s="938" t="s">
        <v>710</v>
      </c>
      <c r="M39" s="938"/>
      <c r="N39" s="938"/>
      <c r="O39" s="938"/>
      <c r="P39" s="540"/>
      <c r="Q39" s="94"/>
      <c r="R39" s="95"/>
      <c r="AD39" s="94"/>
      <c r="AE39" s="95"/>
      <c r="AQ39" s="94"/>
    </row>
    <row r="40" spans="1:43" ht="11.25" customHeight="1" x14ac:dyDescent="0.2">
      <c r="A40" s="24"/>
      <c r="B40" s="777"/>
      <c r="C40" s="94"/>
      <c r="D40" s="95"/>
      <c r="E40" s="5"/>
      <c r="F40" s="937"/>
      <c r="G40" s="937"/>
      <c r="H40" s="937"/>
      <c r="I40" s="937"/>
      <c r="J40" s="541"/>
      <c r="K40" s="540"/>
      <c r="L40" s="938"/>
      <c r="M40" s="938"/>
      <c r="N40" s="938"/>
      <c r="O40" s="938"/>
      <c r="P40" s="540"/>
      <c r="Q40" s="94"/>
      <c r="R40" s="95"/>
      <c r="AD40" s="94"/>
      <c r="AE40" s="95"/>
      <c r="AQ40" s="94"/>
    </row>
    <row r="41" spans="1:43" ht="11.25" customHeight="1" x14ac:dyDescent="0.2">
      <c r="A41" s="24"/>
      <c r="B41" s="777"/>
      <c r="C41" s="94"/>
      <c r="D41" s="95"/>
      <c r="E41" s="4"/>
      <c r="F41" s="937"/>
      <c r="G41" s="937"/>
      <c r="H41" s="937"/>
      <c r="I41" s="937"/>
      <c r="J41" s="413"/>
      <c r="K41" s="540"/>
      <c r="L41" s="938"/>
      <c r="M41" s="938"/>
      <c r="N41" s="938"/>
      <c r="O41" s="938"/>
      <c r="P41" s="540"/>
      <c r="Q41" s="94"/>
      <c r="R41" s="95"/>
      <c r="AD41" s="94"/>
      <c r="AE41" s="95"/>
      <c r="AQ41" s="94"/>
    </row>
    <row r="42" spans="1:43" ht="11.25" customHeight="1" x14ac:dyDescent="0.2">
      <c r="A42" s="24"/>
      <c r="B42" s="777"/>
      <c r="C42" s="94"/>
      <c r="D42" s="95"/>
      <c r="E42" s="28" t="s">
        <v>55</v>
      </c>
      <c r="F42" s="918" t="str">
        <f ca="1">VLOOKUP(CONCATENATE($B$37&amp;INDIRECT(ADDRESS(ROW(),COLUMN()-1))),Language_Translations,MATCH(Language_Selected,Language_Options,0),FALSE)</f>
        <v>Est-ce que vous vouliez avoir un enfant plus tard, ou est-ce que vous ne vouliez pas d'enfant ?</v>
      </c>
      <c r="G42" s="918"/>
      <c r="H42" s="918"/>
      <c r="I42" s="918"/>
      <c r="J42" s="962"/>
      <c r="K42" s="80" t="s">
        <v>56</v>
      </c>
      <c r="L42" s="918" t="str">
        <f ca="1">VLOOKUP(CONCATENATE($B$37&amp;INDIRECT(ADDRESS(ROW(),COLUMN()-1))),Language_Translations,MATCH(Language_Selected,Language_Options,0),FALSE)</f>
        <v>Est-ce que vous vouliez avoir un enfant plus tard, ou est-ce que vous ne vouliez plus d'enfant ?</v>
      </c>
      <c r="M42" s="918"/>
      <c r="N42" s="918"/>
      <c r="O42" s="918"/>
      <c r="P42" s="918"/>
      <c r="Q42" s="94"/>
      <c r="R42" s="95"/>
      <c r="AD42" s="94"/>
      <c r="AE42" s="95"/>
      <c r="AQ42" s="94"/>
    </row>
    <row r="43" spans="1:43" ht="11.25" customHeight="1" x14ac:dyDescent="0.2">
      <c r="A43" s="24"/>
      <c r="B43" s="777"/>
      <c r="C43" s="94"/>
      <c r="D43" s="95"/>
      <c r="E43" s="308"/>
      <c r="F43" s="918"/>
      <c r="G43" s="918"/>
      <c r="H43" s="918"/>
      <c r="I43" s="918"/>
      <c r="J43" s="962"/>
      <c r="K43" s="75"/>
      <c r="L43" s="918"/>
      <c r="M43" s="918"/>
      <c r="N43" s="918"/>
      <c r="O43" s="918"/>
      <c r="P43" s="918"/>
      <c r="Q43" s="94"/>
      <c r="R43" s="95"/>
      <c r="S43" s="24" t="s">
        <v>548</v>
      </c>
      <c r="T43" s="24"/>
      <c r="U43" s="24"/>
      <c r="V43" s="182"/>
      <c r="W43" s="182" t="s">
        <v>2</v>
      </c>
      <c r="X43" s="182"/>
      <c r="Y43" s="182"/>
      <c r="Z43" s="182"/>
      <c r="AA43" s="182"/>
      <c r="AB43" s="182"/>
      <c r="AC43" s="178" t="s">
        <v>10</v>
      </c>
      <c r="AD43" s="94"/>
      <c r="AE43" s="95"/>
      <c r="AF43" s="24" t="s">
        <v>548</v>
      </c>
      <c r="AG43" s="24"/>
      <c r="AH43" s="24"/>
      <c r="AI43" s="182"/>
      <c r="AJ43" s="182" t="s">
        <v>2</v>
      </c>
      <c r="AK43" s="182"/>
      <c r="AL43" s="182"/>
      <c r="AM43" s="182"/>
      <c r="AN43" s="182"/>
      <c r="AO43" s="182"/>
      <c r="AP43" s="178" t="s">
        <v>10</v>
      </c>
      <c r="AQ43" s="94"/>
    </row>
    <row r="44" spans="1:43" ht="11.25" customHeight="1" x14ac:dyDescent="0.2">
      <c r="A44" s="24"/>
      <c r="B44" s="777"/>
      <c r="C44" s="94"/>
      <c r="D44" s="95"/>
      <c r="E44" s="308"/>
      <c r="F44" s="918"/>
      <c r="G44" s="918"/>
      <c r="H44" s="918"/>
      <c r="I44" s="918"/>
      <c r="J44" s="962"/>
      <c r="K44" s="75"/>
      <c r="L44" s="918"/>
      <c r="M44" s="918"/>
      <c r="N44" s="918"/>
      <c r="O44" s="918"/>
      <c r="P44" s="918"/>
      <c r="Q44" s="94"/>
      <c r="R44" s="95"/>
      <c r="S44" s="24" t="s">
        <v>549</v>
      </c>
      <c r="T44" s="24"/>
      <c r="U44" s="24"/>
      <c r="V44" s="24"/>
      <c r="X44" s="182" t="s">
        <v>2</v>
      </c>
      <c r="Y44" s="183"/>
      <c r="Z44" s="182"/>
      <c r="AA44" s="182"/>
      <c r="AB44" s="182"/>
      <c r="AC44" s="178" t="s">
        <v>12</v>
      </c>
      <c r="AD44" s="94"/>
      <c r="AE44" s="95"/>
      <c r="AF44" s="24" t="s">
        <v>549</v>
      </c>
      <c r="AG44" s="24"/>
      <c r="AH44" s="24"/>
      <c r="AI44" s="24"/>
      <c r="AK44" s="182" t="s">
        <v>2</v>
      </c>
      <c r="AL44" s="183"/>
      <c r="AM44" s="182"/>
      <c r="AN44" s="182"/>
      <c r="AO44" s="182"/>
      <c r="AP44" s="178" t="s">
        <v>12</v>
      </c>
      <c r="AQ44" s="94"/>
    </row>
    <row r="45" spans="1:43" ht="11.25" customHeight="1" x14ac:dyDescent="0.2">
      <c r="A45" s="24"/>
      <c r="B45" s="777"/>
      <c r="C45" s="94"/>
      <c r="D45" s="95"/>
      <c r="E45" s="308"/>
      <c r="F45" s="918"/>
      <c r="G45" s="918"/>
      <c r="H45" s="918"/>
      <c r="I45" s="918"/>
      <c r="J45" s="962"/>
      <c r="K45" s="75"/>
      <c r="L45" s="918"/>
      <c r="M45" s="918"/>
      <c r="N45" s="918"/>
      <c r="O45" s="918"/>
      <c r="P45" s="918"/>
      <c r="Q45" s="94"/>
      <c r="R45" s="95"/>
      <c r="S45" s="24"/>
      <c r="T45" s="24"/>
      <c r="U45" s="24"/>
      <c r="V45" s="24"/>
      <c r="W45" s="24"/>
      <c r="X45" s="24"/>
      <c r="Y45" s="24"/>
      <c r="Z45" s="24"/>
      <c r="AA45" s="36" t="s">
        <v>711</v>
      </c>
      <c r="AB45" s="24"/>
      <c r="AC45" s="36"/>
      <c r="AD45" s="94"/>
      <c r="AE45" s="95"/>
      <c r="AF45" s="24"/>
      <c r="AG45" s="24"/>
      <c r="AH45" s="24"/>
      <c r="AI45" s="24"/>
      <c r="AJ45" s="24"/>
      <c r="AK45" s="24"/>
      <c r="AL45" s="24"/>
      <c r="AM45" s="24"/>
      <c r="AN45" s="640" t="s">
        <v>708</v>
      </c>
      <c r="AO45" s="24"/>
      <c r="AP45" s="36"/>
      <c r="AQ45" s="94"/>
    </row>
    <row r="46" spans="1:43" ht="11.25" customHeight="1" x14ac:dyDescent="0.2">
      <c r="A46" s="24"/>
      <c r="B46" s="777"/>
      <c r="C46" s="94"/>
      <c r="D46" s="95"/>
      <c r="E46" s="308"/>
      <c r="F46" s="918"/>
      <c r="G46" s="918"/>
      <c r="H46" s="918"/>
      <c r="I46" s="918"/>
      <c r="J46" s="962"/>
      <c r="K46" s="75"/>
      <c r="L46" s="918"/>
      <c r="M46" s="918"/>
      <c r="N46" s="918"/>
      <c r="O46" s="918"/>
      <c r="P46" s="918"/>
      <c r="Q46" s="94"/>
      <c r="R46" s="95"/>
      <c r="S46" s="24"/>
      <c r="T46" s="24"/>
      <c r="U46" s="24"/>
      <c r="V46" s="24"/>
      <c r="W46" s="24"/>
      <c r="X46" s="24"/>
      <c r="Y46" s="24"/>
      <c r="Z46" s="24"/>
      <c r="AA46" s="36"/>
      <c r="AB46" s="24"/>
      <c r="AC46" s="36"/>
      <c r="AD46" s="94"/>
      <c r="AE46" s="95"/>
      <c r="AF46" s="24"/>
      <c r="AG46" s="24"/>
      <c r="AH46" s="24"/>
      <c r="AI46" s="24"/>
      <c r="AJ46" s="24"/>
      <c r="AK46" s="24"/>
      <c r="AL46" s="24"/>
      <c r="AM46" s="24"/>
      <c r="AN46" s="36"/>
      <c r="AO46" s="24"/>
      <c r="AP46" s="36"/>
      <c r="AQ46" s="94"/>
    </row>
    <row r="47" spans="1:43" ht="11.25" customHeight="1" x14ac:dyDescent="0.2">
      <c r="A47" s="792"/>
      <c r="B47" s="777"/>
      <c r="C47" s="765"/>
      <c r="D47" s="95"/>
      <c r="E47" s="758"/>
      <c r="F47" s="918"/>
      <c r="G47" s="918"/>
      <c r="H47" s="918"/>
      <c r="I47" s="918"/>
      <c r="J47" s="962"/>
      <c r="K47" s="764"/>
      <c r="L47" s="918"/>
      <c r="M47" s="918"/>
      <c r="N47" s="918"/>
      <c r="O47" s="918"/>
      <c r="P47" s="918"/>
      <c r="Q47" s="765"/>
      <c r="R47" s="95"/>
      <c r="S47" s="792"/>
      <c r="T47" s="792"/>
      <c r="U47" s="792"/>
      <c r="V47" s="792"/>
      <c r="W47" s="792"/>
      <c r="X47" s="792"/>
      <c r="Y47" s="792"/>
      <c r="Z47" s="792"/>
      <c r="AA47" s="776"/>
      <c r="AB47" s="792"/>
      <c r="AC47" s="776"/>
      <c r="AD47" s="765"/>
      <c r="AE47" s="95"/>
      <c r="AF47" s="792"/>
      <c r="AG47" s="792"/>
      <c r="AH47" s="792"/>
      <c r="AI47" s="792"/>
      <c r="AJ47" s="792"/>
      <c r="AK47" s="792"/>
      <c r="AL47" s="792"/>
      <c r="AM47" s="792"/>
      <c r="AN47" s="776"/>
      <c r="AO47" s="792"/>
      <c r="AP47" s="776"/>
      <c r="AQ47" s="765"/>
    </row>
    <row r="48" spans="1:43" x14ac:dyDescent="0.2">
      <c r="A48" s="24"/>
      <c r="B48" s="777"/>
      <c r="C48" s="94"/>
      <c r="D48" s="95"/>
      <c r="E48" s="308"/>
      <c r="F48" s="918"/>
      <c r="G48" s="918"/>
      <c r="H48" s="918"/>
      <c r="I48" s="918"/>
      <c r="J48" s="962"/>
      <c r="K48" s="75"/>
      <c r="L48" s="918"/>
      <c r="M48" s="918"/>
      <c r="N48" s="918"/>
      <c r="O48" s="918"/>
      <c r="P48" s="918"/>
      <c r="Q48" s="94"/>
      <c r="R48" s="95"/>
      <c r="AD48" s="94"/>
      <c r="AE48" s="95"/>
      <c r="AQ48" s="94"/>
    </row>
    <row r="49" spans="1:43" ht="6" customHeight="1" x14ac:dyDescent="0.2">
      <c r="A49" s="30"/>
      <c r="B49" s="793"/>
      <c r="C49" s="91"/>
      <c r="D49" s="44"/>
      <c r="E49" s="30"/>
      <c r="F49" s="30"/>
      <c r="G49" s="30"/>
      <c r="H49" s="30"/>
      <c r="I49" s="30"/>
      <c r="J49" s="30"/>
      <c r="K49" s="30"/>
      <c r="L49" s="30"/>
      <c r="M49" s="30"/>
      <c r="N49" s="30"/>
      <c r="O49" s="30"/>
      <c r="P49" s="30"/>
      <c r="Q49" s="91"/>
      <c r="R49" s="44"/>
      <c r="S49" s="30"/>
      <c r="T49" s="30"/>
      <c r="U49" s="30"/>
      <c r="V49" s="30"/>
      <c r="W49" s="30"/>
      <c r="X49" s="30"/>
      <c r="Y49" s="30"/>
      <c r="Z49" s="30"/>
      <c r="AA49" s="30"/>
      <c r="AB49" s="30"/>
      <c r="AC49" s="185"/>
      <c r="AD49" s="91"/>
      <c r="AE49" s="44"/>
      <c r="AF49" s="30"/>
      <c r="AG49" s="30"/>
      <c r="AH49" s="30"/>
      <c r="AI49" s="30"/>
      <c r="AJ49" s="30"/>
      <c r="AK49" s="30"/>
      <c r="AL49" s="30"/>
      <c r="AM49" s="30"/>
      <c r="AN49" s="30"/>
      <c r="AO49" s="30"/>
      <c r="AP49" s="185"/>
      <c r="AQ49" s="91"/>
    </row>
    <row r="50" spans="1:43" ht="6" customHeight="1" x14ac:dyDescent="0.2">
      <c r="A50" s="26"/>
      <c r="B50" s="756"/>
      <c r="C50" s="89"/>
      <c r="D50" s="45"/>
      <c r="E50" s="26"/>
      <c r="F50" s="26"/>
      <c r="G50" s="26"/>
      <c r="H50" s="26"/>
      <c r="I50" s="26"/>
      <c r="J50" s="26"/>
      <c r="K50" s="26"/>
      <c r="L50" s="26"/>
      <c r="M50" s="26"/>
      <c r="N50" s="26"/>
      <c r="O50" s="26"/>
      <c r="P50" s="26"/>
      <c r="Q50" s="89"/>
      <c r="R50" s="45"/>
      <c r="S50" s="26"/>
      <c r="T50" s="26"/>
      <c r="U50" s="26"/>
      <c r="V50" s="26"/>
      <c r="W50" s="26"/>
      <c r="X50" s="26"/>
      <c r="Y50" s="26"/>
      <c r="Z50" s="26"/>
      <c r="AA50" s="26"/>
      <c r="AB50" s="26"/>
      <c r="AC50" s="187"/>
      <c r="AD50" s="89"/>
      <c r="AE50" s="45"/>
      <c r="AF50" s="26"/>
      <c r="AG50" s="26"/>
      <c r="AH50" s="26"/>
      <c r="AI50" s="26"/>
      <c r="AJ50" s="26"/>
      <c r="AK50" s="26"/>
      <c r="AL50" s="26"/>
      <c r="AM50" s="26"/>
      <c r="AN50" s="26"/>
      <c r="AO50" s="26"/>
      <c r="AP50" s="187"/>
      <c r="AQ50" s="89"/>
    </row>
    <row r="51" spans="1:43" ht="11.25" customHeight="1" x14ac:dyDescent="0.2">
      <c r="A51" s="24"/>
      <c r="B51" s="777">
        <v>407</v>
      </c>
      <c r="C51" s="94"/>
      <c r="D51" s="95"/>
      <c r="E51" s="927" t="str">
        <f ca="1">VLOOKUP(INDIRECT(ADDRESS(ROW(),COLUMN()-3)),Language_Translations,MATCH(Language_Selected,Language_Options,0),FALSE)</f>
        <v>Combien de temps de plus vouliez-vous attendre ?</v>
      </c>
      <c r="F51" s="927"/>
      <c r="G51" s="927"/>
      <c r="H51" s="927"/>
      <c r="I51" s="927"/>
      <c r="J51" s="927"/>
      <c r="K51" s="927"/>
      <c r="L51" s="927"/>
      <c r="M51" s="927"/>
      <c r="N51" s="927"/>
      <c r="O51" s="927"/>
      <c r="P51" s="927"/>
      <c r="Q51" s="94"/>
      <c r="R51" s="95"/>
      <c r="S51" s="24"/>
      <c r="T51" s="24"/>
      <c r="U51" s="24"/>
      <c r="V51" s="24"/>
      <c r="W51" s="24"/>
      <c r="X51" s="24"/>
      <c r="Y51" s="24"/>
      <c r="Z51" s="45"/>
      <c r="AA51" s="26"/>
      <c r="AB51" s="45"/>
      <c r="AC51" s="37"/>
      <c r="AD51" s="94"/>
      <c r="AE51" s="95"/>
      <c r="AF51" s="24"/>
      <c r="AG51" s="24"/>
      <c r="AH51" s="24"/>
      <c r="AI51" s="24"/>
      <c r="AJ51" s="24"/>
      <c r="AK51" s="24"/>
      <c r="AL51" s="24"/>
      <c r="AM51" s="45"/>
      <c r="AN51" s="26"/>
      <c r="AO51" s="45"/>
      <c r="AP51" s="37"/>
      <c r="AQ51" s="94"/>
    </row>
    <row r="52" spans="1:43" x14ac:dyDescent="0.2">
      <c r="A52" s="24"/>
      <c r="B52" s="777"/>
      <c r="C52" s="94"/>
      <c r="D52" s="95"/>
      <c r="E52" s="927"/>
      <c r="F52" s="927"/>
      <c r="G52" s="927"/>
      <c r="H52" s="927"/>
      <c r="I52" s="927"/>
      <c r="J52" s="927"/>
      <c r="K52" s="927"/>
      <c r="L52" s="927"/>
      <c r="M52" s="927"/>
      <c r="N52" s="927"/>
      <c r="O52" s="927"/>
      <c r="P52" s="927"/>
      <c r="Q52" s="94"/>
      <c r="R52" s="95"/>
      <c r="S52" s="24" t="s">
        <v>388</v>
      </c>
      <c r="T52" s="24"/>
      <c r="U52" s="24"/>
      <c r="V52" s="182" t="s">
        <v>2</v>
      </c>
      <c r="W52" s="183"/>
      <c r="X52" s="182"/>
      <c r="Y52" s="29" t="s">
        <v>10</v>
      </c>
      <c r="Z52" s="44"/>
      <c r="AA52" s="30"/>
      <c r="AB52" s="44"/>
      <c r="AC52" s="39"/>
      <c r="AD52" s="94"/>
      <c r="AE52" s="95"/>
      <c r="AF52" s="710" t="s">
        <v>388</v>
      </c>
      <c r="AG52" s="24"/>
      <c r="AH52" s="24"/>
      <c r="AI52" s="182" t="s">
        <v>2</v>
      </c>
      <c r="AJ52" s="183"/>
      <c r="AK52" s="182"/>
      <c r="AL52" s="29" t="s">
        <v>10</v>
      </c>
      <c r="AM52" s="44"/>
      <c r="AN52" s="30"/>
      <c r="AO52" s="44"/>
      <c r="AP52" s="39"/>
      <c r="AQ52" s="94"/>
    </row>
    <row r="53" spans="1:43" x14ac:dyDescent="0.2">
      <c r="A53" s="24"/>
      <c r="B53" s="777"/>
      <c r="C53" s="94"/>
      <c r="D53" s="95"/>
      <c r="E53" s="927"/>
      <c r="F53" s="927"/>
      <c r="G53" s="927"/>
      <c r="H53" s="927"/>
      <c r="I53" s="927"/>
      <c r="J53" s="927"/>
      <c r="K53" s="927"/>
      <c r="L53" s="927"/>
      <c r="M53" s="927"/>
      <c r="N53" s="927"/>
      <c r="O53" s="927"/>
      <c r="P53" s="927"/>
      <c r="Q53" s="94"/>
      <c r="R53" s="95"/>
      <c r="S53" s="24"/>
      <c r="T53" s="24"/>
      <c r="U53" s="24"/>
      <c r="V53" s="24"/>
      <c r="X53" s="24"/>
      <c r="Y53" s="24"/>
      <c r="Z53" s="95"/>
      <c r="AA53" s="28"/>
      <c r="AB53" s="95"/>
      <c r="AC53" s="38"/>
      <c r="AD53" s="94"/>
      <c r="AE53" s="95"/>
      <c r="AF53" s="710"/>
      <c r="AG53" s="24"/>
      <c r="AH53" s="24"/>
      <c r="AI53" s="24"/>
      <c r="AK53" s="24"/>
      <c r="AL53" s="24"/>
      <c r="AM53" s="95"/>
      <c r="AN53" s="28"/>
      <c r="AO53" s="95"/>
      <c r="AP53" s="38"/>
      <c r="AQ53" s="94"/>
    </row>
    <row r="54" spans="1:43" x14ac:dyDescent="0.2">
      <c r="A54" s="24"/>
      <c r="B54" s="777"/>
      <c r="C54" s="94"/>
      <c r="D54" s="95"/>
      <c r="E54" s="927"/>
      <c r="F54" s="927"/>
      <c r="G54" s="927"/>
      <c r="H54" s="927"/>
      <c r="I54" s="927"/>
      <c r="J54" s="927"/>
      <c r="K54" s="927"/>
      <c r="L54" s="927"/>
      <c r="M54" s="927"/>
      <c r="N54" s="927"/>
      <c r="O54" s="927"/>
      <c r="P54" s="927"/>
      <c r="Q54" s="94"/>
      <c r="R54" s="95"/>
      <c r="S54" s="24" t="s">
        <v>428</v>
      </c>
      <c r="T54" s="24"/>
      <c r="U54" s="24"/>
      <c r="V54" s="182" t="s">
        <v>2</v>
      </c>
      <c r="W54" s="183"/>
      <c r="X54" s="182"/>
      <c r="Y54" s="29" t="s">
        <v>12</v>
      </c>
      <c r="Z54" s="44"/>
      <c r="AA54" s="30"/>
      <c r="AB54" s="44"/>
      <c r="AC54" s="39"/>
      <c r="AD54" s="94"/>
      <c r="AE54" s="95"/>
      <c r="AF54" s="710" t="s">
        <v>428</v>
      </c>
      <c r="AG54" s="24"/>
      <c r="AH54" s="24"/>
      <c r="AI54" s="182" t="s">
        <v>2</v>
      </c>
      <c r="AJ54" s="183"/>
      <c r="AK54" s="182"/>
      <c r="AL54" s="29" t="s">
        <v>12</v>
      </c>
      <c r="AM54" s="44"/>
      <c r="AN54" s="30"/>
      <c r="AO54" s="44"/>
      <c r="AP54" s="39"/>
      <c r="AQ54" s="94"/>
    </row>
    <row r="55" spans="1:43" x14ac:dyDescent="0.2">
      <c r="A55" s="24"/>
      <c r="B55" s="777"/>
      <c r="C55" s="94"/>
      <c r="D55" s="95"/>
      <c r="E55" s="927"/>
      <c r="F55" s="927"/>
      <c r="G55" s="927"/>
      <c r="H55" s="927"/>
      <c r="I55" s="927"/>
      <c r="J55" s="927"/>
      <c r="K55" s="927"/>
      <c r="L55" s="927"/>
      <c r="M55" s="927"/>
      <c r="N55" s="927"/>
      <c r="O55" s="927"/>
      <c r="P55" s="927"/>
      <c r="Q55" s="94"/>
      <c r="R55" s="95"/>
      <c r="S55" s="24"/>
      <c r="T55" s="24"/>
      <c r="U55" s="24"/>
      <c r="V55" s="24"/>
      <c r="W55" s="24"/>
      <c r="X55" s="24"/>
      <c r="Y55" s="24"/>
      <c r="Z55" s="24"/>
      <c r="AA55" s="24"/>
      <c r="AB55" s="24"/>
      <c r="AC55" s="36"/>
      <c r="AD55" s="94"/>
      <c r="AE55" s="95"/>
      <c r="AF55" s="710"/>
      <c r="AG55" s="24"/>
      <c r="AH55" s="24"/>
      <c r="AI55" s="24"/>
      <c r="AJ55" s="24"/>
      <c r="AK55" s="24"/>
      <c r="AL55" s="24"/>
      <c r="AM55" s="24"/>
      <c r="AN55" s="24"/>
      <c r="AO55" s="24"/>
      <c r="AP55" s="36"/>
      <c r="AQ55" s="94"/>
    </row>
    <row r="56" spans="1:43" x14ac:dyDescent="0.2">
      <c r="A56" s="24"/>
      <c r="B56" s="777"/>
      <c r="C56" s="94"/>
      <c r="D56" s="95"/>
      <c r="E56" s="927"/>
      <c r="F56" s="927"/>
      <c r="G56" s="927"/>
      <c r="H56" s="927"/>
      <c r="I56" s="927"/>
      <c r="J56" s="927"/>
      <c r="K56" s="927"/>
      <c r="L56" s="927"/>
      <c r="M56" s="927"/>
      <c r="N56" s="927"/>
      <c r="O56" s="927"/>
      <c r="P56" s="927"/>
      <c r="Q56" s="94"/>
      <c r="R56" s="95"/>
      <c r="S56" s="24" t="s">
        <v>560</v>
      </c>
      <c r="T56" s="24"/>
      <c r="U56" s="24"/>
      <c r="V56" s="24"/>
      <c r="W56" s="24"/>
      <c r="X56" s="182" t="s">
        <v>2</v>
      </c>
      <c r="Y56" s="182"/>
      <c r="Z56" s="183"/>
      <c r="AA56" s="182"/>
      <c r="AB56" s="182"/>
      <c r="AC56" s="178" t="s">
        <v>21</v>
      </c>
      <c r="AD56" s="94"/>
      <c r="AE56" s="95"/>
      <c r="AF56" s="710" t="s">
        <v>560</v>
      </c>
      <c r="AG56" s="24"/>
      <c r="AH56" s="24"/>
      <c r="AI56" s="24"/>
      <c r="AJ56" s="24"/>
      <c r="AK56" s="182" t="s">
        <v>2</v>
      </c>
      <c r="AL56" s="182"/>
      <c r="AM56" s="183"/>
      <c r="AN56" s="182"/>
      <c r="AO56" s="182"/>
      <c r="AP56" s="178" t="s">
        <v>21</v>
      </c>
      <c r="AQ56" s="94"/>
    </row>
    <row r="57" spans="1:43" ht="6" customHeight="1" x14ac:dyDescent="0.2">
      <c r="A57" s="30"/>
      <c r="B57" s="793"/>
      <c r="C57" s="91"/>
      <c r="D57" s="44"/>
      <c r="E57" s="30"/>
      <c r="F57" s="30"/>
      <c r="G57" s="30"/>
      <c r="H57" s="30"/>
      <c r="I57" s="30"/>
      <c r="J57" s="30"/>
      <c r="K57" s="30"/>
      <c r="L57" s="30"/>
      <c r="M57" s="30"/>
      <c r="N57" s="30"/>
      <c r="O57" s="30"/>
      <c r="P57" s="30"/>
      <c r="Q57" s="91"/>
      <c r="R57" s="44"/>
      <c r="S57" s="30"/>
      <c r="T57" s="30"/>
      <c r="U57" s="30"/>
      <c r="V57" s="30"/>
      <c r="W57" s="30"/>
      <c r="X57" s="30"/>
      <c r="Y57" s="30"/>
      <c r="Z57" s="30"/>
      <c r="AA57" s="30"/>
      <c r="AB57" s="30"/>
      <c r="AC57" s="185"/>
      <c r="AD57" s="91"/>
      <c r="AE57" s="44"/>
      <c r="AF57" s="30"/>
      <c r="AG57" s="30"/>
      <c r="AH57" s="30"/>
      <c r="AI57" s="30"/>
      <c r="AJ57" s="30"/>
      <c r="AK57" s="30"/>
      <c r="AL57" s="30"/>
      <c r="AM57" s="30"/>
      <c r="AN57" s="30"/>
      <c r="AO57" s="30"/>
      <c r="AP57" s="185"/>
      <c r="AQ57" s="91"/>
    </row>
    <row r="58" spans="1:43" ht="6" customHeight="1" x14ac:dyDescent="0.2">
      <c r="A58" s="26"/>
      <c r="B58" s="756"/>
      <c r="C58" s="89"/>
      <c r="D58" s="45"/>
      <c r="E58" s="26"/>
      <c r="F58" s="26"/>
      <c r="G58" s="26"/>
      <c r="H58" s="26"/>
      <c r="I58" s="26"/>
      <c r="J58" s="26"/>
      <c r="K58" s="26"/>
      <c r="L58" s="26"/>
      <c r="M58" s="26"/>
      <c r="N58" s="26"/>
      <c r="O58" s="26"/>
      <c r="P58" s="26"/>
      <c r="Q58" s="89"/>
      <c r="R58" s="45"/>
      <c r="S58" s="26"/>
      <c r="T58" s="26"/>
      <c r="U58" s="26"/>
      <c r="V58" s="26"/>
      <c r="W58" s="26"/>
      <c r="X58" s="26"/>
      <c r="Y58" s="26"/>
      <c r="Z58" s="26"/>
      <c r="AA58" s="26"/>
      <c r="AB58" s="26"/>
      <c r="AC58" s="187"/>
      <c r="AD58" s="89"/>
      <c r="AE58" s="100"/>
      <c r="AF58" s="101"/>
      <c r="AG58" s="101"/>
      <c r="AH58" s="101"/>
      <c r="AI58" s="101"/>
      <c r="AJ58" s="101"/>
      <c r="AK58" s="101"/>
      <c r="AL58" s="101"/>
      <c r="AM58" s="101"/>
      <c r="AN58" s="101"/>
      <c r="AO58" s="101"/>
      <c r="AP58" s="542"/>
      <c r="AQ58" s="102"/>
    </row>
    <row r="59" spans="1:43" ht="11.25" customHeight="1" x14ac:dyDescent="0.2">
      <c r="A59" s="24"/>
      <c r="B59" s="777">
        <v>408</v>
      </c>
      <c r="C59" s="94"/>
      <c r="D59" s="95"/>
      <c r="E59" s="927" t="str">
        <f ca="1">VLOOKUP(INDIRECT(ADDRESS(ROW(),COLUMN()-3)),Language_Translations,MATCH(Language_Selected,Language_Options,0),FALSE)</f>
        <v>Avez-vous vu quelqu'un pour des soins prénatals pour cette grossesse ?</v>
      </c>
      <c r="F59" s="927"/>
      <c r="G59" s="927"/>
      <c r="H59" s="927"/>
      <c r="I59" s="927"/>
      <c r="J59" s="927"/>
      <c r="K59" s="927"/>
      <c r="L59" s="927"/>
      <c r="M59" s="927"/>
      <c r="N59" s="927"/>
      <c r="O59" s="927"/>
      <c r="P59" s="927"/>
      <c r="Q59" s="94"/>
      <c r="R59" s="95"/>
      <c r="S59" s="24" t="s">
        <v>444</v>
      </c>
      <c r="T59" s="24"/>
      <c r="U59" s="182" t="s">
        <v>2</v>
      </c>
      <c r="V59" s="182"/>
      <c r="W59" s="182"/>
      <c r="X59" s="182"/>
      <c r="Y59" s="182"/>
      <c r="Z59" s="182"/>
      <c r="AA59" s="182"/>
      <c r="AB59" s="182"/>
      <c r="AC59" s="178" t="s">
        <v>10</v>
      </c>
      <c r="AD59" s="94"/>
      <c r="AE59" s="103"/>
      <c r="AF59" s="104"/>
      <c r="AG59" s="104"/>
      <c r="AH59" s="104"/>
      <c r="AI59" s="104"/>
      <c r="AJ59" s="104"/>
      <c r="AK59" s="104"/>
      <c r="AL59" s="104"/>
      <c r="AM59" s="104"/>
      <c r="AN59" s="104"/>
      <c r="AO59" s="104"/>
      <c r="AP59" s="543"/>
      <c r="AQ59" s="105"/>
    </row>
    <row r="60" spans="1:43" x14ac:dyDescent="0.2">
      <c r="A60" s="24"/>
      <c r="B60" s="777"/>
      <c r="C60" s="94"/>
      <c r="D60" s="95"/>
      <c r="E60" s="927"/>
      <c r="F60" s="927"/>
      <c r="G60" s="927"/>
      <c r="H60" s="927"/>
      <c r="I60" s="927"/>
      <c r="J60" s="927"/>
      <c r="K60" s="927"/>
      <c r="L60" s="927"/>
      <c r="M60" s="927"/>
      <c r="N60" s="927"/>
      <c r="O60" s="927"/>
      <c r="P60" s="927"/>
      <c r="Q60" s="94"/>
      <c r="R60" s="95"/>
      <c r="S60" s="24" t="s">
        <v>445</v>
      </c>
      <c r="T60" s="24"/>
      <c r="U60" s="182" t="s">
        <v>2</v>
      </c>
      <c r="V60" s="182"/>
      <c r="W60" s="182"/>
      <c r="X60" s="182"/>
      <c r="Y60" s="182"/>
      <c r="Z60" s="182"/>
      <c r="AA60" s="182"/>
      <c r="AB60" s="182"/>
      <c r="AC60" s="178" t="s">
        <v>12</v>
      </c>
      <c r="AD60" s="94"/>
      <c r="AE60" s="103"/>
      <c r="AF60" s="104"/>
      <c r="AG60" s="104"/>
      <c r="AH60" s="104"/>
      <c r="AI60" s="104"/>
      <c r="AJ60" s="104"/>
      <c r="AK60" s="104"/>
      <c r="AL60" s="104"/>
      <c r="AM60" s="104"/>
      <c r="AN60" s="104"/>
      <c r="AO60" s="104"/>
      <c r="AP60" s="543"/>
      <c r="AQ60" s="105"/>
    </row>
    <row r="61" spans="1:43" x14ac:dyDescent="0.2">
      <c r="A61" s="24"/>
      <c r="B61" s="777"/>
      <c r="C61" s="94"/>
      <c r="D61" s="95"/>
      <c r="E61" s="927"/>
      <c r="F61" s="927"/>
      <c r="G61" s="927"/>
      <c r="H61" s="927"/>
      <c r="I61" s="927"/>
      <c r="J61" s="927"/>
      <c r="K61" s="927"/>
      <c r="L61" s="927"/>
      <c r="M61" s="927"/>
      <c r="N61" s="927"/>
      <c r="O61" s="927"/>
      <c r="P61" s="927"/>
      <c r="Q61" s="94"/>
      <c r="R61" s="95"/>
      <c r="S61" s="24"/>
      <c r="T61" s="24"/>
      <c r="U61" s="24"/>
      <c r="V61" s="24"/>
      <c r="W61" s="24"/>
      <c r="X61" s="24"/>
      <c r="Y61" s="24"/>
      <c r="Z61" s="24"/>
      <c r="AA61" s="36" t="s">
        <v>712</v>
      </c>
      <c r="AB61" s="24"/>
      <c r="AC61" s="36"/>
      <c r="AD61" s="94"/>
      <c r="AE61" s="103"/>
      <c r="AF61" s="104"/>
      <c r="AG61" s="104"/>
      <c r="AH61" s="104"/>
      <c r="AI61" s="104"/>
      <c r="AJ61" s="104"/>
      <c r="AK61" s="104"/>
      <c r="AL61" s="104"/>
      <c r="AM61" s="104"/>
      <c r="AN61" s="104"/>
      <c r="AO61" s="104"/>
      <c r="AP61" s="543"/>
      <c r="AQ61" s="105"/>
    </row>
    <row r="62" spans="1:43" ht="6" customHeight="1" x14ac:dyDescent="0.2">
      <c r="A62" s="30"/>
      <c r="B62" s="793"/>
      <c r="C62" s="91"/>
      <c r="D62" s="44"/>
      <c r="E62" s="30"/>
      <c r="F62" s="30"/>
      <c r="G62" s="30"/>
      <c r="H62" s="30"/>
      <c r="I62" s="30"/>
      <c r="J62" s="30"/>
      <c r="K62" s="30"/>
      <c r="L62" s="30"/>
      <c r="M62" s="30"/>
      <c r="N62" s="30"/>
      <c r="O62" s="30"/>
      <c r="P62" s="30"/>
      <c r="Q62" s="91"/>
      <c r="R62" s="44"/>
      <c r="S62" s="30"/>
      <c r="T62" s="30"/>
      <c r="U62" s="30"/>
      <c r="V62" s="30"/>
      <c r="W62" s="30"/>
      <c r="X62" s="30"/>
      <c r="Y62" s="30"/>
      <c r="Z62" s="30"/>
      <c r="AA62" s="30"/>
      <c r="AB62" s="30"/>
      <c r="AC62" s="185"/>
      <c r="AD62" s="91"/>
      <c r="AE62" s="103"/>
      <c r="AF62" s="104"/>
      <c r="AG62" s="104"/>
      <c r="AH62" s="104"/>
      <c r="AI62" s="104"/>
      <c r="AJ62" s="104"/>
      <c r="AK62" s="104"/>
      <c r="AL62" s="104"/>
      <c r="AM62" s="104"/>
      <c r="AN62" s="104"/>
      <c r="AO62" s="104"/>
      <c r="AP62" s="543"/>
      <c r="AQ62" s="105"/>
    </row>
    <row r="63" spans="1:43" ht="6" customHeight="1" x14ac:dyDescent="0.2">
      <c r="A63" s="26"/>
      <c r="B63" s="756"/>
      <c r="C63" s="89"/>
      <c r="D63" s="45"/>
      <c r="E63" s="26"/>
      <c r="F63" s="26"/>
      <c r="G63" s="26"/>
      <c r="H63" s="26"/>
      <c r="I63" s="26"/>
      <c r="J63" s="26"/>
      <c r="K63" s="26"/>
      <c r="L63" s="26"/>
      <c r="M63" s="26"/>
      <c r="N63" s="26"/>
      <c r="O63" s="26"/>
      <c r="P63" s="26"/>
      <c r="Q63" s="89"/>
      <c r="R63" s="45"/>
      <c r="S63" s="26"/>
      <c r="T63" s="26"/>
      <c r="U63" s="26"/>
      <c r="V63" s="26"/>
      <c r="W63" s="26"/>
      <c r="X63" s="26"/>
      <c r="Y63" s="26"/>
      <c r="Z63" s="26"/>
      <c r="AA63" s="26"/>
      <c r="AB63" s="26"/>
      <c r="AC63" s="186"/>
      <c r="AD63" s="89"/>
      <c r="AE63" s="103"/>
      <c r="AF63" s="104"/>
      <c r="AG63" s="104"/>
      <c r="AH63" s="104"/>
      <c r="AI63" s="104"/>
      <c r="AJ63" s="104"/>
      <c r="AK63" s="104"/>
      <c r="AL63" s="104"/>
      <c r="AM63" s="104"/>
      <c r="AN63" s="104"/>
      <c r="AO63" s="104"/>
      <c r="AP63" s="543"/>
      <c r="AQ63" s="105"/>
    </row>
    <row r="64" spans="1:43" ht="11.25" customHeight="1" x14ac:dyDescent="0.25">
      <c r="A64" s="24"/>
      <c r="B64" s="777">
        <v>409</v>
      </c>
      <c r="C64" s="94"/>
      <c r="D64" s="95"/>
      <c r="E64" s="927" t="str">
        <f ca="1">VLOOKUP(INDIRECT(ADDRESS(ROW(),COLUMN()-3)),Language_Translations,MATCH(Language_Selected,Language_Options,0),FALSE)</f>
        <v>Qui avez-vous vu ?
Quelqu'un d'autre ?</v>
      </c>
      <c r="F64" s="927"/>
      <c r="G64" s="927"/>
      <c r="H64" s="927"/>
      <c r="I64" s="927"/>
      <c r="J64" s="927"/>
      <c r="K64" s="927"/>
      <c r="L64" s="927"/>
      <c r="M64" s="927"/>
      <c r="N64" s="927"/>
      <c r="O64" s="927"/>
      <c r="P64" s="927"/>
      <c r="Q64" s="94"/>
      <c r="R64" s="95"/>
      <c r="S64" s="704" t="s">
        <v>714</v>
      </c>
      <c r="T64" s="24"/>
      <c r="U64" s="24"/>
      <c r="V64" s="24"/>
      <c r="W64" s="24"/>
      <c r="X64" s="24"/>
      <c r="Y64" s="24"/>
      <c r="Z64" s="24"/>
      <c r="AA64" s="24"/>
      <c r="AB64" s="24"/>
      <c r="AC64" s="145"/>
      <c r="AD64" s="94"/>
      <c r="AE64" s="103"/>
      <c r="AF64" s="104"/>
      <c r="AG64" s="104"/>
      <c r="AH64" s="104"/>
      <c r="AI64" s="104"/>
      <c r="AJ64" s="104"/>
      <c r="AK64" s="104"/>
      <c r="AL64" s="104"/>
      <c r="AM64" s="104"/>
      <c r="AN64" s="104"/>
      <c r="AO64" s="104"/>
      <c r="AP64" s="543"/>
      <c r="AQ64" s="105"/>
    </row>
    <row r="65" spans="1:43" x14ac:dyDescent="0.2">
      <c r="A65" s="24"/>
      <c r="B65" s="213" t="s">
        <v>15</v>
      </c>
      <c r="C65" s="94"/>
      <c r="D65" s="95"/>
      <c r="E65" s="927"/>
      <c r="F65" s="927"/>
      <c r="G65" s="927"/>
      <c r="H65" s="927"/>
      <c r="I65" s="927"/>
      <c r="J65" s="927"/>
      <c r="K65" s="927"/>
      <c r="L65" s="927"/>
      <c r="M65" s="927"/>
      <c r="N65" s="927"/>
      <c r="O65" s="927"/>
      <c r="P65" s="927"/>
      <c r="Q65" s="94"/>
      <c r="R65" s="95"/>
      <c r="S65" s="24"/>
      <c r="T65" s="24" t="s">
        <v>715</v>
      </c>
      <c r="U65" s="24"/>
      <c r="V65" s="24"/>
      <c r="W65" s="182" t="s">
        <v>2</v>
      </c>
      <c r="X65" s="182"/>
      <c r="Y65" s="183"/>
      <c r="Z65" s="182"/>
      <c r="AA65" s="182"/>
      <c r="AB65" s="182"/>
      <c r="AC65" s="145" t="s">
        <v>22</v>
      </c>
      <c r="AD65" s="94"/>
      <c r="AE65" s="103"/>
      <c r="AF65" s="104"/>
      <c r="AG65" s="104"/>
      <c r="AH65" s="104"/>
      <c r="AI65" s="104"/>
      <c r="AJ65" s="104"/>
      <c r="AK65" s="104"/>
      <c r="AL65" s="104"/>
      <c r="AM65" s="104"/>
      <c r="AN65" s="104"/>
      <c r="AO65" s="104"/>
      <c r="AP65" s="543"/>
      <c r="AQ65" s="105"/>
    </row>
    <row r="66" spans="1:43" x14ac:dyDescent="0.2">
      <c r="A66" s="24"/>
      <c r="B66" s="777"/>
      <c r="C66" s="94"/>
      <c r="D66" s="95"/>
      <c r="E66" s="927"/>
      <c r="F66" s="927"/>
      <c r="G66" s="927"/>
      <c r="H66" s="927"/>
      <c r="I66" s="927"/>
      <c r="J66" s="927"/>
      <c r="K66" s="927"/>
      <c r="L66" s="927"/>
      <c r="M66" s="927"/>
      <c r="N66" s="927"/>
      <c r="O66" s="927"/>
      <c r="P66" s="927"/>
      <c r="Q66" s="94"/>
      <c r="R66" s="95"/>
      <c r="S66" s="24"/>
      <c r="T66" s="24" t="s">
        <v>716</v>
      </c>
      <c r="U66" s="24"/>
      <c r="V66" s="24"/>
      <c r="W66" s="24"/>
      <c r="X66" s="24"/>
      <c r="Z66" s="182"/>
      <c r="AA66" s="182"/>
      <c r="AB66" s="182" t="s">
        <v>2</v>
      </c>
      <c r="AC66" s="145" t="s">
        <v>23</v>
      </c>
      <c r="AD66" s="94"/>
      <c r="AE66" s="103"/>
      <c r="AF66" s="104"/>
      <c r="AG66" s="104"/>
      <c r="AH66" s="104"/>
      <c r="AI66" s="104"/>
      <c r="AJ66" s="104"/>
      <c r="AK66" s="104"/>
      <c r="AL66" s="104"/>
      <c r="AM66" s="104"/>
      <c r="AN66" s="104"/>
      <c r="AO66" s="104"/>
      <c r="AP66" s="543"/>
      <c r="AQ66" s="105"/>
    </row>
    <row r="67" spans="1:43" x14ac:dyDescent="0.2">
      <c r="A67" s="24"/>
      <c r="B67" s="777"/>
      <c r="C67" s="94"/>
      <c r="D67" s="95"/>
      <c r="E67" s="927"/>
      <c r="F67" s="927"/>
      <c r="G67" s="927"/>
      <c r="H67" s="927"/>
      <c r="I67" s="927"/>
      <c r="J67" s="927"/>
      <c r="K67" s="927"/>
      <c r="L67" s="927"/>
      <c r="M67" s="927"/>
      <c r="N67" s="927"/>
      <c r="O67" s="927"/>
      <c r="P67" s="927"/>
      <c r="Q67" s="94"/>
      <c r="R67" s="95"/>
      <c r="S67" s="24"/>
      <c r="T67" s="24" t="s">
        <v>718</v>
      </c>
      <c r="U67" s="24"/>
      <c r="V67" s="24"/>
      <c r="W67" s="24"/>
      <c r="X67" s="24"/>
      <c r="Y67" s="24"/>
      <c r="Z67" s="24"/>
      <c r="AA67" s="24"/>
      <c r="AB67" s="24"/>
      <c r="AC67" s="145"/>
      <c r="AD67" s="94"/>
      <c r="AE67" s="103"/>
      <c r="AF67" s="104"/>
      <c r="AG67" s="104"/>
      <c r="AH67" s="104"/>
      <c r="AI67" s="104"/>
      <c r="AJ67" s="104"/>
      <c r="AK67" s="104"/>
      <c r="AL67" s="104"/>
      <c r="AM67" s="104"/>
      <c r="AN67" s="104"/>
      <c r="AO67" s="104"/>
      <c r="AP67" s="543"/>
      <c r="AQ67" s="105"/>
    </row>
    <row r="68" spans="1:43" x14ac:dyDescent="0.2">
      <c r="A68" s="24"/>
      <c r="B68" s="777"/>
      <c r="C68" s="94"/>
      <c r="D68" s="95"/>
      <c r="F68" s="24"/>
      <c r="G68" s="24"/>
      <c r="H68" s="24"/>
      <c r="I68" s="24"/>
      <c r="J68" s="24"/>
      <c r="K68" s="24"/>
      <c r="L68" s="24"/>
      <c r="M68" s="24"/>
      <c r="N68" s="24"/>
      <c r="O68" s="24"/>
      <c r="P68" s="24"/>
      <c r="Q68" s="94"/>
      <c r="R68" s="95"/>
      <c r="S68" s="24"/>
      <c r="T68" s="24"/>
      <c r="U68" s="700" t="s">
        <v>717</v>
      </c>
      <c r="V68" s="24"/>
      <c r="W68" s="24"/>
      <c r="X68" s="182"/>
      <c r="Y68" s="182" t="s">
        <v>2</v>
      </c>
      <c r="Z68" s="183"/>
      <c r="AA68" s="182"/>
      <c r="AB68" s="182"/>
      <c r="AC68" s="145" t="s">
        <v>24</v>
      </c>
      <c r="AD68" s="94"/>
      <c r="AE68" s="103"/>
      <c r="AF68" s="104"/>
      <c r="AG68" s="104"/>
      <c r="AH68" s="104"/>
      <c r="AI68" s="104"/>
      <c r="AJ68" s="104"/>
      <c r="AK68" s="104"/>
      <c r="AL68" s="104"/>
      <c r="AM68" s="104"/>
      <c r="AN68" s="104"/>
      <c r="AO68" s="104"/>
      <c r="AP68" s="543"/>
      <c r="AQ68" s="105"/>
    </row>
    <row r="69" spans="1:43" ht="10.5" x14ac:dyDescent="0.2">
      <c r="A69" s="24"/>
      <c r="B69" s="777"/>
      <c r="C69" s="94"/>
      <c r="D69" s="95"/>
      <c r="E69" s="919" t="s">
        <v>713</v>
      </c>
      <c r="F69" s="919"/>
      <c r="G69" s="919"/>
      <c r="H69" s="919"/>
      <c r="I69" s="919"/>
      <c r="J69" s="919"/>
      <c r="K69" s="919"/>
      <c r="L69" s="919"/>
      <c r="M69" s="919"/>
      <c r="N69" s="919"/>
      <c r="O69" s="919"/>
      <c r="P69" s="919"/>
      <c r="Q69" s="94"/>
      <c r="R69" s="95"/>
      <c r="S69" s="420" t="s">
        <v>719</v>
      </c>
      <c r="T69" s="24"/>
      <c r="U69" s="24"/>
      <c r="V69" s="24"/>
      <c r="W69" s="24"/>
      <c r="X69" s="24"/>
      <c r="Y69" s="24"/>
      <c r="Z69" s="24"/>
      <c r="AA69" s="24"/>
      <c r="AB69" s="24"/>
      <c r="AC69" s="145"/>
      <c r="AD69" s="94"/>
      <c r="AE69" s="103"/>
      <c r="AF69" s="104"/>
      <c r="AG69" s="104"/>
      <c r="AH69" s="104"/>
      <c r="AI69" s="104"/>
      <c r="AJ69" s="104"/>
      <c r="AK69" s="104"/>
      <c r="AL69" s="104"/>
      <c r="AM69" s="104"/>
      <c r="AN69" s="104"/>
      <c r="AO69" s="104"/>
      <c r="AP69" s="543"/>
      <c r="AQ69" s="105"/>
    </row>
    <row r="70" spans="1:43" x14ac:dyDescent="0.2">
      <c r="A70" s="24"/>
      <c r="B70" s="777"/>
      <c r="C70" s="94"/>
      <c r="D70" s="95"/>
      <c r="E70" s="919"/>
      <c r="F70" s="919"/>
      <c r="G70" s="919"/>
      <c r="H70" s="919"/>
      <c r="I70" s="919"/>
      <c r="J70" s="919"/>
      <c r="K70" s="919"/>
      <c r="L70" s="919"/>
      <c r="M70" s="919"/>
      <c r="N70" s="919"/>
      <c r="O70" s="919"/>
      <c r="P70" s="919"/>
      <c r="Q70" s="94"/>
      <c r="R70" s="95"/>
      <c r="S70" s="24"/>
      <c r="T70" s="24" t="s">
        <v>720</v>
      </c>
      <c r="U70" s="24"/>
      <c r="V70" s="24"/>
      <c r="W70" s="24"/>
      <c r="X70" s="24"/>
      <c r="Y70" s="24"/>
      <c r="Z70" s="24"/>
      <c r="AA70" s="24"/>
      <c r="AB70" s="24"/>
      <c r="AC70" s="145"/>
      <c r="AD70" s="94"/>
      <c r="AE70" s="103"/>
      <c r="AF70" s="104"/>
      <c r="AG70" s="104"/>
      <c r="AH70" s="104"/>
      <c r="AI70" s="104"/>
      <c r="AJ70" s="104"/>
      <c r="AK70" s="104"/>
      <c r="AL70" s="104"/>
      <c r="AM70" s="104"/>
      <c r="AN70" s="104"/>
      <c r="AO70" s="104"/>
      <c r="AP70" s="543"/>
      <c r="AQ70" s="105"/>
    </row>
    <row r="71" spans="1:43" x14ac:dyDescent="0.2">
      <c r="A71" s="24"/>
      <c r="B71" s="777"/>
      <c r="C71" s="94"/>
      <c r="D71" s="95"/>
      <c r="E71" s="919"/>
      <c r="F71" s="919"/>
      <c r="G71" s="919"/>
      <c r="H71" s="919"/>
      <c r="I71" s="919"/>
      <c r="J71" s="919"/>
      <c r="K71" s="919"/>
      <c r="L71" s="919"/>
      <c r="M71" s="919"/>
      <c r="N71" s="919"/>
      <c r="O71" s="919"/>
      <c r="P71" s="919"/>
      <c r="Q71" s="94"/>
      <c r="R71" s="95"/>
      <c r="S71" s="24"/>
      <c r="T71" s="24"/>
      <c r="U71" s="24" t="s">
        <v>721</v>
      </c>
      <c r="V71" s="24"/>
      <c r="W71" s="24"/>
      <c r="X71" s="24"/>
      <c r="Y71" s="182"/>
      <c r="Z71" s="182"/>
      <c r="AA71" s="182" t="s">
        <v>2</v>
      </c>
      <c r="AB71" s="182"/>
      <c r="AC71" s="145" t="s">
        <v>25</v>
      </c>
      <c r="AD71" s="94"/>
      <c r="AE71" s="103"/>
      <c r="AF71" s="104"/>
      <c r="AG71" s="104"/>
      <c r="AH71" s="104"/>
      <c r="AI71" s="104"/>
      <c r="AJ71" s="104"/>
      <c r="AK71" s="104"/>
      <c r="AL71" s="104"/>
      <c r="AM71" s="104"/>
      <c r="AN71" s="104"/>
      <c r="AO71" s="104"/>
      <c r="AP71" s="543"/>
      <c r="AQ71" s="105"/>
    </row>
    <row r="72" spans="1:43" x14ac:dyDescent="0.2">
      <c r="A72" s="24"/>
      <c r="B72" s="777"/>
      <c r="C72" s="94"/>
      <c r="D72" s="95"/>
      <c r="E72" s="919"/>
      <c r="F72" s="919"/>
      <c r="G72" s="919"/>
      <c r="H72" s="919"/>
      <c r="I72" s="919"/>
      <c r="J72" s="919"/>
      <c r="K72" s="919"/>
      <c r="L72" s="919"/>
      <c r="M72" s="919"/>
      <c r="N72" s="919"/>
      <c r="O72" s="919"/>
      <c r="P72" s="919"/>
      <c r="Q72" s="94"/>
      <c r="R72" s="95"/>
      <c r="S72" s="24"/>
      <c r="T72" s="24" t="s">
        <v>660</v>
      </c>
      <c r="U72" s="24"/>
      <c r="V72" s="24"/>
      <c r="W72" s="24"/>
      <c r="X72" s="24"/>
      <c r="Y72" s="24"/>
      <c r="Z72" s="24"/>
      <c r="AA72" s="24"/>
      <c r="AB72" s="24"/>
      <c r="AC72" s="145"/>
      <c r="AD72" s="94"/>
      <c r="AE72" s="103"/>
      <c r="AF72" s="104"/>
      <c r="AG72" s="104"/>
      <c r="AH72" s="104"/>
      <c r="AI72" s="104"/>
      <c r="AJ72" s="104"/>
      <c r="AK72" s="104"/>
      <c r="AL72" s="104"/>
      <c r="AM72" s="104"/>
      <c r="AN72" s="104"/>
      <c r="AO72" s="104"/>
      <c r="AP72" s="543"/>
      <c r="AQ72" s="105"/>
    </row>
    <row r="73" spans="1:43" x14ac:dyDescent="0.2">
      <c r="A73" s="24"/>
      <c r="B73" s="777"/>
      <c r="C73" s="94"/>
      <c r="D73" s="95"/>
      <c r="E73" s="24"/>
      <c r="F73" s="24"/>
      <c r="G73" s="24"/>
      <c r="H73" s="24"/>
      <c r="I73" s="24"/>
      <c r="J73" s="24"/>
      <c r="K73" s="24"/>
      <c r="L73" s="24"/>
      <c r="M73" s="24"/>
      <c r="N73" s="24"/>
      <c r="O73" s="24"/>
      <c r="P73" s="24"/>
      <c r="Q73" s="94"/>
      <c r="R73" s="95"/>
      <c r="S73" s="24"/>
      <c r="T73" s="24"/>
      <c r="U73" s="24" t="s">
        <v>790</v>
      </c>
      <c r="V73" s="24"/>
      <c r="W73" s="24"/>
      <c r="X73" s="24"/>
      <c r="Y73" s="24"/>
      <c r="Z73" s="24"/>
      <c r="AA73" s="24"/>
      <c r="AB73" s="24"/>
      <c r="AC73" s="145"/>
      <c r="AD73" s="94"/>
      <c r="AE73" s="103"/>
      <c r="AF73" s="104"/>
      <c r="AG73" s="104"/>
      <c r="AH73" s="104"/>
      <c r="AI73" s="104"/>
      <c r="AJ73" s="104"/>
      <c r="AK73" s="104"/>
      <c r="AL73" s="104"/>
      <c r="AM73" s="104"/>
      <c r="AN73" s="104"/>
      <c r="AO73" s="104"/>
      <c r="AP73" s="543"/>
      <c r="AQ73" s="105"/>
    </row>
    <row r="74" spans="1:43" x14ac:dyDescent="0.2">
      <c r="A74" s="24"/>
      <c r="B74" s="777"/>
      <c r="C74" s="94"/>
      <c r="D74" s="95"/>
      <c r="E74" s="24"/>
      <c r="F74" s="24"/>
      <c r="G74" s="24"/>
      <c r="H74" s="24"/>
      <c r="I74" s="24"/>
      <c r="J74" s="24"/>
      <c r="K74" s="24"/>
      <c r="L74" s="24"/>
      <c r="M74" s="24"/>
      <c r="N74" s="24"/>
      <c r="O74" s="24"/>
      <c r="P74" s="24"/>
      <c r="Q74" s="94"/>
      <c r="R74" s="95"/>
      <c r="S74" s="24"/>
      <c r="T74" s="24"/>
      <c r="U74" s="24" t="s">
        <v>723</v>
      </c>
      <c r="V74" s="24"/>
      <c r="W74" s="24"/>
      <c r="X74" s="182" t="s">
        <v>2</v>
      </c>
      <c r="Y74" s="182"/>
      <c r="Z74" s="182"/>
      <c r="AA74" s="183"/>
      <c r="AB74" s="182"/>
      <c r="AC74" s="145" t="s">
        <v>26</v>
      </c>
      <c r="AD74" s="94"/>
      <c r="AE74" s="103"/>
      <c r="AF74" s="104"/>
      <c r="AG74" s="104"/>
      <c r="AH74" s="104"/>
      <c r="AI74" s="104"/>
      <c r="AJ74" s="104"/>
      <c r="AK74" s="104"/>
      <c r="AL74" s="104"/>
      <c r="AM74" s="104"/>
      <c r="AN74" s="104"/>
      <c r="AO74" s="104"/>
      <c r="AP74" s="543"/>
      <c r="AQ74" s="105"/>
    </row>
    <row r="75" spans="1:43" x14ac:dyDescent="0.2">
      <c r="A75" s="28"/>
      <c r="B75" s="757"/>
      <c r="C75" s="94"/>
      <c r="D75" s="95"/>
      <c r="E75" s="28"/>
      <c r="F75" s="28"/>
      <c r="G75" s="28"/>
      <c r="H75" s="28"/>
      <c r="I75" s="28"/>
      <c r="J75" s="28"/>
      <c r="K75" s="28"/>
      <c r="L75" s="28"/>
      <c r="M75" s="28"/>
      <c r="N75" s="28"/>
      <c r="O75" s="28"/>
      <c r="P75" s="28"/>
      <c r="Q75" s="94"/>
      <c r="R75" s="95"/>
      <c r="S75" s="24"/>
      <c r="T75" s="24"/>
      <c r="U75" s="24"/>
      <c r="V75" s="24"/>
      <c r="W75" s="24"/>
      <c r="X75" s="24"/>
      <c r="Y75" s="24"/>
      <c r="Z75" s="24"/>
      <c r="AA75" s="24"/>
      <c r="AB75" s="24"/>
      <c r="AC75" s="145"/>
      <c r="AD75" s="94"/>
      <c r="AE75" s="103"/>
      <c r="AF75" s="104"/>
      <c r="AG75" s="104"/>
      <c r="AH75" s="104"/>
      <c r="AI75" s="104"/>
      <c r="AJ75" s="104"/>
      <c r="AK75" s="104"/>
      <c r="AL75" s="104"/>
      <c r="AM75" s="104"/>
      <c r="AN75" s="104"/>
      <c r="AO75" s="104"/>
      <c r="AP75" s="543"/>
      <c r="AQ75" s="105"/>
    </row>
    <row r="76" spans="1:43" x14ac:dyDescent="0.2">
      <c r="A76" s="28"/>
      <c r="B76" s="757"/>
      <c r="C76" s="94"/>
      <c r="D76" s="95"/>
      <c r="E76" s="28"/>
      <c r="F76" s="28"/>
      <c r="G76" s="28"/>
      <c r="H76" s="28"/>
      <c r="I76" s="28"/>
      <c r="J76" s="28"/>
      <c r="K76" s="28"/>
      <c r="L76" s="28"/>
      <c r="M76" s="28"/>
      <c r="N76" s="28"/>
      <c r="O76" s="28"/>
      <c r="P76" s="28"/>
      <c r="Q76" s="94"/>
      <c r="R76" s="95"/>
      <c r="S76" s="24" t="s">
        <v>558</v>
      </c>
      <c r="U76" s="24"/>
      <c r="V76" s="24"/>
      <c r="W76" s="28"/>
      <c r="X76" s="28"/>
      <c r="Y76" s="28"/>
      <c r="Z76" s="28"/>
      <c r="AA76" s="28"/>
      <c r="AB76" s="28"/>
      <c r="AC76" s="145" t="s">
        <v>27</v>
      </c>
      <c r="AD76" s="94"/>
      <c r="AE76" s="103"/>
      <c r="AF76" s="104"/>
      <c r="AG76" s="104"/>
      <c r="AH76" s="104"/>
      <c r="AI76" s="104"/>
      <c r="AJ76" s="104"/>
      <c r="AK76" s="104"/>
      <c r="AL76" s="104"/>
      <c r="AM76" s="104"/>
      <c r="AN76" s="104"/>
      <c r="AO76" s="104"/>
      <c r="AP76" s="543"/>
      <c r="AQ76" s="105"/>
    </row>
    <row r="77" spans="1:43" x14ac:dyDescent="0.2">
      <c r="A77" s="28"/>
      <c r="B77" s="757"/>
      <c r="C77" s="94"/>
      <c r="D77" s="95"/>
      <c r="E77" s="28"/>
      <c r="F77" s="28"/>
      <c r="G77" s="28"/>
      <c r="H77" s="28"/>
      <c r="I77" s="28"/>
      <c r="J77" s="28"/>
      <c r="K77" s="28"/>
      <c r="L77" s="28"/>
      <c r="M77" s="28"/>
      <c r="N77" s="28"/>
      <c r="O77" s="28"/>
      <c r="P77" s="28"/>
      <c r="Q77" s="94"/>
      <c r="R77" s="95"/>
      <c r="S77" s="28"/>
      <c r="T77" s="28"/>
      <c r="U77" s="28"/>
      <c r="V77" s="890" t="s">
        <v>559</v>
      </c>
      <c r="W77" s="890"/>
      <c r="X77" s="890"/>
      <c r="Y77" s="890"/>
      <c r="Z77" s="890"/>
      <c r="AA77" s="890"/>
      <c r="AB77" s="890"/>
      <c r="AC77" s="179"/>
      <c r="AD77" s="94"/>
      <c r="AE77" s="103"/>
      <c r="AF77" s="104"/>
      <c r="AG77" s="104"/>
      <c r="AH77" s="104"/>
      <c r="AI77" s="104"/>
      <c r="AJ77" s="104"/>
      <c r="AK77" s="104"/>
      <c r="AL77" s="104"/>
      <c r="AM77" s="104"/>
      <c r="AN77" s="104"/>
      <c r="AO77" s="104"/>
      <c r="AP77" s="543"/>
      <c r="AQ77" s="105"/>
    </row>
    <row r="78" spans="1:43" ht="6" customHeight="1" x14ac:dyDescent="0.2">
      <c r="A78" s="30"/>
      <c r="B78" s="793"/>
      <c r="C78" s="91"/>
      <c r="D78" s="44"/>
      <c r="E78" s="30"/>
      <c r="F78" s="30"/>
      <c r="G78" s="30"/>
      <c r="H78" s="30"/>
      <c r="I78" s="30"/>
      <c r="J78" s="30"/>
      <c r="K78" s="30"/>
      <c r="L78" s="30"/>
      <c r="M78" s="30"/>
      <c r="N78" s="30"/>
      <c r="O78" s="30"/>
      <c r="P78" s="30"/>
      <c r="Q78" s="91"/>
      <c r="R78" s="44"/>
      <c r="S78" s="30"/>
      <c r="T78" s="30"/>
      <c r="U78" s="30"/>
      <c r="V78" s="30"/>
      <c r="W78" s="30"/>
      <c r="X78" s="30"/>
      <c r="Y78" s="30"/>
      <c r="Z78" s="30"/>
      <c r="AA78" s="30"/>
      <c r="AB78" s="30"/>
      <c r="AC78" s="184"/>
      <c r="AD78" s="91"/>
      <c r="AE78" s="103"/>
      <c r="AF78" s="104"/>
      <c r="AG78" s="104"/>
      <c r="AH78" s="104"/>
      <c r="AI78" s="104"/>
      <c r="AJ78" s="104"/>
      <c r="AK78" s="104"/>
      <c r="AL78" s="104"/>
      <c r="AM78" s="104"/>
      <c r="AN78" s="104"/>
      <c r="AO78" s="104"/>
      <c r="AP78" s="543"/>
      <c r="AQ78" s="105"/>
    </row>
    <row r="79" spans="1:43" ht="6" customHeight="1" x14ac:dyDescent="0.2">
      <c r="B79" s="777"/>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36"/>
      <c r="AD79" s="24"/>
      <c r="AE79" s="681"/>
      <c r="AF79" s="681"/>
      <c r="AG79" s="681"/>
      <c r="AH79" s="681"/>
      <c r="AI79" s="681"/>
      <c r="AJ79" s="681"/>
      <c r="AK79" s="681"/>
      <c r="AL79" s="681"/>
      <c r="AM79" s="681"/>
      <c r="AN79" s="681"/>
      <c r="AO79" s="681"/>
      <c r="AP79" s="679"/>
      <c r="AQ79" s="681"/>
    </row>
    <row r="80" spans="1:43" x14ac:dyDescent="0.2">
      <c r="A80" s="965" t="str">
        <f>A1</f>
        <v>SECTION 4. GROSSESSE ET SOINS POSTNATALS</v>
      </c>
      <c r="B80" s="966"/>
      <c r="C80" s="966"/>
      <c r="D80" s="966"/>
      <c r="E80" s="966"/>
      <c r="F80" s="966"/>
      <c r="G80" s="966"/>
      <c r="H80" s="966"/>
      <c r="I80" s="966"/>
      <c r="J80" s="966"/>
      <c r="K80" s="966"/>
      <c r="L80" s="966"/>
      <c r="M80" s="966"/>
      <c r="N80" s="966"/>
      <c r="O80" s="966"/>
      <c r="P80" s="966"/>
      <c r="Q80" s="966"/>
      <c r="R80" s="966"/>
      <c r="S80" s="966"/>
      <c r="T80" s="966"/>
      <c r="U80" s="966"/>
      <c r="V80" s="966"/>
      <c r="W80" s="966"/>
      <c r="X80" s="966"/>
      <c r="Y80" s="966"/>
      <c r="Z80" s="966"/>
      <c r="AA80" s="966"/>
      <c r="AB80" s="966"/>
      <c r="AC80" s="966"/>
      <c r="AD80" s="966"/>
      <c r="AE80" s="966"/>
      <c r="AF80" s="966"/>
      <c r="AG80" s="966"/>
      <c r="AH80" s="966"/>
      <c r="AI80" s="966"/>
      <c r="AJ80" s="966"/>
      <c r="AK80" s="966"/>
      <c r="AL80" s="966"/>
      <c r="AM80" s="966"/>
      <c r="AN80" s="966"/>
      <c r="AO80" s="966"/>
      <c r="AP80" s="966"/>
      <c r="AQ80" s="966"/>
    </row>
    <row r="81" spans="1:43" s="416" customFormat="1" ht="6" customHeight="1" thickBot="1" x14ac:dyDescent="0.25">
      <c r="A81" s="28"/>
      <c r="B81" s="757"/>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42"/>
      <c r="AD81" s="28"/>
      <c r="AE81" s="157"/>
      <c r="AF81" s="157"/>
      <c r="AG81" s="157"/>
      <c r="AH81" s="157"/>
      <c r="AI81" s="157"/>
      <c r="AJ81" s="157"/>
      <c r="AK81" s="157"/>
      <c r="AL81" s="157"/>
      <c r="AM81" s="157"/>
      <c r="AN81" s="157"/>
      <c r="AO81" s="157"/>
      <c r="AP81" s="158"/>
      <c r="AQ81" s="157"/>
    </row>
    <row r="82" spans="1:43" ht="6" customHeight="1" x14ac:dyDescent="0.2">
      <c r="A82" s="298"/>
      <c r="B82" s="299"/>
      <c r="C82" s="300"/>
      <c r="D82" s="301"/>
      <c r="E82" s="1"/>
      <c r="F82" s="1"/>
      <c r="G82" s="1"/>
      <c r="H82" s="1"/>
      <c r="I82" s="1"/>
      <c r="J82" s="1"/>
      <c r="K82" s="1"/>
      <c r="L82" s="1"/>
      <c r="M82" s="1"/>
      <c r="N82" s="1"/>
      <c r="O82" s="1"/>
      <c r="P82" s="1"/>
      <c r="Q82" s="300"/>
      <c r="R82" s="301"/>
      <c r="S82" s="1"/>
      <c r="T82" s="1"/>
      <c r="U82" s="1"/>
      <c r="V82" s="1"/>
      <c r="W82" s="1"/>
      <c r="X82" s="1"/>
      <c r="Y82" s="1"/>
      <c r="Z82" s="1"/>
      <c r="AA82" s="1"/>
      <c r="AB82" s="1"/>
      <c r="AC82" s="235"/>
      <c r="AD82" s="300"/>
      <c r="AE82" s="301"/>
      <c r="AF82" s="1"/>
      <c r="AG82" s="1"/>
      <c r="AH82" s="1"/>
      <c r="AI82" s="1"/>
      <c r="AJ82" s="1"/>
      <c r="AK82" s="1"/>
      <c r="AL82" s="1"/>
      <c r="AM82" s="1"/>
      <c r="AN82" s="1"/>
      <c r="AO82" s="1"/>
      <c r="AP82" s="235"/>
      <c r="AQ82" s="302"/>
    </row>
    <row r="83" spans="1:43" x14ac:dyDescent="0.2">
      <c r="A83" s="303"/>
      <c r="B83" s="757"/>
      <c r="C83" s="94"/>
      <c r="D83" s="95"/>
      <c r="E83" s="28"/>
      <c r="F83" s="28"/>
      <c r="G83" s="28"/>
      <c r="H83" s="28"/>
      <c r="I83" s="28"/>
      <c r="J83" s="28"/>
      <c r="K83" s="28"/>
      <c r="L83" s="28"/>
      <c r="M83" s="28"/>
      <c r="N83" s="28"/>
      <c r="O83" s="28"/>
      <c r="P83" s="28"/>
      <c r="Q83" s="94"/>
      <c r="R83" s="95"/>
      <c r="S83" s="893" t="s">
        <v>699</v>
      </c>
      <c r="T83" s="893"/>
      <c r="U83" s="893"/>
      <c r="V83" s="893"/>
      <c r="W83" s="893"/>
      <c r="X83" s="893"/>
      <c r="Y83" s="893"/>
      <c r="Z83" s="893"/>
      <c r="AA83" s="893"/>
      <c r="AB83" s="893"/>
      <c r="AC83" s="893"/>
      <c r="AD83" s="94"/>
      <c r="AE83" s="95"/>
      <c r="AF83" s="893" t="s">
        <v>702</v>
      </c>
      <c r="AG83" s="893"/>
      <c r="AH83" s="893"/>
      <c r="AI83" s="893"/>
      <c r="AJ83" s="893"/>
      <c r="AK83" s="893"/>
      <c r="AL83" s="893"/>
      <c r="AM83" s="893"/>
      <c r="AN83" s="893"/>
      <c r="AO83" s="893"/>
      <c r="AP83" s="893"/>
      <c r="AQ83" s="304"/>
    </row>
    <row r="84" spans="1:43" x14ac:dyDescent="0.2">
      <c r="A84" s="303"/>
      <c r="B84" s="757"/>
      <c r="C84" s="94"/>
      <c r="D84" s="95"/>
      <c r="E84" s="28"/>
      <c r="F84" s="28"/>
      <c r="G84" s="28"/>
      <c r="H84" s="28"/>
      <c r="I84" s="28"/>
      <c r="J84" s="28"/>
      <c r="K84" s="28"/>
      <c r="L84" s="28"/>
      <c r="M84" s="28"/>
      <c r="N84" s="28"/>
      <c r="O84" s="28"/>
      <c r="P84" s="28"/>
      <c r="Q84" s="94"/>
      <c r="R84" s="95"/>
      <c r="S84" s="28"/>
      <c r="T84" s="28"/>
      <c r="U84" s="28"/>
      <c r="V84" s="28"/>
      <c r="W84" s="28"/>
      <c r="X84" s="28"/>
      <c r="Y84" s="28"/>
      <c r="Z84" s="28"/>
      <c r="AA84" s="28"/>
      <c r="AB84" s="28"/>
      <c r="AC84" s="42"/>
      <c r="AD84" s="94"/>
      <c r="AE84" s="95"/>
      <c r="AF84" s="28"/>
      <c r="AG84" s="28"/>
      <c r="AH84" s="28"/>
      <c r="AI84" s="28"/>
      <c r="AJ84" s="28"/>
      <c r="AK84" s="28"/>
      <c r="AL84" s="28"/>
      <c r="AM84" s="28"/>
      <c r="AN84" s="28"/>
      <c r="AO84" s="28"/>
      <c r="AP84" s="42"/>
      <c r="AQ84" s="304"/>
    </row>
    <row r="85" spans="1:43" x14ac:dyDescent="0.2">
      <c r="A85" s="303"/>
      <c r="B85" s="800" t="s">
        <v>1543</v>
      </c>
      <c r="C85" s="94"/>
      <c r="D85" s="95"/>
      <c r="E85" s="893" t="s">
        <v>423</v>
      </c>
      <c r="F85" s="893"/>
      <c r="G85" s="893"/>
      <c r="H85" s="893"/>
      <c r="I85" s="893"/>
      <c r="J85" s="893"/>
      <c r="K85" s="893"/>
      <c r="L85" s="893"/>
      <c r="M85" s="893"/>
      <c r="N85" s="893"/>
      <c r="O85" s="893"/>
      <c r="P85" s="893"/>
      <c r="Q85" s="94"/>
      <c r="R85" s="95"/>
      <c r="S85" s="933" t="s">
        <v>413</v>
      </c>
      <c r="T85" s="933"/>
      <c r="U85" s="933"/>
      <c r="V85" s="30"/>
      <c r="W85" s="30"/>
      <c r="X85" s="30"/>
      <c r="Y85" s="30"/>
      <c r="Z85" s="30"/>
      <c r="AA85" s="30"/>
      <c r="AB85" s="30"/>
      <c r="AC85" s="185"/>
      <c r="AD85" s="94"/>
      <c r="AE85" s="95"/>
      <c r="AF85" s="933" t="s">
        <v>413</v>
      </c>
      <c r="AG85" s="933"/>
      <c r="AH85" s="933"/>
      <c r="AI85" s="30"/>
      <c r="AJ85" s="30"/>
      <c r="AK85" s="30"/>
      <c r="AL85" s="30"/>
      <c r="AM85" s="30"/>
      <c r="AN85" s="30"/>
      <c r="AO85" s="30"/>
      <c r="AP85" s="185"/>
      <c r="AQ85" s="304"/>
    </row>
    <row r="86" spans="1:43" ht="6" customHeight="1" thickBot="1" x14ac:dyDescent="0.25">
      <c r="A86" s="305"/>
      <c r="B86" s="761"/>
      <c r="C86" s="148"/>
      <c r="D86" s="149"/>
      <c r="E86" s="146"/>
      <c r="F86" s="146"/>
      <c r="G86" s="146"/>
      <c r="H86" s="146"/>
      <c r="I86" s="146"/>
      <c r="J86" s="146"/>
      <c r="K86" s="146"/>
      <c r="L86" s="146"/>
      <c r="M86" s="146"/>
      <c r="N86" s="146"/>
      <c r="O86" s="146"/>
      <c r="P86" s="146"/>
      <c r="Q86" s="148"/>
      <c r="R86" s="149"/>
      <c r="S86" s="146"/>
      <c r="T86" s="146"/>
      <c r="U86" s="146"/>
      <c r="V86" s="146"/>
      <c r="W86" s="146"/>
      <c r="X86" s="146"/>
      <c r="Y86" s="146"/>
      <c r="Z86" s="146"/>
      <c r="AA86" s="146"/>
      <c r="AB86" s="146"/>
      <c r="AC86" s="297"/>
      <c r="AD86" s="148"/>
      <c r="AE86" s="149"/>
      <c r="AF86" s="146"/>
      <c r="AG86" s="146"/>
      <c r="AH86" s="146"/>
      <c r="AI86" s="146"/>
      <c r="AJ86" s="146"/>
      <c r="AK86" s="146"/>
      <c r="AL86" s="146"/>
      <c r="AM86" s="146"/>
      <c r="AN86" s="146"/>
      <c r="AO86" s="146"/>
      <c r="AP86" s="297"/>
      <c r="AQ86" s="306"/>
    </row>
    <row r="87" spans="1:43" ht="6" customHeight="1" x14ac:dyDescent="0.2">
      <c r="A87" s="28"/>
      <c r="B87" s="757"/>
      <c r="C87" s="94"/>
      <c r="D87" s="95"/>
      <c r="E87" s="28"/>
      <c r="F87" s="28"/>
      <c r="G87" s="28"/>
      <c r="H87" s="28"/>
      <c r="I87" s="28"/>
      <c r="J87" s="28"/>
      <c r="K87" s="28"/>
      <c r="L87" s="28"/>
      <c r="M87" s="28"/>
      <c r="N87" s="28"/>
      <c r="O87" s="28"/>
      <c r="P87" s="28"/>
      <c r="Q87" s="94"/>
      <c r="R87" s="95"/>
      <c r="S87" s="28"/>
      <c r="T87" s="28"/>
      <c r="U87" s="28"/>
      <c r="V87" s="28"/>
      <c r="W87" s="28"/>
      <c r="X87" s="28"/>
      <c r="Y87" s="28"/>
      <c r="Z87" s="28"/>
      <c r="AA87" s="28"/>
      <c r="AB87" s="28"/>
      <c r="AC87" s="179"/>
      <c r="AD87" s="94"/>
      <c r="AE87" s="103"/>
      <c r="AF87" s="104"/>
      <c r="AG87" s="104"/>
      <c r="AH87" s="104"/>
      <c r="AI87" s="104"/>
      <c r="AJ87" s="104"/>
      <c r="AK87" s="104"/>
      <c r="AL87" s="104"/>
      <c r="AM87" s="104"/>
      <c r="AN87" s="104"/>
      <c r="AO87" s="104"/>
      <c r="AP87" s="543"/>
      <c r="AQ87" s="105"/>
    </row>
    <row r="88" spans="1:43" ht="11.25" customHeight="1" x14ac:dyDescent="0.2">
      <c r="A88" s="28"/>
      <c r="B88" s="757">
        <v>410</v>
      </c>
      <c r="C88" s="94"/>
      <c r="D88" s="95"/>
      <c r="E88" s="918" t="str">
        <f ca="1">VLOOKUP(INDIRECT(ADDRESS(ROW(),COLUMN()-3)),Language_Translations,MATCH(Language_Selected,Language_Options,0),FALSE)</f>
        <v>Où avez-vous reçu les soins prénatals pour cette naissance ?
Pas d'autre endroit ?</v>
      </c>
      <c r="F88" s="918"/>
      <c r="G88" s="918"/>
      <c r="H88" s="918"/>
      <c r="I88" s="918"/>
      <c r="J88" s="918"/>
      <c r="K88" s="918"/>
      <c r="L88" s="918"/>
      <c r="M88" s="918"/>
      <c r="N88" s="918"/>
      <c r="O88" s="918"/>
      <c r="P88" s="918"/>
      <c r="Q88" s="94"/>
      <c r="R88" s="95"/>
      <c r="S88" s="307" t="s">
        <v>724</v>
      </c>
      <c r="T88" s="28"/>
      <c r="U88" s="28"/>
      <c r="V88" s="28"/>
      <c r="W88" s="28"/>
      <c r="X88" s="28"/>
      <c r="Y88" s="28"/>
      <c r="Z88" s="28"/>
      <c r="AA88" s="28"/>
      <c r="AB88" s="28"/>
      <c r="AC88" s="179"/>
      <c r="AD88" s="94"/>
      <c r="AE88" s="103"/>
      <c r="AF88" s="104"/>
      <c r="AG88" s="104"/>
      <c r="AH88" s="104"/>
      <c r="AI88" s="104"/>
      <c r="AJ88" s="104"/>
      <c r="AK88" s="104"/>
      <c r="AL88" s="104"/>
      <c r="AM88" s="104"/>
      <c r="AN88" s="104"/>
      <c r="AO88" s="104"/>
      <c r="AP88" s="543"/>
      <c r="AQ88" s="105"/>
    </row>
    <row r="89" spans="1:43" x14ac:dyDescent="0.2">
      <c r="A89" s="28"/>
      <c r="B89" s="213" t="s">
        <v>15</v>
      </c>
      <c r="C89" s="94"/>
      <c r="D89" s="95"/>
      <c r="E89" s="918"/>
      <c r="F89" s="918"/>
      <c r="G89" s="918"/>
      <c r="H89" s="918"/>
      <c r="I89" s="918"/>
      <c r="J89" s="918"/>
      <c r="K89" s="918"/>
      <c r="L89" s="918"/>
      <c r="M89" s="918"/>
      <c r="N89" s="918"/>
      <c r="O89" s="918"/>
      <c r="P89" s="918"/>
      <c r="Q89" s="94"/>
      <c r="R89" s="95"/>
      <c r="S89" s="28"/>
      <c r="T89" s="28" t="s">
        <v>788</v>
      </c>
      <c r="U89" s="28"/>
      <c r="V89" s="28"/>
      <c r="W89" s="28"/>
      <c r="X89" s="90"/>
      <c r="Y89" s="183" t="s">
        <v>2</v>
      </c>
      <c r="Z89" s="90"/>
      <c r="AA89" s="183"/>
      <c r="AB89" s="90"/>
      <c r="AC89" s="179" t="s">
        <v>22</v>
      </c>
      <c r="AD89" s="94"/>
      <c r="AE89" s="103"/>
      <c r="AF89" s="104"/>
      <c r="AG89" s="104"/>
      <c r="AH89" s="104"/>
      <c r="AI89" s="104"/>
      <c r="AJ89" s="104"/>
      <c r="AK89" s="104"/>
      <c r="AL89" s="104"/>
      <c r="AM89" s="104"/>
      <c r="AN89" s="104"/>
      <c r="AO89" s="104"/>
      <c r="AP89" s="543"/>
      <c r="AQ89" s="105"/>
    </row>
    <row r="90" spans="1:43" x14ac:dyDescent="0.2">
      <c r="A90" s="28"/>
      <c r="B90" s="757"/>
      <c r="C90" s="94"/>
      <c r="D90" s="95"/>
      <c r="E90" s="918"/>
      <c r="F90" s="918"/>
      <c r="G90" s="918"/>
      <c r="H90" s="918"/>
      <c r="I90" s="918"/>
      <c r="J90" s="918"/>
      <c r="K90" s="918"/>
      <c r="L90" s="918"/>
      <c r="M90" s="918"/>
      <c r="N90" s="918"/>
      <c r="O90" s="918"/>
      <c r="P90" s="918"/>
      <c r="Q90" s="94"/>
      <c r="R90" s="95"/>
      <c r="S90" s="28"/>
      <c r="T90" s="28" t="s">
        <v>725</v>
      </c>
      <c r="U90" s="28"/>
      <c r="V90" s="28"/>
      <c r="W90" s="28"/>
      <c r="X90" s="28"/>
      <c r="Y90" s="90" t="s">
        <v>2</v>
      </c>
      <c r="Z90" s="90"/>
      <c r="AA90" s="183"/>
      <c r="AB90" s="90"/>
      <c r="AC90" s="179" t="s">
        <v>23</v>
      </c>
      <c r="AD90" s="94"/>
      <c r="AE90" s="103"/>
      <c r="AF90" s="104"/>
      <c r="AG90" s="104"/>
      <c r="AH90" s="104"/>
      <c r="AI90" s="104"/>
      <c r="AJ90" s="104"/>
      <c r="AK90" s="104"/>
      <c r="AL90" s="104"/>
      <c r="AM90" s="104"/>
      <c r="AN90" s="104"/>
      <c r="AO90" s="104"/>
      <c r="AP90" s="543"/>
      <c r="AQ90" s="105"/>
    </row>
    <row r="91" spans="1:43" ht="11.25" customHeight="1" x14ac:dyDescent="0.2">
      <c r="A91" s="28"/>
      <c r="B91" s="757"/>
      <c r="C91" s="94"/>
      <c r="D91" s="95"/>
      <c r="E91" s="918"/>
      <c r="F91" s="918"/>
      <c r="G91" s="918"/>
      <c r="H91" s="918"/>
      <c r="I91" s="918"/>
      <c r="J91" s="918"/>
      <c r="K91" s="918"/>
      <c r="L91" s="918"/>
      <c r="M91" s="918"/>
      <c r="N91" s="918"/>
      <c r="O91" s="918"/>
      <c r="P91" s="918"/>
      <c r="Q91" s="94"/>
      <c r="R91" s="95"/>
      <c r="S91" s="28"/>
      <c r="T91" s="28"/>
      <c r="U91" s="28"/>
      <c r="V91" s="28"/>
      <c r="W91" s="28"/>
      <c r="X91" s="28"/>
      <c r="Y91" s="28"/>
      <c r="Z91" s="28"/>
      <c r="AA91" s="28"/>
      <c r="AB91" s="28"/>
      <c r="AC91" s="179"/>
      <c r="AD91" s="94"/>
      <c r="AE91" s="103"/>
      <c r="AF91" s="104"/>
      <c r="AG91" s="104"/>
      <c r="AH91" s="104"/>
      <c r="AI91" s="104"/>
      <c r="AJ91" s="104"/>
      <c r="AK91" s="104"/>
      <c r="AL91" s="104"/>
      <c r="AM91" s="104"/>
      <c r="AN91" s="104"/>
      <c r="AO91" s="104"/>
      <c r="AP91" s="543"/>
      <c r="AQ91" s="105"/>
    </row>
    <row r="92" spans="1:43" ht="10.5" x14ac:dyDescent="0.2">
      <c r="A92" s="28"/>
      <c r="B92" s="757"/>
      <c r="C92" s="94"/>
      <c r="D92" s="95"/>
      <c r="E92" s="918"/>
      <c r="F92" s="918"/>
      <c r="G92" s="918"/>
      <c r="H92" s="918"/>
      <c r="I92" s="918"/>
      <c r="J92" s="918"/>
      <c r="K92" s="918"/>
      <c r="L92" s="918"/>
      <c r="M92" s="918"/>
      <c r="N92" s="918"/>
      <c r="O92" s="918"/>
      <c r="P92" s="918"/>
      <c r="Q92" s="94"/>
      <c r="R92" s="95"/>
      <c r="S92" s="307" t="s">
        <v>597</v>
      </c>
      <c r="T92" s="28"/>
      <c r="U92" s="28"/>
      <c r="V92" s="28"/>
      <c r="W92" s="28"/>
      <c r="X92" s="28"/>
      <c r="Y92" s="28"/>
      <c r="Z92" s="28"/>
      <c r="AA92" s="28"/>
      <c r="AB92" s="28"/>
      <c r="AC92" s="179"/>
      <c r="AD92" s="94"/>
      <c r="AE92" s="103"/>
      <c r="AF92" s="104"/>
      <c r="AG92" s="104"/>
      <c r="AH92" s="104"/>
      <c r="AI92" s="104"/>
      <c r="AJ92" s="104"/>
      <c r="AK92" s="104"/>
      <c r="AL92" s="104"/>
      <c r="AM92" s="104"/>
      <c r="AN92" s="104"/>
      <c r="AO92" s="104"/>
      <c r="AP92" s="543"/>
      <c r="AQ92" s="105"/>
    </row>
    <row r="93" spans="1:43" x14ac:dyDescent="0.2">
      <c r="A93" s="28"/>
      <c r="B93" s="757"/>
      <c r="C93" s="94"/>
      <c r="D93" s="95"/>
      <c r="E93" s="24"/>
      <c r="F93" s="24"/>
      <c r="G93" s="24"/>
      <c r="H93" s="24"/>
      <c r="I93" s="24"/>
      <c r="J93" s="24"/>
      <c r="K93" s="24"/>
      <c r="L93" s="24"/>
      <c r="M93" s="24"/>
      <c r="N93" s="24"/>
      <c r="O93" s="24"/>
      <c r="P93" s="24"/>
      <c r="Q93" s="94"/>
      <c r="R93" s="95"/>
      <c r="S93" s="28"/>
      <c r="T93" s="695" t="s">
        <v>1461</v>
      </c>
      <c r="U93" s="28"/>
      <c r="V93" s="28"/>
      <c r="W93" s="28"/>
      <c r="X93" s="28"/>
      <c r="Y93" s="28"/>
      <c r="AA93" s="90"/>
      <c r="AB93" s="90" t="s">
        <v>2</v>
      </c>
      <c r="AC93" s="179" t="s">
        <v>24</v>
      </c>
      <c r="AD93" s="94"/>
      <c r="AE93" s="103"/>
      <c r="AF93" s="104"/>
      <c r="AG93" s="104"/>
      <c r="AH93" s="104"/>
      <c r="AI93" s="104"/>
      <c r="AJ93" s="104"/>
      <c r="AK93" s="104"/>
      <c r="AL93" s="104"/>
      <c r="AM93" s="104"/>
      <c r="AN93" s="104"/>
      <c r="AO93" s="104"/>
      <c r="AP93" s="543"/>
      <c r="AQ93" s="105"/>
    </row>
    <row r="94" spans="1:43" x14ac:dyDescent="0.2">
      <c r="A94" s="24"/>
      <c r="B94" s="777"/>
      <c r="C94" s="94"/>
      <c r="D94" s="95"/>
      <c r="E94" s="919" t="s">
        <v>733</v>
      </c>
      <c r="F94" s="919"/>
      <c r="G94" s="919"/>
      <c r="H94" s="919"/>
      <c r="I94" s="919"/>
      <c r="J94" s="919"/>
      <c r="K94" s="919"/>
      <c r="L94" s="919"/>
      <c r="M94" s="919"/>
      <c r="N94" s="919"/>
      <c r="O94" s="919"/>
      <c r="P94" s="919"/>
      <c r="Q94" s="94"/>
      <c r="R94" s="95"/>
      <c r="S94" s="28"/>
      <c r="T94" s="695" t="s">
        <v>726</v>
      </c>
      <c r="U94" s="28"/>
      <c r="V94" s="28"/>
      <c r="W94" s="28"/>
      <c r="X94" s="28"/>
      <c r="Y94" s="28"/>
      <c r="Z94" s="28"/>
      <c r="AA94" s="28"/>
      <c r="AB94" s="28"/>
      <c r="AC94" s="179"/>
      <c r="AD94" s="94"/>
      <c r="AE94" s="103"/>
      <c r="AF94" s="104"/>
      <c r="AG94" s="104"/>
      <c r="AH94" s="104"/>
      <c r="AI94" s="104"/>
      <c r="AJ94" s="104"/>
      <c r="AK94" s="104"/>
      <c r="AL94" s="104"/>
      <c r="AM94" s="104"/>
      <c r="AN94" s="104"/>
      <c r="AO94" s="104"/>
      <c r="AP94" s="543"/>
      <c r="AQ94" s="105"/>
    </row>
    <row r="95" spans="1:43" x14ac:dyDescent="0.2">
      <c r="A95" s="24"/>
      <c r="B95" s="777"/>
      <c r="C95" s="94"/>
      <c r="D95" s="95"/>
      <c r="E95" s="919"/>
      <c r="F95" s="919"/>
      <c r="G95" s="919"/>
      <c r="H95" s="919"/>
      <c r="I95" s="919"/>
      <c r="J95" s="919"/>
      <c r="K95" s="919"/>
      <c r="L95" s="919"/>
      <c r="M95" s="919"/>
      <c r="N95" s="919"/>
      <c r="O95" s="919"/>
      <c r="P95" s="919"/>
      <c r="Q95" s="94"/>
      <c r="R95" s="95"/>
      <c r="S95" s="24"/>
      <c r="T95" s="700"/>
      <c r="U95" s="24" t="s">
        <v>1459</v>
      </c>
      <c r="V95" s="24"/>
      <c r="W95" s="24"/>
      <c r="X95" s="182"/>
      <c r="Y95" s="182"/>
      <c r="Z95" s="183"/>
      <c r="AA95" s="182"/>
      <c r="AB95" s="182" t="s">
        <v>2</v>
      </c>
      <c r="AC95" s="145" t="s">
        <v>25</v>
      </c>
      <c r="AD95" s="94"/>
      <c r="AE95" s="103"/>
      <c r="AF95" s="104"/>
      <c r="AG95" s="104"/>
      <c r="AH95" s="104"/>
      <c r="AI95" s="104"/>
      <c r="AJ95" s="104"/>
      <c r="AK95" s="104"/>
      <c r="AL95" s="104"/>
      <c r="AM95" s="104"/>
      <c r="AN95" s="104"/>
      <c r="AO95" s="104"/>
      <c r="AP95" s="543"/>
      <c r="AQ95" s="105"/>
    </row>
    <row r="96" spans="1:43" x14ac:dyDescent="0.2">
      <c r="A96" s="24"/>
      <c r="B96" s="777"/>
      <c r="C96" s="94"/>
      <c r="D96" s="95"/>
      <c r="E96" s="24"/>
      <c r="F96" s="24"/>
      <c r="G96" s="24"/>
      <c r="H96" s="24"/>
      <c r="I96" s="24"/>
      <c r="J96" s="24"/>
      <c r="K96" s="24"/>
      <c r="L96" s="24"/>
      <c r="M96" s="24"/>
      <c r="N96" s="24"/>
      <c r="O96" s="24"/>
      <c r="P96" s="24"/>
      <c r="Q96" s="94"/>
      <c r="R96" s="95"/>
      <c r="S96" s="28"/>
      <c r="T96" s="695" t="s">
        <v>727</v>
      </c>
      <c r="U96" s="28"/>
      <c r="V96" s="28"/>
      <c r="W96" s="28"/>
      <c r="X96" s="28"/>
      <c r="Y96" s="28"/>
      <c r="Z96" s="28"/>
      <c r="AA96" s="28"/>
      <c r="AB96" s="28"/>
      <c r="AC96" s="179"/>
      <c r="AD96" s="94"/>
      <c r="AE96" s="103"/>
      <c r="AF96" s="104"/>
      <c r="AG96" s="104"/>
      <c r="AH96" s="104"/>
      <c r="AI96" s="104"/>
      <c r="AJ96" s="104"/>
      <c r="AK96" s="104"/>
      <c r="AL96" s="104"/>
      <c r="AM96" s="104"/>
      <c r="AN96" s="104"/>
      <c r="AO96" s="104"/>
      <c r="AP96" s="543"/>
      <c r="AQ96" s="105"/>
    </row>
    <row r="97" spans="1:43" x14ac:dyDescent="0.2">
      <c r="A97" s="24"/>
      <c r="B97" s="777"/>
      <c r="C97" s="94"/>
      <c r="D97" s="95"/>
      <c r="Q97" s="94"/>
      <c r="R97" s="95"/>
      <c r="S97" s="24"/>
      <c r="T97" s="700"/>
      <c r="U97" s="24" t="s">
        <v>1459</v>
      </c>
      <c r="V97" s="24"/>
      <c r="W97" s="24"/>
      <c r="X97" s="182"/>
      <c r="Y97" s="183"/>
      <c r="Z97" s="182"/>
      <c r="AA97" s="182"/>
      <c r="AB97" s="182" t="s">
        <v>2</v>
      </c>
      <c r="AC97" s="145" t="s">
        <v>26</v>
      </c>
      <c r="AD97" s="94"/>
      <c r="AE97" s="103"/>
      <c r="AF97" s="104"/>
      <c r="AG97" s="104"/>
      <c r="AH97" s="104"/>
      <c r="AI97" s="104"/>
      <c r="AJ97" s="104"/>
      <c r="AK97" s="104"/>
      <c r="AL97" s="104"/>
      <c r="AM97" s="104"/>
      <c r="AN97" s="104"/>
      <c r="AO97" s="104"/>
      <c r="AP97" s="543"/>
      <c r="AQ97" s="105"/>
    </row>
    <row r="98" spans="1:43" x14ac:dyDescent="0.2">
      <c r="A98" s="24"/>
      <c r="B98" s="777"/>
      <c r="C98" s="94"/>
      <c r="D98" s="95"/>
      <c r="E98" s="899" t="s">
        <v>734</v>
      </c>
      <c r="F98" s="899"/>
      <c r="G98" s="899"/>
      <c r="H98" s="899"/>
      <c r="I98" s="899"/>
      <c r="J98" s="899"/>
      <c r="K98" s="899"/>
      <c r="L98" s="899"/>
      <c r="M98" s="899"/>
      <c r="N98" s="899"/>
      <c r="O98" s="899"/>
      <c r="P98" s="899"/>
      <c r="Q98" s="94"/>
      <c r="R98" s="95"/>
      <c r="S98" s="28"/>
      <c r="T98" s="713" t="s">
        <v>728</v>
      </c>
      <c r="U98" s="157"/>
      <c r="V98" s="157"/>
      <c r="W98" s="157"/>
      <c r="X98" s="157"/>
      <c r="Y98" s="157"/>
      <c r="Z98" s="157"/>
      <c r="AA98" s="157"/>
      <c r="AB98" s="157"/>
      <c r="AC98" s="145"/>
      <c r="AD98" s="94"/>
      <c r="AE98" s="103"/>
      <c r="AF98" s="104"/>
      <c r="AG98" s="104"/>
      <c r="AH98" s="104"/>
      <c r="AI98" s="104"/>
      <c r="AJ98" s="104"/>
      <c r="AK98" s="104"/>
      <c r="AL98" s="104"/>
      <c r="AM98" s="104"/>
      <c r="AN98" s="104"/>
      <c r="AO98" s="104"/>
      <c r="AP98" s="543"/>
      <c r="AQ98" s="105"/>
    </row>
    <row r="99" spans="1:43" x14ac:dyDescent="0.2">
      <c r="A99" s="24"/>
      <c r="B99" s="777"/>
      <c r="C99" s="94"/>
      <c r="D99" s="95"/>
      <c r="E99" s="899"/>
      <c r="F99" s="899"/>
      <c r="G99" s="899"/>
      <c r="H99" s="899"/>
      <c r="I99" s="899"/>
      <c r="J99" s="899"/>
      <c r="K99" s="899"/>
      <c r="L99" s="899"/>
      <c r="M99" s="899"/>
      <c r="N99" s="899"/>
      <c r="O99" s="899"/>
      <c r="P99" s="899"/>
      <c r="Q99" s="94"/>
      <c r="R99" s="95"/>
      <c r="S99" s="28"/>
      <c r="T99" s="705"/>
      <c r="U99" s="157" t="s">
        <v>729</v>
      </c>
      <c r="V99" s="157"/>
      <c r="W99" s="157"/>
      <c r="X99" s="157"/>
      <c r="Y99" s="157"/>
      <c r="Z99" s="157"/>
      <c r="AA99" s="157"/>
      <c r="AB99" s="157"/>
      <c r="AC99" s="145"/>
      <c r="AD99" s="94"/>
      <c r="AE99" s="103"/>
      <c r="AF99" s="104"/>
      <c r="AG99" s="104"/>
      <c r="AH99" s="104"/>
      <c r="AI99" s="104"/>
      <c r="AJ99" s="104"/>
      <c r="AK99" s="104"/>
      <c r="AL99" s="104"/>
      <c r="AM99" s="104"/>
      <c r="AN99" s="104"/>
      <c r="AO99" s="104"/>
      <c r="AP99" s="543"/>
      <c r="AQ99" s="105"/>
    </row>
    <row r="100" spans="1:43" x14ac:dyDescent="0.2">
      <c r="A100" s="24"/>
      <c r="B100" s="777"/>
      <c r="C100" s="94"/>
      <c r="D100" s="95"/>
      <c r="E100" s="899"/>
      <c r="F100" s="899"/>
      <c r="G100" s="899"/>
      <c r="H100" s="899"/>
      <c r="I100" s="899"/>
      <c r="J100" s="899"/>
      <c r="K100" s="899"/>
      <c r="L100" s="899"/>
      <c r="M100" s="899"/>
      <c r="N100" s="899"/>
      <c r="O100" s="899"/>
      <c r="P100" s="899"/>
      <c r="Q100" s="94"/>
      <c r="R100" s="95"/>
      <c r="S100" s="24"/>
      <c r="T100" s="157"/>
      <c r="U100" s="28"/>
      <c r="V100" s="30"/>
      <c r="W100" s="30"/>
      <c r="X100" s="30"/>
      <c r="Y100" s="30"/>
      <c r="Z100" s="30"/>
      <c r="AA100" s="30"/>
      <c r="AB100" s="30"/>
      <c r="AC100" s="179" t="s">
        <v>28</v>
      </c>
      <c r="AD100" s="94"/>
      <c r="AE100" s="103"/>
      <c r="AF100" s="104"/>
      <c r="AG100" s="104"/>
      <c r="AH100" s="104"/>
      <c r="AI100" s="104"/>
      <c r="AJ100" s="104"/>
      <c r="AK100" s="104"/>
      <c r="AL100" s="104"/>
      <c r="AM100" s="104"/>
      <c r="AN100" s="104"/>
      <c r="AO100" s="104"/>
      <c r="AP100" s="543"/>
      <c r="AQ100" s="105"/>
    </row>
    <row r="101" spans="1:43" x14ac:dyDescent="0.2">
      <c r="A101" s="24"/>
      <c r="B101" s="777"/>
      <c r="C101" s="94"/>
      <c r="D101" s="95"/>
      <c r="E101" s="899"/>
      <c r="F101" s="899"/>
      <c r="G101" s="899"/>
      <c r="H101" s="899"/>
      <c r="I101" s="899"/>
      <c r="J101" s="899"/>
      <c r="K101" s="899"/>
      <c r="L101" s="899"/>
      <c r="M101" s="899"/>
      <c r="N101" s="899"/>
      <c r="O101" s="899"/>
      <c r="P101" s="899"/>
      <c r="Q101" s="94"/>
      <c r="R101" s="95"/>
      <c r="S101" s="28"/>
      <c r="T101" s="157"/>
      <c r="U101" s="28"/>
      <c r="V101" s="890" t="s">
        <v>559</v>
      </c>
      <c r="W101" s="890"/>
      <c r="X101" s="890"/>
      <c r="Y101" s="890"/>
      <c r="Z101" s="890"/>
      <c r="AA101" s="890"/>
      <c r="AB101" s="890"/>
      <c r="AC101" s="179"/>
      <c r="AD101" s="94"/>
      <c r="AE101" s="103"/>
      <c r="AF101" s="104"/>
      <c r="AG101" s="104"/>
      <c r="AH101" s="104"/>
      <c r="AI101" s="104"/>
      <c r="AJ101" s="104"/>
      <c r="AK101" s="104"/>
      <c r="AL101" s="104"/>
      <c r="AM101" s="104"/>
      <c r="AN101" s="104"/>
      <c r="AO101" s="104"/>
      <c r="AP101" s="543"/>
      <c r="AQ101" s="105"/>
    </row>
    <row r="102" spans="1:43" x14ac:dyDescent="0.2">
      <c r="A102" s="24"/>
      <c r="B102" s="777"/>
      <c r="C102" s="94"/>
      <c r="D102" s="95"/>
      <c r="Q102" s="94"/>
      <c r="R102" s="95"/>
      <c r="S102" s="24"/>
      <c r="T102" s="24"/>
      <c r="AC102" s="433"/>
      <c r="AD102" s="94"/>
      <c r="AE102" s="103"/>
      <c r="AF102" s="104"/>
      <c r="AG102" s="104"/>
      <c r="AH102" s="104"/>
      <c r="AI102" s="104"/>
      <c r="AJ102" s="104"/>
      <c r="AK102" s="104"/>
      <c r="AL102" s="104"/>
      <c r="AM102" s="104"/>
      <c r="AN102" s="104"/>
      <c r="AO102" s="104"/>
      <c r="AP102" s="543"/>
      <c r="AQ102" s="105"/>
    </row>
    <row r="103" spans="1:43" ht="10.5" x14ac:dyDescent="0.2">
      <c r="A103" s="24"/>
      <c r="B103" s="777"/>
      <c r="C103" s="94"/>
      <c r="D103" s="95"/>
      <c r="Q103" s="94"/>
      <c r="R103" s="95"/>
      <c r="S103" s="307" t="s">
        <v>601</v>
      </c>
      <c r="T103" s="28"/>
      <c r="U103" s="28"/>
      <c r="V103" s="28"/>
      <c r="W103" s="28"/>
      <c r="X103" s="28"/>
      <c r="Y103" s="28"/>
      <c r="Z103" s="28"/>
      <c r="AA103" s="28"/>
      <c r="AB103" s="28"/>
      <c r="AC103" s="179"/>
      <c r="AD103" s="94"/>
      <c r="AE103" s="103"/>
      <c r="AF103" s="104"/>
      <c r="AG103" s="104"/>
      <c r="AH103" s="104"/>
      <c r="AI103" s="104"/>
      <c r="AJ103" s="104"/>
      <c r="AK103" s="104"/>
      <c r="AL103" s="104"/>
      <c r="AM103" s="104"/>
      <c r="AN103" s="104"/>
      <c r="AO103" s="104"/>
      <c r="AP103" s="543"/>
      <c r="AQ103" s="105"/>
    </row>
    <row r="104" spans="1:43" x14ac:dyDescent="0.2">
      <c r="A104" s="24"/>
      <c r="B104" s="777"/>
      <c r="C104" s="94"/>
      <c r="D104" s="95"/>
      <c r="E104" s="890" t="s">
        <v>595</v>
      </c>
      <c r="F104" s="890"/>
      <c r="G104" s="890"/>
      <c r="H104" s="890"/>
      <c r="I104" s="890"/>
      <c r="J104" s="890"/>
      <c r="K104" s="890"/>
      <c r="L104" s="890"/>
      <c r="M104" s="890"/>
      <c r="N104" s="890"/>
      <c r="O104" s="890"/>
      <c r="P104" s="890"/>
      <c r="Q104" s="94"/>
      <c r="R104" s="95"/>
      <c r="S104" s="28"/>
      <c r="T104" s="695" t="s">
        <v>730</v>
      </c>
      <c r="U104" s="28"/>
      <c r="V104" s="28"/>
      <c r="W104" s="28"/>
      <c r="X104" s="28"/>
      <c r="Y104" s="28"/>
      <c r="Z104" s="28"/>
      <c r="AA104" s="28"/>
      <c r="AB104" s="28"/>
      <c r="AC104" s="179"/>
      <c r="AD104" s="94"/>
      <c r="AE104" s="103"/>
      <c r="AF104" s="104"/>
      <c r="AG104" s="104"/>
      <c r="AH104" s="104"/>
      <c r="AI104" s="104"/>
      <c r="AJ104" s="104"/>
      <c r="AK104" s="104"/>
      <c r="AL104" s="104"/>
      <c r="AM104" s="104"/>
      <c r="AN104" s="104"/>
      <c r="AO104" s="104"/>
      <c r="AP104" s="543"/>
      <c r="AQ104" s="105"/>
    </row>
    <row r="105" spans="1:43" x14ac:dyDescent="0.2">
      <c r="A105" s="24"/>
      <c r="B105" s="777"/>
      <c r="C105" s="94"/>
      <c r="D105" s="95"/>
      <c r="Q105" s="94"/>
      <c r="R105" s="95"/>
      <c r="S105" s="24"/>
      <c r="T105" s="700"/>
      <c r="U105" s="24" t="s">
        <v>731</v>
      </c>
      <c r="V105" s="24"/>
      <c r="W105" s="24"/>
      <c r="X105" s="182" t="s">
        <v>2</v>
      </c>
      <c r="Y105" s="183"/>
      <c r="Z105" s="182"/>
      <c r="AA105" s="182"/>
      <c r="AB105" s="182"/>
      <c r="AC105" s="179" t="s">
        <v>29</v>
      </c>
      <c r="AD105" s="94"/>
      <c r="AE105" s="103"/>
      <c r="AF105" s="104"/>
      <c r="AG105" s="104"/>
      <c r="AH105" s="104"/>
      <c r="AI105" s="104"/>
      <c r="AJ105" s="104"/>
      <c r="AK105" s="104"/>
      <c r="AL105" s="104"/>
      <c r="AM105" s="104"/>
      <c r="AN105" s="104"/>
      <c r="AO105" s="104"/>
      <c r="AP105" s="543"/>
      <c r="AQ105" s="105"/>
    </row>
    <row r="106" spans="1:43" x14ac:dyDescent="0.2">
      <c r="A106" s="24"/>
      <c r="B106" s="777"/>
      <c r="C106" s="94"/>
      <c r="D106" s="95"/>
      <c r="Q106" s="94"/>
      <c r="R106" s="95"/>
      <c r="S106" s="28"/>
      <c r="T106" s="695" t="s">
        <v>728</v>
      </c>
      <c r="U106" s="28"/>
      <c r="V106" s="28"/>
      <c r="W106" s="28"/>
      <c r="X106" s="28"/>
      <c r="Y106" s="28"/>
      <c r="Z106" s="28"/>
      <c r="AA106" s="28"/>
      <c r="AB106" s="28"/>
      <c r="AC106" s="179"/>
      <c r="AD106" s="94"/>
      <c r="AE106" s="103"/>
      <c r="AF106" s="104"/>
      <c r="AG106" s="104"/>
      <c r="AH106" s="104"/>
      <c r="AI106" s="104"/>
      <c r="AJ106" s="104"/>
      <c r="AK106" s="104"/>
      <c r="AL106" s="104"/>
      <c r="AM106" s="104"/>
      <c r="AN106" s="104"/>
      <c r="AO106" s="104"/>
      <c r="AP106" s="543"/>
      <c r="AQ106" s="105"/>
    </row>
    <row r="107" spans="1:43" x14ac:dyDescent="0.2">
      <c r="A107" s="24"/>
      <c r="B107" s="777"/>
      <c r="C107" s="94"/>
      <c r="D107" s="95"/>
      <c r="Q107" s="94"/>
      <c r="R107" s="95"/>
      <c r="S107" s="28"/>
      <c r="T107" s="713"/>
      <c r="U107" s="157" t="s">
        <v>732</v>
      </c>
      <c r="V107" s="24"/>
      <c r="W107" s="24"/>
      <c r="X107" s="24"/>
      <c r="Y107" s="24"/>
      <c r="Z107" s="24"/>
      <c r="AA107" s="24"/>
      <c r="AB107" s="24"/>
      <c r="AC107" s="145"/>
      <c r="AD107" s="94"/>
      <c r="AE107" s="103"/>
      <c r="AF107" s="104"/>
      <c r="AG107" s="104"/>
      <c r="AH107" s="104"/>
      <c r="AI107" s="104"/>
      <c r="AJ107" s="104"/>
      <c r="AK107" s="104"/>
      <c r="AL107" s="104"/>
      <c r="AM107" s="104"/>
      <c r="AN107" s="104"/>
      <c r="AO107" s="104"/>
      <c r="AP107" s="543"/>
      <c r="AQ107" s="105"/>
    </row>
    <row r="108" spans="1:43" x14ac:dyDescent="0.2">
      <c r="A108" s="24"/>
      <c r="B108" s="777"/>
      <c r="C108" s="94"/>
      <c r="D108" s="95"/>
      <c r="Q108" s="94"/>
      <c r="R108" s="95"/>
      <c r="S108" s="28"/>
      <c r="T108" s="157"/>
      <c r="U108" s="157"/>
      <c r="V108" s="24"/>
      <c r="W108" s="24"/>
      <c r="X108" s="24"/>
      <c r="Y108" s="24"/>
      <c r="Z108" s="24"/>
      <c r="AA108" s="24"/>
      <c r="AB108" s="24"/>
      <c r="AC108" s="145"/>
      <c r="AD108" s="94"/>
      <c r="AE108" s="103"/>
      <c r="AF108" s="104"/>
      <c r="AG108" s="104"/>
      <c r="AH108" s="104"/>
      <c r="AI108" s="104"/>
      <c r="AJ108" s="104"/>
      <c r="AK108" s="104"/>
      <c r="AL108" s="104"/>
      <c r="AM108" s="104"/>
      <c r="AN108" s="104"/>
      <c r="AO108" s="104"/>
      <c r="AP108" s="543"/>
      <c r="AQ108" s="105"/>
    </row>
    <row r="109" spans="1:43" x14ac:dyDescent="0.2">
      <c r="A109" s="24"/>
      <c r="B109" s="777"/>
      <c r="C109" s="94"/>
      <c r="D109" s="95"/>
      <c r="Q109" s="94"/>
      <c r="R109" s="95"/>
      <c r="S109" s="28"/>
      <c r="T109" s="157"/>
      <c r="U109" s="28"/>
      <c r="V109" s="30"/>
      <c r="W109" s="30"/>
      <c r="X109" s="30"/>
      <c r="Y109" s="30"/>
      <c r="Z109" s="30"/>
      <c r="AA109" s="30"/>
      <c r="AB109" s="30"/>
      <c r="AC109" s="179" t="s">
        <v>30</v>
      </c>
      <c r="AD109" s="94"/>
      <c r="AE109" s="103"/>
      <c r="AF109" s="104"/>
      <c r="AG109" s="104"/>
      <c r="AH109" s="104"/>
      <c r="AI109" s="104"/>
      <c r="AJ109" s="104"/>
      <c r="AK109" s="104"/>
      <c r="AL109" s="104"/>
      <c r="AM109" s="104"/>
      <c r="AN109" s="104"/>
      <c r="AO109" s="104"/>
      <c r="AP109" s="543"/>
      <c r="AQ109" s="105"/>
    </row>
    <row r="110" spans="1:43" x14ac:dyDescent="0.2">
      <c r="A110" s="24"/>
      <c r="B110" s="777"/>
      <c r="C110" s="94"/>
      <c r="D110" s="95"/>
      <c r="Q110" s="94"/>
      <c r="R110" s="95"/>
      <c r="S110" s="28"/>
      <c r="T110" s="157"/>
      <c r="U110" s="28"/>
      <c r="V110" s="890" t="s">
        <v>559</v>
      </c>
      <c r="W110" s="890"/>
      <c r="X110" s="890"/>
      <c r="Y110" s="890"/>
      <c r="Z110" s="890"/>
      <c r="AA110" s="890"/>
      <c r="AB110" s="890"/>
      <c r="AC110" s="179"/>
      <c r="AD110" s="94"/>
      <c r="AE110" s="103"/>
      <c r="AF110" s="104"/>
      <c r="AG110" s="104"/>
      <c r="AH110" s="104"/>
      <c r="AI110" s="104"/>
      <c r="AJ110" s="104"/>
      <c r="AK110" s="104"/>
      <c r="AL110" s="104"/>
      <c r="AM110" s="104"/>
      <c r="AN110" s="104"/>
      <c r="AO110" s="104"/>
      <c r="AP110" s="543"/>
      <c r="AQ110" s="105"/>
    </row>
    <row r="111" spans="1:43" x14ac:dyDescent="0.2">
      <c r="A111" s="24"/>
      <c r="B111" s="777"/>
      <c r="C111" s="94"/>
      <c r="D111" s="95"/>
      <c r="Q111" s="94"/>
      <c r="R111" s="95"/>
      <c r="S111" s="28"/>
      <c r="T111" s="28"/>
      <c r="U111" s="28"/>
      <c r="V111" s="28"/>
      <c r="W111" s="24"/>
      <c r="X111" s="24"/>
      <c r="Y111" s="24"/>
      <c r="Z111" s="24"/>
      <c r="AA111" s="24"/>
      <c r="AB111" s="24"/>
      <c r="AC111" s="179"/>
      <c r="AD111" s="94"/>
      <c r="AE111" s="103"/>
      <c r="AF111" s="104"/>
      <c r="AG111" s="104"/>
      <c r="AH111" s="104"/>
      <c r="AI111" s="104"/>
      <c r="AJ111" s="104"/>
      <c r="AK111" s="104"/>
      <c r="AL111" s="104"/>
      <c r="AM111" s="104"/>
      <c r="AN111" s="104"/>
      <c r="AO111" s="104"/>
      <c r="AP111" s="543"/>
      <c r="AQ111" s="105"/>
    </row>
    <row r="112" spans="1:43" x14ac:dyDescent="0.2">
      <c r="A112" s="24"/>
      <c r="B112" s="777"/>
      <c r="C112" s="94"/>
      <c r="D112" s="95"/>
      <c r="E112" s="24"/>
      <c r="F112" s="24"/>
      <c r="G112" s="24"/>
      <c r="H112" s="24"/>
      <c r="I112" s="24"/>
      <c r="J112" s="24"/>
      <c r="K112" s="24"/>
      <c r="L112" s="24"/>
      <c r="M112" s="24"/>
      <c r="N112" s="24"/>
      <c r="O112" s="24"/>
      <c r="P112" s="24"/>
      <c r="Q112" s="94"/>
      <c r="R112" s="95"/>
      <c r="S112" s="28" t="s">
        <v>558</v>
      </c>
      <c r="T112" s="28"/>
      <c r="U112" s="28"/>
      <c r="V112" s="30"/>
      <c r="W112" s="30"/>
      <c r="X112" s="30"/>
      <c r="Y112" s="30"/>
      <c r="Z112" s="30"/>
      <c r="AA112" s="30"/>
      <c r="AB112" s="30"/>
      <c r="AC112" s="179" t="s">
        <v>27</v>
      </c>
      <c r="AD112" s="94"/>
      <c r="AE112" s="103"/>
      <c r="AF112" s="104"/>
      <c r="AG112" s="104"/>
      <c r="AH112" s="104"/>
      <c r="AI112" s="104"/>
      <c r="AJ112" s="104"/>
      <c r="AK112" s="104"/>
      <c r="AL112" s="104"/>
      <c r="AM112" s="104"/>
      <c r="AN112" s="104"/>
      <c r="AO112" s="104"/>
      <c r="AP112" s="543"/>
      <c r="AQ112" s="105"/>
    </row>
    <row r="113" spans="1:43" x14ac:dyDescent="0.2">
      <c r="A113" s="24"/>
      <c r="B113" s="777"/>
      <c r="C113" s="94"/>
      <c r="D113" s="95"/>
      <c r="E113" s="24"/>
      <c r="F113" s="24"/>
      <c r="G113" s="24"/>
      <c r="H113" s="24"/>
      <c r="I113" s="24"/>
      <c r="J113" s="24"/>
      <c r="K113" s="24"/>
      <c r="L113" s="24"/>
      <c r="M113" s="24"/>
      <c r="N113" s="24"/>
      <c r="O113" s="24"/>
      <c r="P113" s="24"/>
      <c r="Q113" s="94"/>
      <c r="R113" s="95"/>
      <c r="S113" s="28"/>
      <c r="T113" s="28"/>
      <c r="U113" s="28"/>
      <c r="V113" s="890" t="s">
        <v>559</v>
      </c>
      <c r="W113" s="890"/>
      <c r="X113" s="890"/>
      <c r="Y113" s="890"/>
      <c r="Z113" s="890"/>
      <c r="AA113" s="890"/>
      <c r="AB113" s="890"/>
      <c r="AC113" s="179"/>
      <c r="AD113" s="94"/>
      <c r="AE113" s="103"/>
      <c r="AF113" s="104"/>
      <c r="AG113" s="104"/>
      <c r="AH113" s="104"/>
      <c r="AI113" s="104"/>
      <c r="AJ113" s="104"/>
      <c r="AK113" s="104"/>
      <c r="AL113" s="104"/>
      <c r="AM113" s="104"/>
      <c r="AN113" s="104"/>
      <c r="AO113" s="104"/>
      <c r="AP113" s="543"/>
      <c r="AQ113" s="105"/>
    </row>
    <row r="114" spans="1:43" ht="6" customHeight="1" x14ac:dyDescent="0.2">
      <c r="A114" s="30"/>
      <c r="B114" s="793"/>
      <c r="C114" s="91"/>
      <c r="D114" s="44"/>
      <c r="E114" s="30"/>
      <c r="F114" s="30"/>
      <c r="G114" s="30"/>
      <c r="H114" s="30"/>
      <c r="I114" s="30"/>
      <c r="J114" s="30"/>
      <c r="K114" s="30"/>
      <c r="L114" s="30"/>
      <c r="M114" s="30"/>
      <c r="N114" s="30"/>
      <c r="O114" s="30"/>
      <c r="P114" s="30"/>
      <c r="Q114" s="91"/>
      <c r="R114" s="44"/>
      <c r="S114" s="30"/>
      <c r="T114" s="30"/>
      <c r="U114" s="30"/>
      <c r="V114" s="30"/>
      <c r="W114" s="30"/>
      <c r="X114" s="30"/>
      <c r="Y114" s="30"/>
      <c r="Z114" s="30"/>
      <c r="AA114" s="30"/>
      <c r="AB114" s="30"/>
      <c r="AC114" s="184"/>
      <c r="AD114" s="91"/>
      <c r="AE114" s="103"/>
      <c r="AF114" s="104"/>
      <c r="AG114" s="104"/>
      <c r="AH114" s="104"/>
      <c r="AI114" s="104"/>
      <c r="AJ114" s="104"/>
      <c r="AK114" s="104"/>
      <c r="AL114" s="104"/>
      <c r="AM114" s="104"/>
      <c r="AN114" s="104"/>
      <c r="AO114" s="104"/>
      <c r="AP114" s="543"/>
      <c r="AQ114" s="105"/>
    </row>
    <row r="115" spans="1:43" ht="6" customHeight="1" x14ac:dyDescent="0.2">
      <c r="A115" s="26"/>
      <c r="B115" s="756"/>
      <c r="C115" s="89"/>
      <c r="D115" s="45"/>
      <c r="E115" s="26"/>
      <c r="F115" s="26"/>
      <c r="G115" s="26"/>
      <c r="H115" s="26"/>
      <c r="I115" s="26"/>
      <c r="J115" s="26"/>
      <c r="K115" s="26"/>
      <c r="L115" s="26"/>
      <c r="M115" s="26"/>
      <c r="N115" s="26"/>
      <c r="O115" s="26"/>
      <c r="P115" s="26"/>
      <c r="Q115" s="89"/>
      <c r="R115" s="45"/>
      <c r="S115" s="26"/>
      <c r="T115" s="26"/>
      <c r="U115" s="26"/>
      <c r="V115" s="26"/>
      <c r="W115" s="26"/>
      <c r="X115" s="26"/>
      <c r="Y115" s="26"/>
      <c r="Z115" s="26"/>
      <c r="AA115" s="26"/>
      <c r="AB115" s="26"/>
      <c r="AC115" s="187"/>
      <c r="AD115" s="89"/>
      <c r="AE115" s="103"/>
      <c r="AF115" s="104"/>
      <c r="AG115" s="104"/>
      <c r="AH115" s="104"/>
      <c r="AI115" s="104"/>
      <c r="AJ115" s="104"/>
      <c r="AK115" s="104"/>
      <c r="AL115" s="104"/>
      <c r="AM115" s="104"/>
      <c r="AN115" s="104"/>
      <c r="AO115" s="104"/>
      <c r="AP115" s="543"/>
      <c r="AQ115" s="105"/>
    </row>
    <row r="116" spans="1:43" ht="11.25" customHeight="1" x14ac:dyDescent="0.2">
      <c r="A116" s="24"/>
      <c r="B116" s="777">
        <v>411</v>
      </c>
      <c r="C116" s="94"/>
      <c r="D116" s="95"/>
      <c r="E116" s="927" t="str">
        <f ca="1">VLOOKUP(INDIRECT(ADDRESS(ROW(),COLUMN()-3)),Language_Translations,MATCH(Language_Selected,Language_Options,0),FALSE)</f>
        <v>De combien de mois étiez-vous enceinte quand vous avez reçu vos premiers soins prénatals pour cette grossesse ?</v>
      </c>
      <c r="F116" s="927"/>
      <c r="G116" s="927"/>
      <c r="H116" s="927"/>
      <c r="I116" s="927"/>
      <c r="J116" s="927"/>
      <c r="K116" s="927"/>
      <c r="L116" s="927"/>
      <c r="M116" s="927"/>
      <c r="N116" s="927"/>
      <c r="O116" s="927"/>
      <c r="P116" s="927"/>
      <c r="Q116" s="94"/>
      <c r="R116" s="95"/>
      <c r="S116" s="24"/>
      <c r="T116" s="24"/>
      <c r="U116" s="24"/>
      <c r="V116" s="24"/>
      <c r="W116" s="24"/>
      <c r="X116" s="24"/>
      <c r="Y116" s="24"/>
      <c r="Z116" s="45"/>
      <c r="AA116" s="26"/>
      <c r="AB116" s="45"/>
      <c r="AC116" s="37"/>
      <c r="AD116" s="94"/>
      <c r="AE116" s="103"/>
      <c r="AF116" s="104"/>
      <c r="AG116" s="104"/>
      <c r="AH116" s="104"/>
      <c r="AI116" s="104"/>
      <c r="AJ116" s="104"/>
      <c r="AK116" s="104"/>
      <c r="AL116" s="104"/>
      <c r="AM116" s="104"/>
      <c r="AN116" s="104"/>
      <c r="AO116" s="104"/>
      <c r="AP116" s="543"/>
      <c r="AQ116" s="105"/>
    </row>
    <row r="117" spans="1:43" x14ac:dyDescent="0.2">
      <c r="A117" s="24"/>
      <c r="B117" s="777"/>
      <c r="C117" s="94"/>
      <c r="D117" s="95"/>
      <c r="E117" s="927"/>
      <c r="F117" s="927"/>
      <c r="G117" s="927"/>
      <c r="H117" s="927"/>
      <c r="I117" s="927"/>
      <c r="J117" s="927"/>
      <c r="K117" s="927"/>
      <c r="L117" s="927"/>
      <c r="M117" s="927"/>
      <c r="N117" s="927"/>
      <c r="O117" s="927"/>
      <c r="P117" s="927"/>
      <c r="Q117" s="94"/>
      <c r="R117" s="95"/>
      <c r="S117" s="24" t="s">
        <v>388</v>
      </c>
      <c r="T117" s="24"/>
      <c r="U117" s="24"/>
      <c r="V117" s="182" t="s">
        <v>2</v>
      </c>
      <c r="W117" s="183"/>
      <c r="X117" s="182"/>
      <c r="Y117" s="182"/>
      <c r="Z117" s="44"/>
      <c r="AA117" s="30"/>
      <c r="AB117" s="44"/>
      <c r="AC117" s="39"/>
      <c r="AD117" s="94"/>
      <c r="AE117" s="103"/>
      <c r="AF117" s="104"/>
      <c r="AG117" s="104"/>
      <c r="AH117" s="104"/>
      <c r="AI117" s="104"/>
      <c r="AJ117" s="104"/>
      <c r="AK117" s="104"/>
      <c r="AL117" s="104"/>
      <c r="AM117" s="104"/>
      <c r="AN117" s="104"/>
      <c r="AO117" s="104"/>
      <c r="AP117" s="543"/>
      <c r="AQ117" s="105"/>
    </row>
    <row r="118" spans="1:43" x14ac:dyDescent="0.2">
      <c r="A118" s="24"/>
      <c r="B118" s="777"/>
      <c r="C118" s="94"/>
      <c r="D118" s="95"/>
      <c r="E118" s="927"/>
      <c r="F118" s="927"/>
      <c r="G118" s="927"/>
      <c r="H118" s="927"/>
      <c r="I118" s="927"/>
      <c r="J118" s="927"/>
      <c r="K118" s="927"/>
      <c r="L118" s="927"/>
      <c r="M118" s="927"/>
      <c r="N118" s="927"/>
      <c r="O118" s="927"/>
      <c r="P118" s="927"/>
      <c r="Q118" s="94"/>
      <c r="R118" s="95"/>
      <c r="S118" s="24"/>
      <c r="T118" s="24"/>
      <c r="U118" s="24"/>
      <c r="V118" s="24"/>
      <c r="W118" s="24"/>
      <c r="X118" s="24"/>
      <c r="Y118" s="24"/>
      <c r="Z118" s="24"/>
      <c r="AA118" s="24"/>
      <c r="AB118" s="24"/>
      <c r="AC118" s="36"/>
      <c r="AD118" s="94"/>
      <c r="AE118" s="103"/>
      <c r="AF118" s="104"/>
      <c r="AG118" s="104"/>
      <c r="AH118" s="104"/>
      <c r="AI118" s="104"/>
      <c r="AJ118" s="104"/>
      <c r="AK118" s="104"/>
      <c r="AL118" s="104"/>
      <c r="AM118" s="104"/>
      <c r="AN118" s="104"/>
      <c r="AO118" s="104"/>
      <c r="AP118" s="543"/>
      <c r="AQ118" s="105"/>
    </row>
    <row r="119" spans="1:43" x14ac:dyDescent="0.2">
      <c r="A119" s="24"/>
      <c r="B119" s="777"/>
      <c r="C119" s="94"/>
      <c r="D119" s="95"/>
      <c r="E119" s="927"/>
      <c r="F119" s="927"/>
      <c r="G119" s="927"/>
      <c r="H119" s="927"/>
      <c r="I119" s="927"/>
      <c r="J119" s="927"/>
      <c r="K119" s="927"/>
      <c r="L119" s="927"/>
      <c r="M119" s="927"/>
      <c r="N119" s="927"/>
      <c r="O119" s="927"/>
      <c r="P119" s="927"/>
      <c r="Q119" s="94"/>
      <c r="R119" s="95"/>
      <c r="S119" s="24" t="s">
        <v>560</v>
      </c>
      <c r="T119" s="24"/>
      <c r="U119" s="24"/>
      <c r="V119" s="24"/>
      <c r="W119" s="24"/>
      <c r="X119" s="182" t="s">
        <v>2</v>
      </c>
      <c r="Y119" s="182"/>
      <c r="Z119" s="183"/>
      <c r="AA119" s="182"/>
      <c r="AB119" s="182"/>
      <c r="AC119" s="178" t="s">
        <v>7</v>
      </c>
      <c r="AD119" s="94"/>
      <c r="AE119" s="103"/>
      <c r="AF119" s="104"/>
      <c r="AG119" s="104"/>
      <c r="AH119" s="104"/>
      <c r="AI119" s="104"/>
      <c r="AJ119" s="104"/>
      <c r="AK119" s="104"/>
      <c r="AL119" s="104"/>
      <c r="AM119" s="104"/>
      <c r="AN119" s="104"/>
      <c r="AO119" s="104"/>
      <c r="AP119" s="543"/>
      <c r="AQ119" s="105"/>
    </row>
    <row r="120" spans="1:43" ht="6" customHeight="1" x14ac:dyDescent="0.2">
      <c r="A120" s="30"/>
      <c r="B120" s="793"/>
      <c r="C120" s="91"/>
      <c r="D120" s="44"/>
      <c r="E120" s="30"/>
      <c r="F120" s="30"/>
      <c r="G120" s="30"/>
      <c r="H120" s="30"/>
      <c r="I120" s="30"/>
      <c r="J120" s="30"/>
      <c r="K120" s="30"/>
      <c r="L120" s="30"/>
      <c r="M120" s="30"/>
      <c r="N120" s="30"/>
      <c r="O120" s="30"/>
      <c r="P120" s="30"/>
      <c r="Q120" s="91"/>
      <c r="R120" s="44"/>
      <c r="S120" s="30"/>
      <c r="T120" s="30"/>
      <c r="U120" s="30"/>
      <c r="V120" s="30"/>
      <c r="W120" s="30"/>
      <c r="X120" s="30"/>
      <c r="Y120" s="30"/>
      <c r="Z120" s="30"/>
      <c r="AA120" s="30"/>
      <c r="AB120" s="30"/>
      <c r="AC120" s="185"/>
      <c r="AD120" s="91"/>
      <c r="AE120" s="103"/>
      <c r="AF120" s="104"/>
      <c r="AG120" s="104"/>
      <c r="AH120" s="104"/>
      <c r="AI120" s="104"/>
      <c r="AJ120" s="104"/>
      <c r="AK120" s="104"/>
      <c r="AL120" s="104"/>
      <c r="AM120" s="104"/>
      <c r="AN120" s="104"/>
      <c r="AO120" s="104"/>
      <c r="AP120" s="543"/>
      <c r="AQ120" s="105"/>
    </row>
    <row r="121" spans="1:43" ht="6" customHeight="1" x14ac:dyDescent="0.2">
      <c r="A121" s="26"/>
      <c r="B121" s="756"/>
      <c r="C121" s="89"/>
      <c r="D121" s="45"/>
      <c r="E121" s="26"/>
      <c r="F121" s="26"/>
      <c r="G121" s="26"/>
      <c r="H121" s="26"/>
      <c r="I121" s="26"/>
      <c r="J121" s="26"/>
      <c r="K121" s="26"/>
      <c r="L121" s="26"/>
      <c r="M121" s="26"/>
      <c r="N121" s="26"/>
      <c r="O121" s="26"/>
      <c r="P121" s="26"/>
      <c r="Q121" s="89"/>
      <c r="R121" s="45"/>
      <c r="S121" s="26"/>
      <c r="T121" s="26"/>
      <c r="U121" s="26"/>
      <c r="V121" s="26"/>
      <c r="W121" s="26"/>
      <c r="X121" s="26"/>
      <c r="Y121" s="26"/>
      <c r="Z121" s="26"/>
      <c r="AA121" s="26"/>
      <c r="AB121" s="26"/>
      <c r="AC121" s="187"/>
      <c r="AD121" s="89"/>
      <c r="AE121" s="103"/>
      <c r="AF121" s="104"/>
      <c r="AG121" s="104"/>
      <c r="AH121" s="104"/>
      <c r="AI121" s="104"/>
      <c r="AJ121" s="104"/>
      <c r="AK121" s="104"/>
      <c r="AL121" s="104"/>
      <c r="AM121" s="104"/>
      <c r="AN121" s="104"/>
      <c r="AO121" s="104"/>
      <c r="AP121" s="543"/>
      <c r="AQ121" s="105"/>
    </row>
    <row r="122" spans="1:43" ht="11.25" customHeight="1" x14ac:dyDescent="0.2">
      <c r="A122" s="24"/>
      <c r="B122" s="777">
        <v>412</v>
      </c>
      <c r="C122" s="94"/>
      <c r="D122" s="95"/>
      <c r="E122" s="927" t="str">
        <f ca="1">VLOOKUP(INDIRECT(ADDRESS(ROW(),COLUMN()-3)),Language_Translations,MATCH(Language_Selected,Language_Options,0),FALSE)</f>
        <v>Durant cette grossesse, combien de fois avez-vous reçu des soins prénatals ?</v>
      </c>
      <c r="F122" s="927"/>
      <c r="G122" s="927"/>
      <c r="H122" s="927"/>
      <c r="I122" s="927"/>
      <c r="J122" s="927"/>
      <c r="K122" s="927"/>
      <c r="L122" s="927"/>
      <c r="M122" s="927"/>
      <c r="N122" s="927"/>
      <c r="O122" s="927"/>
      <c r="P122" s="927"/>
      <c r="Q122" s="94"/>
      <c r="R122" s="95"/>
      <c r="S122" s="24" t="s">
        <v>737</v>
      </c>
      <c r="T122" s="24"/>
      <c r="U122" s="24"/>
      <c r="V122" s="24"/>
      <c r="W122" s="24"/>
      <c r="X122" s="24"/>
      <c r="Y122" s="24"/>
      <c r="Z122" s="45"/>
      <c r="AA122" s="26"/>
      <c r="AB122" s="45"/>
      <c r="AC122" s="37"/>
      <c r="AD122" s="94"/>
      <c r="AE122" s="103"/>
      <c r="AF122" s="104"/>
      <c r="AG122" s="104"/>
      <c r="AH122" s="104"/>
      <c r="AI122" s="104"/>
      <c r="AJ122" s="104"/>
      <c r="AK122" s="104"/>
      <c r="AL122" s="104"/>
      <c r="AM122" s="104"/>
      <c r="AN122" s="104"/>
      <c r="AO122" s="104"/>
      <c r="AP122" s="543"/>
      <c r="AQ122" s="105"/>
    </row>
    <row r="123" spans="1:43" x14ac:dyDescent="0.2">
      <c r="A123" s="24"/>
      <c r="B123" s="777"/>
      <c r="C123" s="94"/>
      <c r="D123" s="95"/>
      <c r="E123" s="927"/>
      <c r="F123" s="927"/>
      <c r="G123" s="927"/>
      <c r="H123" s="927"/>
      <c r="I123" s="927"/>
      <c r="J123" s="927"/>
      <c r="K123" s="927"/>
      <c r="L123" s="927"/>
      <c r="M123" s="927"/>
      <c r="N123" s="927"/>
      <c r="O123" s="927"/>
      <c r="P123" s="927"/>
      <c r="Q123" s="94"/>
      <c r="R123" s="95"/>
      <c r="T123" s="24" t="s">
        <v>738</v>
      </c>
      <c r="U123" s="24"/>
      <c r="V123" s="24"/>
      <c r="X123" s="182" t="s">
        <v>2</v>
      </c>
      <c r="Y123" s="182"/>
      <c r="Z123" s="44"/>
      <c r="AA123" s="30"/>
      <c r="AB123" s="44"/>
      <c r="AC123" s="39"/>
      <c r="AD123" s="94"/>
      <c r="AE123" s="103"/>
      <c r="AF123" s="104"/>
      <c r="AG123" s="104"/>
      <c r="AH123" s="104"/>
      <c r="AI123" s="104"/>
      <c r="AJ123" s="104"/>
      <c r="AK123" s="104"/>
      <c r="AL123" s="104"/>
      <c r="AM123" s="104"/>
      <c r="AN123" s="104"/>
      <c r="AO123" s="104"/>
      <c r="AP123" s="543"/>
      <c r="AQ123" s="105"/>
    </row>
    <row r="124" spans="1:43" x14ac:dyDescent="0.2">
      <c r="A124" s="24"/>
      <c r="B124" s="777"/>
      <c r="C124" s="94"/>
      <c r="D124" s="95"/>
      <c r="E124" s="927"/>
      <c r="F124" s="927"/>
      <c r="G124" s="927"/>
      <c r="H124" s="927"/>
      <c r="I124" s="927"/>
      <c r="J124" s="927"/>
      <c r="K124" s="927"/>
      <c r="L124" s="927"/>
      <c r="M124" s="927"/>
      <c r="N124" s="927"/>
      <c r="O124" s="927"/>
      <c r="P124" s="927"/>
      <c r="Q124" s="94"/>
      <c r="R124" s="95"/>
      <c r="S124" s="24"/>
      <c r="T124" s="24"/>
      <c r="U124" s="24"/>
      <c r="V124" s="24"/>
      <c r="W124" s="24"/>
      <c r="X124" s="24"/>
      <c r="Y124" s="24"/>
      <c r="Z124" s="24"/>
      <c r="AA124" s="24"/>
      <c r="AB124" s="24"/>
      <c r="AC124" s="36"/>
      <c r="AD124" s="94"/>
      <c r="AE124" s="103"/>
      <c r="AF124" s="104"/>
      <c r="AG124" s="104"/>
      <c r="AH124" s="104"/>
      <c r="AI124" s="104"/>
      <c r="AJ124" s="104"/>
      <c r="AK124" s="104"/>
      <c r="AL124" s="104"/>
      <c r="AM124" s="104"/>
      <c r="AN124" s="104"/>
      <c r="AO124" s="104"/>
      <c r="AP124" s="543"/>
      <c r="AQ124" s="105"/>
    </row>
    <row r="125" spans="1:43" x14ac:dyDescent="0.2">
      <c r="A125" s="24"/>
      <c r="B125" s="777"/>
      <c r="C125" s="94"/>
      <c r="D125" s="95"/>
      <c r="E125" s="927"/>
      <c r="F125" s="927"/>
      <c r="G125" s="927"/>
      <c r="H125" s="927"/>
      <c r="I125" s="927"/>
      <c r="J125" s="927"/>
      <c r="K125" s="927"/>
      <c r="L125" s="927"/>
      <c r="M125" s="927"/>
      <c r="N125" s="927"/>
      <c r="O125" s="927"/>
      <c r="P125" s="927"/>
      <c r="Q125" s="94"/>
      <c r="R125" s="95"/>
      <c r="S125" s="710" t="s">
        <v>560</v>
      </c>
      <c r="T125" s="24"/>
      <c r="U125" s="24"/>
      <c r="V125" s="24"/>
      <c r="W125" s="24"/>
      <c r="X125" s="182" t="s">
        <v>2</v>
      </c>
      <c r="Y125" s="182"/>
      <c r="Z125" s="183"/>
      <c r="AA125" s="182"/>
      <c r="AB125" s="182"/>
      <c r="AC125" s="178" t="s">
        <v>7</v>
      </c>
      <c r="AD125" s="94"/>
      <c r="AE125" s="103"/>
      <c r="AF125" s="104"/>
      <c r="AG125" s="104"/>
      <c r="AH125" s="104"/>
      <c r="AI125" s="104"/>
      <c r="AJ125" s="104"/>
      <c r="AK125" s="104"/>
      <c r="AL125" s="104"/>
      <c r="AM125" s="104"/>
      <c r="AN125" s="104"/>
      <c r="AO125" s="104"/>
      <c r="AP125" s="543"/>
      <c r="AQ125" s="105"/>
    </row>
    <row r="126" spans="1:43" ht="6" customHeight="1" x14ac:dyDescent="0.2">
      <c r="A126" s="30"/>
      <c r="B126" s="793"/>
      <c r="C126" s="91"/>
      <c r="D126" s="44"/>
      <c r="E126" s="30"/>
      <c r="F126" s="30"/>
      <c r="G126" s="30"/>
      <c r="H126" s="30"/>
      <c r="I126" s="30"/>
      <c r="J126" s="30"/>
      <c r="K126" s="30"/>
      <c r="L126" s="30"/>
      <c r="M126" s="30"/>
      <c r="N126" s="30"/>
      <c r="O126" s="30"/>
      <c r="P126" s="30"/>
      <c r="Q126" s="91"/>
      <c r="R126" s="44"/>
      <c r="S126" s="30"/>
      <c r="T126" s="30"/>
      <c r="U126" s="30"/>
      <c r="V126" s="30"/>
      <c r="W126" s="30"/>
      <c r="X126" s="30"/>
      <c r="Y126" s="30"/>
      <c r="Z126" s="30"/>
      <c r="AA126" s="30"/>
      <c r="AB126" s="30"/>
      <c r="AC126" s="545"/>
      <c r="AD126" s="91"/>
      <c r="AE126" s="103"/>
      <c r="AF126" s="104"/>
      <c r="AG126" s="104"/>
      <c r="AH126" s="104"/>
      <c r="AI126" s="104"/>
      <c r="AJ126" s="104"/>
      <c r="AK126" s="104"/>
      <c r="AL126" s="104"/>
      <c r="AM126" s="104"/>
      <c r="AN126" s="104"/>
      <c r="AO126" s="104"/>
      <c r="AP126" s="543"/>
      <c r="AQ126" s="105"/>
    </row>
    <row r="127" spans="1:43" ht="6" customHeight="1" x14ac:dyDescent="0.2">
      <c r="A127" s="26"/>
      <c r="B127" s="756"/>
      <c r="C127" s="89"/>
      <c r="D127" s="45"/>
      <c r="E127" s="26"/>
      <c r="F127" s="26"/>
      <c r="G127" s="26"/>
      <c r="H127" s="26"/>
      <c r="I127" s="26"/>
      <c r="J127" s="26"/>
      <c r="K127" s="26"/>
      <c r="L127" s="26"/>
      <c r="M127" s="26"/>
      <c r="N127" s="26"/>
      <c r="O127" s="26"/>
      <c r="P127" s="26"/>
      <c r="Q127" s="89"/>
      <c r="R127" s="45"/>
      <c r="S127" s="26"/>
      <c r="T127" s="26"/>
      <c r="U127" s="26"/>
      <c r="V127" s="26"/>
      <c r="W127" s="26"/>
      <c r="X127" s="26"/>
      <c r="Y127" s="26"/>
      <c r="Z127" s="26"/>
      <c r="AA127" s="26"/>
      <c r="AB127" s="26"/>
      <c r="AC127" s="525"/>
      <c r="AD127" s="89"/>
      <c r="AE127" s="103"/>
      <c r="AF127" s="104"/>
      <c r="AG127" s="104"/>
      <c r="AH127" s="104"/>
      <c r="AI127" s="104"/>
      <c r="AJ127" s="104"/>
      <c r="AK127" s="104"/>
      <c r="AL127" s="104"/>
      <c r="AM127" s="104"/>
      <c r="AN127" s="104"/>
      <c r="AO127" s="104"/>
      <c r="AP127" s="543"/>
      <c r="AQ127" s="105"/>
    </row>
    <row r="128" spans="1:43" ht="11.25" customHeight="1" x14ac:dyDescent="0.2">
      <c r="A128" s="24"/>
      <c r="B128" s="777">
        <v>413</v>
      </c>
      <c r="C128" s="94"/>
      <c r="D128" s="95"/>
      <c r="E128" s="927" t="str">
        <f ca="1">VLOOKUP(INDIRECT(ADDRESS(ROW(),COLUMN()-3)),Language_Translations,MATCH(Language_Selected,Language_Options,0),FALSE)</f>
        <v>Est-ce qu'au cours des visites prénatales durant cette grossesse, les examens suivants ont été effectués au moins une fois :</v>
      </c>
      <c r="F128" s="927"/>
      <c r="G128" s="927"/>
      <c r="H128" s="927"/>
      <c r="I128" s="927"/>
      <c r="J128" s="927"/>
      <c r="K128" s="927"/>
      <c r="L128" s="927"/>
      <c r="M128" s="927"/>
      <c r="N128" s="927"/>
      <c r="O128" s="927"/>
      <c r="P128" s="927"/>
      <c r="Q128" s="94"/>
      <c r="R128" s="95"/>
      <c r="S128" s="24"/>
      <c r="T128" s="24"/>
      <c r="U128" s="24"/>
      <c r="V128" s="24"/>
      <c r="W128" s="24"/>
      <c r="X128" s="24"/>
      <c r="Y128" s="24"/>
      <c r="Z128" s="24"/>
      <c r="AA128" s="24"/>
      <c r="AB128" s="24"/>
      <c r="AC128" s="178"/>
      <c r="AD128" s="94"/>
      <c r="AE128" s="103"/>
      <c r="AF128" s="104"/>
      <c r="AG128" s="104"/>
      <c r="AH128" s="104"/>
      <c r="AI128" s="104"/>
      <c r="AJ128" s="104"/>
      <c r="AK128" s="104"/>
      <c r="AL128" s="104"/>
      <c r="AM128" s="104"/>
      <c r="AN128" s="104"/>
      <c r="AO128" s="104"/>
      <c r="AP128" s="543"/>
      <c r="AQ128" s="105"/>
    </row>
    <row r="129" spans="1:43" x14ac:dyDescent="0.2">
      <c r="A129" s="24"/>
      <c r="B129" s="777"/>
      <c r="C129" s="94"/>
      <c r="D129" s="95"/>
      <c r="E129" s="927"/>
      <c r="F129" s="927"/>
      <c r="G129" s="927"/>
      <c r="H129" s="927"/>
      <c r="I129" s="927"/>
      <c r="J129" s="927"/>
      <c r="K129" s="927"/>
      <c r="L129" s="927"/>
      <c r="M129" s="927"/>
      <c r="N129" s="927"/>
      <c r="O129" s="927"/>
      <c r="P129" s="927"/>
      <c r="Q129" s="94"/>
      <c r="R129" s="95"/>
      <c r="S129" s="24"/>
      <c r="T129" s="24"/>
      <c r="U129" s="24"/>
      <c r="V129" s="24"/>
      <c r="W129" s="24"/>
      <c r="X129" s="24"/>
      <c r="Y129" s="24"/>
      <c r="Z129" s="24"/>
      <c r="AA129" s="24"/>
      <c r="AB129" s="24"/>
      <c r="AC129" s="178"/>
      <c r="AD129" s="94"/>
      <c r="AE129" s="103"/>
      <c r="AF129" s="104"/>
      <c r="AG129" s="104"/>
      <c r="AH129" s="104"/>
      <c r="AI129" s="104"/>
      <c r="AJ129" s="104"/>
      <c r="AK129" s="104"/>
      <c r="AL129" s="104"/>
      <c r="AM129" s="104"/>
      <c r="AN129" s="104"/>
      <c r="AO129" s="104"/>
      <c r="AP129" s="543"/>
      <c r="AQ129" s="105"/>
    </row>
    <row r="130" spans="1:43" x14ac:dyDescent="0.2">
      <c r="A130" s="792"/>
      <c r="B130" s="777"/>
      <c r="C130" s="765"/>
      <c r="D130" s="95"/>
      <c r="E130" s="927"/>
      <c r="F130" s="927"/>
      <c r="G130" s="927"/>
      <c r="H130" s="927"/>
      <c r="I130" s="927"/>
      <c r="J130" s="927"/>
      <c r="K130" s="927"/>
      <c r="L130" s="927"/>
      <c r="M130" s="927"/>
      <c r="N130" s="927"/>
      <c r="O130" s="927"/>
      <c r="P130" s="927"/>
      <c r="Q130" s="765"/>
      <c r="R130" s="95"/>
      <c r="S130" s="792"/>
      <c r="T130" s="792"/>
      <c r="U130" s="792"/>
      <c r="V130" s="792"/>
      <c r="W130" s="792"/>
      <c r="X130" s="792"/>
      <c r="Y130" s="792"/>
      <c r="Z130" s="792"/>
      <c r="AA130" s="792"/>
      <c r="AB130" s="792"/>
      <c r="AC130" s="178"/>
      <c r="AD130" s="765"/>
      <c r="AE130" s="103"/>
      <c r="AF130" s="104"/>
      <c r="AG130" s="104"/>
      <c r="AH130" s="104"/>
      <c r="AI130" s="104"/>
      <c r="AJ130" s="104"/>
      <c r="AK130" s="104"/>
      <c r="AL130" s="104"/>
      <c r="AM130" s="104"/>
      <c r="AN130" s="104"/>
      <c r="AO130" s="104"/>
      <c r="AP130" s="543"/>
      <c r="AQ130" s="105"/>
    </row>
    <row r="131" spans="1:43" x14ac:dyDescent="0.2">
      <c r="A131" s="24"/>
      <c r="B131" s="777"/>
      <c r="C131" s="94"/>
      <c r="D131" s="95"/>
      <c r="E131" s="927"/>
      <c r="F131" s="927"/>
      <c r="G131" s="927"/>
      <c r="H131" s="927"/>
      <c r="I131" s="927"/>
      <c r="J131" s="927"/>
      <c r="K131" s="927"/>
      <c r="L131" s="927"/>
      <c r="M131" s="927"/>
      <c r="N131" s="927"/>
      <c r="O131" s="927"/>
      <c r="P131" s="927"/>
      <c r="Q131" s="94"/>
      <c r="R131" s="95"/>
      <c r="S131" s="24"/>
      <c r="T131" s="24"/>
      <c r="U131" s="24"/>
      <c r="V131" s="24"/>
      <c r="W131" s="24"/>
      <c r="X131" s="24"/>
      <c r="Y131" s="24"/>
      <c r="Z131" s="145" t="s">
        <v>444</v>
      </c>
      <c r="AA131" s="24"/>
      <c r="AB131" s="24"/>
      <c r="AC131" s="145" t="s">
        <v>445</v>
      </c>
      <c r="AD131" s="94"/>
      <c r="AE131" s="103"/>
      <c r="AF131" s="104"/>
      <c r="AG131" s="104"/>
      <c r="AH131" s="104"/>
      <c r="AI131" s="104"/>
      <c r="AJ131" s="104"/>
      <c r="AK131" s="104"/>
      <c r="AL131" s="104"/>
      <c r="AM131" s="104"/>
      <c r="AN131" s="104"/>
      <c r="AO131" s="104"/>
      <c r="AP131" s="543"/>
      <c r="AQ131" s="105"/>
    </row>
    <row r="132" spans="1:43" ht="6" customHeight="1" x14ac:dyDescent="0.2">
      <c r="A132" s="24"/>
      <c r="B132" s="777"/>
      <c r="C132" s="94"/>
      <c r="D132" s="95"/>
      <c r="E132" s="24"/>
      <c r="F132" s="24"/>
      <c r="G132" s="24"/>
      <c r="H132" s="24"/>
      <c r="I132" s="24"/>
      <c r="J132" s="24"/>
      <c r="K132" s="24"/>
      <c r="L132" s="24"/>
      <c r="M132" s="24"/>
      <c r="N132" s="24"/>
      <c r="O132" s="24"/>
      <c r="P132" s="24"/>
      <c r="Q132" s="94"/>
      <c r="R132" s="95"/>
      <c r="S132" s="24"/>
      <c r="T132" s="24"/>
      <c r="U132" s="24"/>
      <c r="V132" s="24"/>
      <c r="W132" s="24"/>
      <c r="X132" s="24"/>
      <c r="Y132" s="24"/>
      <c r="Z132" s="145"/>
      <c r="AA132" s="24"/>
      <c r="AB132" s="24"/>
      <c r="AC132" s="213"/>
      <c r="AD132" s="94"/>
      <c r="AE132" s="103"/>
      <c r="AF132" s="104"/>
      <c r="AG132" s="104"/>
      <c r="AH132" s="104"/>
      <c r="AI132" s="104"/>
      <c r="AJ132" s="104"/>
      <c r="AK132" s="104"/>
      <c r="AL132" s="104"/>
      <c r="AM132" s="104"/>
      <c r="AN132" s="104"/>
      <c r="AO132" s="104"/>
      <c r="AP132" s="543"/>
      <c r="AQ132" s="105"/>
    </row>
    <row r="133" spans="1:43" ht="11.25" customHeight="1" x14ac:dyDescent="0.2">
      <c r="A133" s="24"/>
      <c r="B133" s="777"/>
      <c r="C133" s="94"/>
      <c r="D133" s="95"/>
      <c r="E133" s="180" t="s">
        <v>55</v>
      </c>
      <c r="F133" s="927" t="str">
        <f ca="1">VLOOKUP(CONCATENATE($B$128&amp;INDIRECT(ADDRESS(ROW(),COLUMN()-1))),Language_Translations,MATCH(Language_Selected,Language_Options,0),FALSE)</f>
        <v>Vous a-t-on pris la tension ?</v>
      </c>
      <c r="G133" s="927"/>
      <c r="H133" s="927"/>
      <c r="I133" s="927"/>
      <c r="J133" s="927"/>
      <c r="K133" s="927"/>
      <c r="L133" s="927"/>
      <c r="M133" s="927"/>
      <c r="N133" s="927"/>
      <c r="O133" s="927"/>
      <c r="P133" s="927"/>
      <c r="Q133" s="94"/>
      <c r="R133" s="95"/>
      <c r="S133" s="180" t="s">
        <v>55</v>
      </c>
      <c r="T133" s="24" t="s">
        <v>739</v>
      </c>
      <c r="U133" s="24"/>
      <c r="V133" s="182"/>
      <c r="W133" s="182" t="s">
        <v>2</v>
      </c>
      <c r="X133" s="182"/>
      <c r="Y133" s="182"/>
      <c r="Z133" s="213" t="s">
        <v>10</v>
      </c>
      <c r="AA133" s="24"/>
      <c r="AB133" s="24"/>
      <c r="AC133" s="213" t="s">
        <v>12</v>
      </c>
      <c r="AD133" s="94"/>
      <c r="AE133" s="103"/>
      <c r="AF133" s="104"/>
      <c r="AG133" s="104"/>
      <c r="AH133" s="104"/>
      <c r="AI133" s="104"/>
      <c r="AJ133" s="104"/>
      <c r="AK133" s="104"/>
      <c r="AL133" s="104"/>
      <c r="AM133" s="104"/>
      <c r="AN133" s="104"/>
      <c r="AO133" s="104"/>
      <c r="AP133" s="543"/>
      <c r="AQ133" s="105"/>
    </row>
    <row r="134" spans="1:43" ht="11.25" customHeight="1" x14ac:dyDescent="0.2">
      <c r="A134" s="24"/>
      <c r="B134" s="777"/>
      <c r="C134" s="94"/>
      <c r="D134" s="95"/>
      <c r="E134" s="180" t="s">
        <v>56</v>
      </c>
      <c r="F134" s="927" t="str">
        <f ca="1">VLOOKUP(CONCATENATE($B$128&amp;INDIRECT(ADDRESS(ROW(),COLUMN()-1))),Language_Translations,MATCH(Language_Selected,Language_Options,0),FALSE)</f>
        <v>Vous a-t-on prélevé de l'urine ?</v>
      </c>
      <c r="G134" s="927"/>
      <c r="H134" s="927"/>
      <c r="I134" s="927"/>
      <c r="J134" s="927"/>
      <c r="K134" s="927"/>
      <c r="L134" s="927"/>
      <c r="M134" s="927"/>
      <c r="N134" s="927"/>
      <c r="O134" s="927"/>
      <c r="P134" s="927"/>
      <c r="Q134" s="94"/>
      <c r="R134" s="95"/>
      <c r="S134" s="180" t="s">
        <v>56</v>
      </c>
      <c r="T134" s="24" t="s">
        <v>31</v>
      </c>
      <c r="U134" s="24"/>
      <c r="V134" s="24"/>
      <c r="W134" s="182" t="s">
        <v>2</v>
      </c>
      <c r="X134" s="182"/>
      <c r="Y134" s="182"/>
      <c r="Z134" s="213" t="s">
        <v>10</v>
      </c>
      <c r="AA134" s="24"/>
      <c r="AB134" s="24"/>
      <c r="AC134" s="213" t="s">
        <v>12</v>
      </c>
      <c r="AD134" s="94"/>
      <c r="AE134" s="103"/>
      <c r="AF134" s="104"/>
      <c r="AG134" s="104"/>
      <c r="AH134" s="104"/>
      <c r="AI134" s="104"/>
      <c r="AJ134" s="104"/>
      <c r="AK134" s="104"/>
      <c r="AL134" s="104"/>
      <c r="AM134" s="104"/>
      <c r="AN134" s="104"/>
      <c r="AO134" s="104"/>
      <c r="AP134" s="543"/>
      <c r="AQ134" s="105"/>
    </row>
    <row r="135" spans="1:43" ht="11.25" customHeight="1" x14ac:dyDescent="0.2">
      <c r="A135" s="24"/>
      <c r="B135" s="777"/>
      <c r="C135" s="94"/>
      <c r="D135" s="95"/>
      <c r="E135" s="180" t="s">
        <v>57</v>
      </c>
      <c r="F135" s="927" t="str">
        <f ca="1">VLOOKUP(CONCATENATE($B$128&amp;INDIRECT(ADDRESS(ROW(),COLUMN()-1))),Language_Translations,MATCH(Language_Selected,Language_Options,0),FALSE)</f>
        <v>Vous a-t-on prélevé du sang ?</v>
      </c>
      <c r="G135" s="927"/>
      <c r="H135" s="927"/>
      <c r="I135" s="927"/>
      <c r="J135" s="927"/>
      <c r="K135" s="927"/>
      <c r="L135" s="927"/>
      <c r="M135" s="927"/>
      <c r="N135" s="927"/>
      <c r="O135" s="927"/>
      <c r="P135" s="927"/>
      <c r="Q135" s="94"/>
      <c r="R135" s="95"/>
      <c r="S135" s="180" t="s">
        <v>57</v>
      </c>
      <c r="T135" s="24" t="s">
        <v>740</v>
      </c>
      <c r="U135" s="24"/>
      <c r="V135" s="24"/>
      <c r="W135" s="182" t="s">
        <v>2</v>
      </c>
      <c r="X135" s="182"/>
      <c r="Y135" s="182"/>
      <c r="Z135" s="213" t="s">
        <v>10</v>
      </c>
      <c r="AA135" s="24"/>
      <c r="AB135" s="24"/>
      <c r="AC135" s="213" t="s">
        <v>12</v>
      </c>
      <c r="AD135" s="94"/>
      <c r="AE135" s="103"/>
      <c r="AF135" s="104"/>
      <c r="AG135" s="104"/>
      <c r="AH135" s="104"/>
      <c r="AI135" s="104"/>
      <c r="AJ135" s="104"/>
      <c r="AK135" s="104"/>
      <c r="AL135" s="104"/>
      <c r="AM135" s="104"/>
      <c r="AN135" s="104"/>
      <c r="AO135" s="104"/>
      <c r="AP135" s="543"/>
      <c r="AQ135" s="105"/>
    </row>
    <row r="136" spans="1:43" ht="6" customHeight="1" x14ac:dyDescent="0.2">
      <c r="A136" s="30"/>
      <c r="B136" s="793"/>
      <c r="C136" s="91"/>
      <c r="D136" s="44"/>
      <c r="E136" s="30"/>
      <c r="F136" s="30"/>
      <c r="G136" s="30"/>
      <c r="H136" s="30"/>
      <c r="I136" s="30"/>
      <c r="J136" s="30"/>
      <c r="K136" s="30"/>
      <c r="L136" s="30"/>
      <c r="M136" s="30"/>
      <c r="N136" s="30"/>
      <c r="O136" s="30"/>
      <c r="P136" s="30"/>
      <c r="Q136" s="91"/>
      <c r="R136" s="44"/>
      <c r="S136" s="30"/>
      <c r="T136" s="30"/>
      <c r="U136" s="30"/>
      <c r="V136" s="30"/>
      <c r="W136" s="30"/>
      <c r="X136" s="30"/>
      <c r="Y136" s="30"/>
      <c r="Z136" s="30"/>
      <c r="AA136" s="30"/>
      <c r="AB136" s="30"/>
      <c r="AC136" s="185"/>
      <c r="AD136" s="91"/>
      <c r="AE136" s="103"/>
      <c r="AF136" s="104"/>
      <c r="AG136" s="104"/>
      <c r="AH136" s="104"/>
      <c r="AI136" s="104"/>
      <c r="AJ136" s="104"/>
      <c r="AK136" s="104"/>
      <c r="AL136" s="104"/>
      <c r="AM136" s="104"/>
      <c r="AN136" s="104"/>
      <c r="AO136" s="104"/>
      <c r="AP136" s="543"/>
      <c r="AQ136" s="105"/>
    </row>
    <row r="137" spans="1:43" ht="6" customHeight="1" x14ac:dyDescent="0.2">
      <c r="A137" s="26"/>
      <c r="B137" s="756"/>
      <c r="C137" s="89"/>
      <c r="D137" s="45"/>
      <c r="E137" s="26"/>
      <c r="F137" s="26"/>
      <c r="G137" s="26"/>
      <c r="H137" s="26"/>
      <c r="I137" s="26"/>
      <c r="J137" s="26"/>
      <c r="K137" s="26"/>
      <c r="L137" s="26"/>
      <c r="M137" s="26"/>
      <c r="N137" s="26"/>
      <c r="O137" s="26"/>
      <c r="P137" s="26"/>
      <c r="Q137" s="89"/>
      <c r="R137" s="45"/>
      <c r="S137" s="26"/>
      <c r="T137" s="26"/>
      <c r="U137" s="26"/>
      <c r="V137" s="26"/>
      <c r="W137" s="26"/>
      <c r="X137" s="26"/>
      <c r="Y137" s="26"/>
      <c r="Z137" s="26"/>
      <c r="AA137" s="26"/>
      <c r="AB137" s="26"/>
      <c r="AC137" s="187"/>
      <c r="AD137" s="89"/>
      <c r="AE137" s="103"/>
      <c r="AF137" s="104"/>
      <c r="AG137" s="104"/>
      <c r="AH137" s="104"/>
      <c r="AI137" s="104"/>
      <c r="AJ137" s="104"/>
      <c r="AK137" s="104"/>
      <c r="AL137" s="104"/>
      <c r="AM137" s="104"/>
      <c r="AN137" s="104"/>
      <c r="AO137" s="104"/>
      <c r="AP137" s="543"/>
      <c r="AQ137" s="105"/>
    </row>
    <row r="138" spans="1:43" ht="11.25" customHeight="1" x14ac:dyDescent="0.2">
      <c r="A138" s="28"/>
      <c r="B138" s="777">
        <v>414</v>
      </c>
      <c r="C138" s="94"/>
      <c r="D138" s="95"/>
      <c r="E138" s="927" t="str">
        <f ca="1">VLOOKUP(INDIRECT(ADDRESS(ROW(),COLUMN()-3)),Language_Translations,MATCH(Language_Selected,Language_Options,0),FALSE)</f>
        <v>Durant cette grossesse, vous a-t-on fait une injection dans le bras pour éviter au bébé d'avoir le tétanos, c'est-à-dire des convulsions après la naissance ?</v>
      </c>
      <c r="F138" s="927"/>
      <c r="G138" s="927"/>
      <c r="H138" s="927"/>
      <c r="I138" s="927"/>
      <c r="J138" s="927"/>
      <c r="K138" s="927"/>
      <c r="L138" s="927"/>
      <c r="M138" s="927"/>
      <c r="N138" s="927"/>
      <c r="O138" s="927"/>
      <c r="P138" s="927"/>
      <c r="Q138" s="94"/>
      <c r="R138" s="95"/>
      <c r="AD138" s="94"/>
      <c r="AE138" s="103"/>
      <c r="AF138" s="104"/>
      <c r="AG138" s="104"/>
      <c r="AH138" s="104"/>
      <c r="AI138" s="104"/>
      <c r="AJ138" s="104"/>
      <c r="AK138" s="104"/>
      <c r="AL138" s="104"/>
      <c r="AM138" s="104"/>
      <c r="AN138" s="104"/>
      <c r="AO138" s="104"/>
      <c r="AP138" s="543"/>
      <c r="AQ138" s="105"/>
    </row>
    <row r="139" spans="1:43" x14ac:dyDescent="0.2">
      <c r="A139" s="28"/>
      <c r="B139" s="213" t="s">
        <v>19</v>
      </c>
      <c r="C139" s="94"/>
      <c r="D139" s="95"/>
      <c r="E139" s="927"/>
      <c r="F139" s="927"/>
      <c r="G139" s="927"/>
      <c r="H139" s="927"/>
      <c r="I139" s="927"/>
      <c r="J139" s="927"/>
      <c r="K139" s="927"/>
      <c r="L139" s="927"/>
      <c r="M139" s="927"/>
      <c r="N139" s="927"/>
      <c r="O139" s="927"/>
      <c r="P139" s="927"/>
      <c r="Q139" s="94"/>
      <c r="R139" s="95"/>
      <c r="S139" s="24" t="s">
        <v>444</v>
      </c>
      <c r="T139" s="24"/>
      <c r="U139" s="182" t="s">
        <v>2</v>
      </c>
      <c r="V139" s="182"/>
      <c r="W139" s="182"/>
      <c r="X139" s="182"/>
      <c r="Y139" s="182"/>
      <c r="Z139" s="182"/>
      <c r="AA139" s="182"/>
      <c r="AB139" s="182"/>
      <c r="AC139" s="178" t="s">
        <v>10</v>
      </c>
      <c r="AD139" s="94"/>
      <c r="AE139" s="103"/>
      <c r="AF139" s="104"/>
      <c r="AG139" s="104"/>
      <c r="AH139" s="104"/>
      <c r="AI139" s="104"/>
      <c r="AJ139" s="104"/>
      <c r="AK139" s="104"/>
      <c r="AL139" s="104"/>
      <c r="AM139" s="104"/>
      <c r="AN139" s="104"/>
      <c r="AO139" s="104"/>
      <c r="AP139" s="543"/>
      <c r="AQ139" s="105"/>
    </row>
    <row r="140" spans="1:43" x14ac:dyDescent="0.2">
      <c r="A140" s="28"/>
      <c r="B140" s="757"/>
      <c r="C140" s="94"/>
      <c r="D140" s="95"/>
      <c r="E140" s="927"/>
      <c r="F140" s="927"/>
      <c r="G140" s="927"/>
      <c r="H140" s="927"/>
      <c r="I140" s="927"/>
      <c r="J140" s="927"/>
      <c r="K140" s="927"/>
      <c r="L140" s="927"/>
      <c r="M140" s="927"/>
      <c r="N140" s="927"/>
      <c r="O140" s="927"/>
      <c r="P140" s="927"/>
      <c r="Q140" s="94"/>
      <c r="R140" s="95"/>
      <c r="S140" s="28" t="s">
        <v>445</v>
      </c>
      <c r="T140" s="28"/>
      <c r="U140" s="90" t="s">
        <v>2</v>
      </c>
      <c r="V140" s="90"/>
      <c r="W140" s="90"/>
      <c r="X140" s="90"/>
      <c r="Y140" s="90"/>
      <c r="Z140" s="90"/>
      <c r="AA140" s="90"/>
      <c r="AB140" s="90"/>
      <c r="AC140" s="296" t="s">
        <v>12</v>
      </c>
      <c r="AD140" s="94"/>
      <c r="AE140" s="103"/>
      <c r="AF140" s="104"/>
      <c r="AG140" s="104"/>
      <c r="AH140" s="104"/>
      <c r="AI140" s="104"/>
      <c r="AJ140" s="104"/>
      <c r="AK140" s="104"/>
      <c r="AL140" s="104"/>
      <c r="AM140" s="104"/>
      <c r="AN140" s="104"/>
      <c r="AO140" s="104"/>
      <c r="AP140" s="543"/>
      <c r="AQ140" s="105"/>
    </row>
    <row r="141" spans="1:43" x14ac:dyDescent="0.2">
      <c r="A141" s="28"/>
      <c r="B141" s="757"/>
      <c r="C141" s="94"/>
      <c r="D141" s="95"/>
      <c r="E141" s="927"/>
      <c r="F141" s="927"/>
      <c r="G141" s="927"/>
      <c r="H141" s="927"/>
      <c r="I141" s="927"/>
      <c r="J141" s="927"/>
      <c r="K141" s="927"/>
      <c r="L141" s="927"/>
      <c r="M141" s="927"/>
      <c r="N141" s="927"/>
      <c r="O141" s="927"/>
      <c r="P141" s="927"/>
      <c r="Q141" s="94"/>
      <c r="R141" s="95"/>
      <c r="S141" s="28"/>
      <c r="T141" s="28"/>
      <c r="U141" s="28"/>
      <c r="V141" s="28"/>
      <c r="W141" s="28"/>
      <c r="X141" s="28"/>
      <c r="Y141" s="28"/>
      <c r="Z141" s="28"/>
      <c r="AA141" s="42" t="s">
        <v>741</v>
      </c>
      <c r="AB141" s="28"/>
      <c r="AC141" s="42"/>
      <c r="AD141" s="94"/>
      <c r="AE141" s="103"/>
      <c r="AF141" s="104"/>
      <c r="AG141" s="104"/>
      <c r="AH141" s="104"/>
      <c r="AI141" s="104"/>
      <c r="AJ141" s="104"/>
      <c r="AK141" s="104"/>
      <c r="AL141" s="104"/>
      <c r="AM141" s="104"/>
      <c r="AN141" s="104"/>
      <c r="AO141" s="104"/>
      <c r="AP141" s="543"/>
      <c r="AQ141" s="105"/>
    </row>
    <row r="142" spans="1:43" x14ac:dyDescent="0.2">
      <c r="A142" s="28"/>
      <c r="B142" s="757"/>
      <c r="C142" s="94"/>
      <c r="D142" s="95"/>
      <c r="E142" s="927"/>
      <c r="F142" s="927"/>
      <c r="G142" s="927"/>
      <c r="H142" s="927"/>
      <c r="I142" s="927"/>
      <c r="J142" s="927"/>
      <c r="K142" s="927"/>
      <c r="L142" s="927"/>
      <c r="M142" s="927"/>
      <c r="N142" s="927"/>
      <c r="O142" s="927"/>
      <c r="P142" s="927"/>
      <c r="Q142" s="94"/>
      <c r="R142" s="95"/>
      <c r="S142" s="710" t="s">
        <v>560</v>
      </c>
      <c r="T142" s="28"/>
      <c r="U142" s="28"/>
      <c r="V142" s="28"/>
      <c r="W142" s="28"/>
      <c r="X142" s="90" t="s">
        <v>2</v>
      </c>
      <c r="Y142" s="90"/>
      <c r="Z142" s="90"/>
      <c r="AA142" s="90"/>
      <c r="AB142" s="90"/>
      <c r="AC142" s="296" t="s">
        <v>58</v>
      </c>
      <c r="AD142" s="94"/>
      <c r="AE142" s="103"/>
      <c r="AF142" s="104"/>
      <c r="AG142" s="104"/>
      <c r="AH142" s="104"/>
      <c r="AI142" s="104"/>
      <c r="AJ142" s="104"/>
      <c r="AK142" s="104"/>
      <c r="AL142" s="104"/>
      <c r="AM142" s="104"/>
      <c r="AN142" s="104"/>
      <c r="AO142" s="104"/>
      <c r="AP142" s="543"/>
      <c r="AQ142" s="105"/>
    </row>
    <row r="143" spans="1:43" ht="6" customHeight="1" x14ac:dyDescent="0.2">
      <c r="A143" s="30"/>
      <c r="B143" s="793"/>
      <c r="C143" s="91"/>
      <c r="D143" s="44"/>
      <c r="E143" s="30"/>
      <c r="F143" s="30"/>
      <c r="G143" s="30"/>
      <c r="H143" s="30"/>
      <c r="I143" s="30"/>
      <c r="J143" s="30"/>
      <c r="K143" s="30"/>
      <c r="L143" s="30"/>
      <c r="M143" s="30"/>
      <c r="N143" s="30"/>
      <c r="O143" s="30"/>
      <c r="P143" s="30"/>
      <c r="Q143" s="91"/>
      <c r="R143" s="44"/>
      <c r="S143" s="30"/>
      <c r="T143" s="30"/>
      <c r="U143" s="30"/>
      <c r="V143" s="30"/>
      <c r="W143" s="30"/>
      <c r="X143" s="30"/>
      <c r="Y143" s="30"/>
      <c r="Z143" s="30"/>
      <c r="AA143" s="30"/>
      <c r="AB143" s="30"/>
      <c r="AC143" s="185"/>
      <c r="AD143" s="91"/>
      <c r="AE143" s="103"/>
      <c r="AF143" s="104"/>
      <c r="AG143" s="104"/>
      <c r="AH143" s="104"/>
      <c r="AI143" s="104"/>
      <c r="AJ143" s="104"/>
      <c r="AK143" s="104"/>
      <c r="AL143" s="104"/>
      <c r="AM143" s="104"/>
      <c r="AN143" s="104"/>
      <c r="AO143" s="104"/>
      <c r="AP143" s="543"/>
      <c r="AQ143" s="105"/>
    </row>
    <row r="144" spans="1:43" ht="6" customHeight="1" x14ac:dyDescent="0.2">
      <c r="A144" s="26"/>
      <c r="B144" s="756"/>
      <c r="C144" s="89"/>
      <c r="D144" s="45"/>
      <c r="E144" s="26"/>
      <c r="F144" s="26"/>
      <c r="G144" s="26"/>
      <c r="H144" s="26"/>
      <c r="I144" s="26"/>
      <c r="J144" s="26"/>
      <c r="K144" s="26"/>
      <c r="L144" s="26"/>
      <c r="M144" s="26"/>
      <c r="N144" s="26"/>
      <c r="O144" s="26"/>
      <c r="P144" s="26"/>
      <c r="Q144" s="89"/>
      <c r="R144" s="45"/>
      <c r="S144" s="26"/>
      <c r="T144" s="26"/>
      <c r="U144" s="26"/>
      <c r="V144" s="26"/>
      <c r="W144" s="26"/>
      <c r="X144" s="26"/>
      <c r="Y144" s="26"/>
      <c r="Z144" s="26"/>
      <c r="AA144" s="26"/>
      <c r="AB144" s="26"/>
      <c r="AC144" s="187"/>
      <c r="AD144" s="89"/>
      <c r="AE144" s="103"/>
      <c r="AF144" s="104"/>
      <c r="AG144" s="104"/>
      <c r="AH144" s="104"/>
      <c r="AI144" s="104"/>
      <c r="AJ144" s="104"/>
      <c r="AK144" s="104"/>
      <c r="AL144" s="104"/>
      <c r="AM144" s="104"/>
      <c r="AN144" s="104"/>
      <c r="AO144" s="104"/>
      <c r="AP144" s="543"/>
      <c r="AQ144" s="105"/>
    </row>
    <row r="145" spans="1:43" ht="11.25" customHeight="1" x14ac:dyDescent="0.2">
      <c r="A145" s="28"/>
      <c r="B145" s="777">
        <v>415</v>
      </c>
      <c r="C145" s="94"/>
      <c r="D145" s="95"/>
      <c r="E145" s="927" t="str">
        <f ca="1">VLOOKUP(INDIRECT(ADDRESS(ROW(),COLUMN()-3)),Language_Translations,MATCH(Language_Selected,Language_Options,0),FALSE)</f>
        <v>Durant cette grossesse,combien de fois vous a-t-on fait une injection contre le tétanos ?</v>
      </c>
      <c r="F145" s="927"/>
      <c r="G145" s="927"/>
      <c r="H145" s="927"/>
      <c r="I145" s="927"/>
      <c r="J145" s="927"/>
      <c r="K145" s="927"/>
      <c r="L145" s="927"/>
      <c r="M145" s="927"/>
      <c r="N145" s="927"/>
      <c r="O145" s="927"/>
      <c r="P145" s="927"/>
      <c r="Q145" s="94"/>
      <c r="R145" s="95"/>
      <c r="S145" s="24"/>
      <c r="T145" s="24"/>
      <c r="U145" s="24"/>
      <c r="V145" s="24"/>
      <c r="W145" s="24"/>
      <c r="X145" s="24"/>
      <c r="Y145" s="24"/>
      <c r="Z145" s="28"/>
      <c r="AA145" s="94"/>
      <c r="AB145" s="26"/>
      <c r="AC145" s="37"/>
      <c r="AD145" s="94"/>
      <c r="AE145" s="103"/>
      <c r="AF145" s="104"/>
      <c r="AG145" s="104"/>
      <c r="AH145" s="104"/>
      <c r="AI145" s="104"/>
      <c r="AJ145" s="104"/>
      <c r="AK145" s="104"/>
      <c r="AL145" s="104"/>
      <c r="AM145" s="104"/>
      <c r="AN145" s="104"/>
      <c r="AO145" s="104"/>
      <c r="AP145" s="543"/>
      <c r="AQ145" s="105"/>
    </row>
    <row r="146" spans="1:43" x14ac:dyDescent="0.2">
      <c r="A146" s="28"/>
      <c r="B146" s="757"/>
      <c r="C146" s="94"/>
      <c r="D146" s="95"/>
      <c r="E146" s="927"/>
      <c r="F146" s="927"/>
      <c r="G146" s="927"/>
      <c r="H146" s="927"/>
      <c r="I146" s="927"/>
      <c r="J146" s="927"/>
      <c r="K146" s="927"/>
      <c r="L146" s="927"/>
      <c r="M146" s="927"/>
      <c r="N146" s="927"/>
      <c r="O146" s="927"/>
      <c r="P146" s="927"/>
      <c r="Q146" s="94"/>
      <c r="R146" s="95"/>
      <c r="S146" s="28" t="s">
        <v>477</v>
      </c>
      <c r="T146" s="28"/>
      <c r="U146" s="28"/>
      <c r="V146" s="90"/>
      <c r="W146" s="90"/>
      <c r="X146" s="90"/>
      <c r="Y146" s="90" t="s">
        <v>2</v>
      </c>
      <c r="Z146" s="90"/>
      <c r="AA146" s="90"/>
      <c r="AB146" s="44"/>
      <c r="AC146" s="39"/>
      <c r="AD146" s="94"/>
      <c r="AE146" s="103"/>
      <c r="AF146" s="104"/>
      <c r="AG146" s="104"/>
      <c r="AH146" s="104"/>
      <c r="AI146" s="104"/>
      <c r="AJ146" s="104"/>
      <c r="AK146" s="104"/>
      <c r="AL146" s="104"/>
      <c r="AM146" s="104"/>
      <c r="AN146" s="104"/>
      <c r="AO146" s="104"/>
      <c r="AP146" s="543"/>
      <c r="AQ146" s="105"/>
    </row>
    <row r="147" spans="1:43" x14ac:dyDescent="0.2">
      <c r="A147" s="28"/>
      <c r="B147" s="757"/>
      <c r="C147" s="94"/>
      <c r="D147" s="95"/>
      <c r="E147" s="927"/>
      <c r="F147" s="927"/>
      <c r="G147" s="927"/>
      <c r="H147" s="927"/>
      <c r="I147" s="927"/>
      <c r="J147" s="927"/>
      <c r="K147" s="927"/>
      <c r="L147" s="927"/>
      <c r="M147" s="927"/>
      <c r="N147" s="927"/>
      <c r="O147" s="927"/>
      <c r="P147" s="927"/>
      <c r="Q147" s="94"/>
      <c r="R147" s="95"/>
      <c r="S147" s="28"/>
      <c r="T147" s="28"/>
      <c r="U147" s="28"/>
      <c r="V147" s="28"/>
      <c r="W147" s="28"/>
      <c r="X147" s="28"/>
      <c r="Y147" s="28"/>
      <c r="Z147" s="28"/>
      <c r="AA147" s="28"/>
      <c r="AB147" s="28"/>
      <c r="AC147" s="42"/>
      <c r="AD147" s="94"/>
      <c r="AE147" s="103"/>
      <c r="AF147" s="104"/>
      <c r="AG147" s="104"/>
      <c r="AH147" s="104"/>
      <c r="AI147" s="104"/>
      <c r="AJ147" s="104"/>
      <c r="AK147" s="104"/>
      <c r="AL147" s="104"/>
      <c r="AM147" s="104"/>
      <c r="AN147" s="104"/>
      <c r="AO147" s="104"/>
      <c r="AP147" s="543"/>
      <c r="AQ147" s="105"/>
    </row>
    <row r="148" spans="1:43" x14ac:dyDescent="0.2">
      <c r="A148" s="28"/>
      <c r="B148" s="757"/>
      <c r="C148" s="94"/>
      <c r="D148" s="95"/>
      <c r="E148" s="927"/>
      <c r="F148" s="927"/>
      <c r="G148" s="927"/>
      <c r="H148" s="927"/>
      <c r="I148" s="927"/>
      <c r="J148" s="927"/>
      <c r="K148" s="927"/>
      <c r="L148" s="927"/>
      <c r="M148" s="927"/>
      <c r="N148" s="927"/>
      <c r="O148" s="927"/>
      <c r="P148" s="927"/>
      <c r="Q148" s="94"/>
      <c r="R148" s="95"/>
      <c r="S148" s="710" t="s">
        <v>560</v>
      </c>
      <c r="T148" s="28"/>
      <c r="U148" s="28"/>
      <c r="V148" s="28"/>
      <c r="W148" s="28"/>
      <c r="X148" s="90" t="s">
        <v>2</v>
      </c>
      <c r="Y148" s="90"/>
      <c r="Z148" s="90"/>
      <c r="AA148" s="90"/>
      <c r="AB148" s="90"/>
      <c r="AC148" s="296" t="s">
        <v>58</v>
      </c>
      <c r="AD148" s="94"/>
      <c r="AE148" s="103"/>
      <c r="AF148" s="104"/>
      <c r="AG148" s="104"/>
      <c r="AH148" s="104"/>
      <c r="AI148" s="104"/>
      <c r="AJ148" s="104"/>
      <c r="AK148" s="104"/>
      <c r="AL148" s="104"/>
      <c r="AM148" s="104"/>
      <c r="AN148" s="104"/>
      <c r="AO148" s="104"/>
      <c r="AP148" s="543"/>
      <c r="AQ148" s="105"/>
    </row>
    <row r="149" spans="1:43" ht="6" customHeight="1" thickBot="1" x14ac:dyDescent="0.25">
      <c r="A149" s="146"/>
      <c r="B149" s="761"/>
      <c r="C149" s="148"/>
      <c r="D149" s="149"/>
      <c r="E149" s="146"/>
      <c r="F149" s="146"/>
      <c r="G149" s="146"/>
      <c r="H149" s="146"/>
      <c r="I149" s="146"/>
      <c r="J149" s="146"/>
      <c r="K149" s="146"/>
      <c r="L149" s="146"/>
      <c r="M149" s="146"/>
      <c r="N149" s="146"/>
      <c r="O149" s="146"/>
      <c r="P149" s="146"/>
      <c r="Q149" s="148"/>
      <c r="R149" s="149"/>
      <c r="S149" s="146"/>
      <c r="T149" s="146"/>
      <c r="U149" s="146"/>
      <c r="V149" s="146"/>
      <c r="W149" s="146"/>
      <c r="X149" s="146"/>
      <c r="Y149" s="146"/>
      <c r="Z149" s="146"/>
      <c r="AA149" s="146"/>
      <c r="AB149" s="146"/>
      <c r="AC149" s="297"/>
      <c r="AD149" s="148"/>
      <c r="AE149" s="103"/>
      <c r="AF149" s="104"/>
      <c r="AG149" s="104"/>
      <c r="AH149" s="104"/>
      <c r="AI149" s="104"/>
      <c r="AJ149" s="104"/>
      <c r="AK149" s="104"/>
      <c r="AL149" s="104"/>
      <c r="AM149" s="104"/>
      <c r="AN149" s="104"/>
      <c r="AO149" s="104"/>
      <c r="AP149" s="543"/>
      <c r="AQ149" s="105"/>
    </row>
    <row r="150" spans="1:43" ht="6" customHeight="1" x14ac:dyDescent="0.2">
      <c r="A150" s="298"/>
      <c r="B150" s="299"/>
      <c r="C150" s="300"/>
      <c r="D150" s="301"/>
      <c r="E150" s="1"/>
      <c r="F150" s="1"/>
      <c r="G150" s="1"/>
      <c r="H150" s="1"/>
      <c r="I150" s="1"/>
      <c r="J150" s="1"/>
      <c r="K150" s="1"/>
      <c r="L150" s="1"/>
      <c r="M150" s="1"/>
      <c r="N150" s="1"/>
      <c r="O150" s="1"/>
      <c r="P150" s="1"/>
      <c r="Q150" s="300"/>
      <c r="R150" s="301"/>
      <c r="S150" s="1"/>
      <c r="T150" s="1"/>
      <c r="U150" s="1"/>
      <c r="V150" s="1"/>
      <c r="W150" s="1"/>
      <c r="X150" s="1"/>
      <c r="Y150" s="1"/>
      <c r="Z150" s="1"/>
      <c r="AA150" s="1"/>
      <c r="AB150" s="1"/>
      <c r="AC150" s="235"/>
      <c r="AD150" s="302"/>
      <c r="AE150" s="104"/>
      <c r="AF150" s="104"/>
      <c r="AG150" s="104"/>
      <c r="AH150" s="104"/>
      <c r="AI150" s="104"/>
      <c r="AJ150" s="104"/>
      <c r="AK150" s="104"/>
      <c r="AL150" s="104"/>
      <c r="AM150" s="104"/>
      <c r="AN150" s="104"/>
      <c r="AO150" s="104"/>
      <c r="AP150" s="543"/>
      <c r="AQ150" s="105"/>
    </row>
    <row r="151" spans="1:43" x14ac:dyDescent="0.2">
      <c r="A151" s="303"/>
      <c r="B151" s="757">
        <v>416</v>
      </c>
      <c r="C151" s="94"/>
      <c r="D151" s="95"/>
      <c r="E151" s="899" t="s">
        <v>744</v>
      </c>
      <c r="F151" s="899"/>
      <c r="G151" s="899"/>
      <c r="H151" s="899"/>
      <c r="I151" s="899"/>
      <c r="J151" s="899"/>
      <c r="K151" s="899"/>
      <c r="L151" s="899"/>
      <c r="M151" s="899"/>
      <c r="N151" s="899"/>
      <c r="O151" s="899"/>
      <c r="P151" s="899"/>
      <c r="Q151" s="94"/>
      <c r="R151" s="95"/>
      <c r="T151" s="28"/>
      <c r="U151" s="28"/>
      <c r="W151" s="42" t="s">
        <v>742</v>
      </c>
      <c r="X151" s="28"/>
      <c r="Y151" s="28"/>
      <c r="Z151" s="28"/>
      <c r="AB151" s="42" t="s">
        <v>558</v>
      </c>
      <c r="AC151" s="42"/>
      <c r="AD151" s="304"/>
      <c r="AE151" s="104"/>
      <c r="AF151" s="104"/>
      <c r="AG151" s="104"/>
      <c r="AH151" s="104"/>
      <c r="AI151" s="104"/>
      <c r="AJ151" s="104"/>
      <c r="AK151" s="104"/>
      <c r="AL151" s="104"/>
      <c r="AM151" s="104"/>
      <c r="AN151" s="104"/>
      <c r="AO151" s="104"/>
      <c r="AP151" s="543"/>
      <c r="AQ151" s="105"/>
    </row>
    <row r="152" spans="1:43" x14ac:dyDescent="0.2">
      <c r="A152" s="303"/>
      <c r="B152" s="757"/>
      <c r="C152" s="94"/>
      <c r="D152" s="95"/>
      <c r="E152" s="899"/>
      <c r="F152" s="899"/>
      <c r="G152" s="899"/>
      <c r="H152" s="899"/>
      <c r="I152" s="899"/>
      <c r="J152" s="899"/>
      <c r="K152" s="899"/>
      <c r="L152" s="899"/>
      <c r="M152" s="899"/>
      <c r="N152" s="899"/>
      <c r="O152" s="899"/>
      <c r="P152" s="899"/>
      <c r="Q152" s="94"/>
      <c r="R152" s="95"/>
      <c r="T152" s="28"/>
      <c r="U152" s="28"/>
      <c r="W152" s="42" t="s">
        <v>743</v>
      </c>
      <c r="X152" s="28"/>
      <c r="Y152" s="28"/>
      <c r="Z152" s="28"/>
      <c r="AA152" s="28"/>
      <c r="AB152" s="28"/>
      <c r="AC152" s="42"/>
      <c r="AD152" s="304"/>
      <c r="AE152" s="104"/>
      <c r="AF152" s="104"/>
      <c r="AG152" s="104"/>
      <c r="AH152" s="104"/>
      <c r="AI152" s="104"/>
      <c r="AJ152" s="104"/>
      <c r="AK152" s="104"/>
      <c r="AL152" s="104"/>
      <c r="AM152" s="104"/>
      <c r="AN152" s="104"/>
      <c r="AO152" s="104"/>
      <c r="AP152" s="543"/>
      <c r="AQ152" s="105"/>
    </row>
    <row r="153" spans="1:43" x14ac:dyDescent="0.2">
      <c r="A153" s="303"/>
      <c r="B153" s="757"/>
      <c r="C153" s="94"/>
      <c r="D153" s="95"/>
      <c r="E153" s="28"/>
      <c r="F153" s="28"/>
      <c r="G153" s="28"/>
      <c r="H153" s="28"/>
      <c r="I153" s="28"/>
      <c r="J153" s="28"/>
      <c r="K153" s="28"/>
      <c r="L153" s="28"/>
      <c r="M153" s="28"/>
      <c r="N153" s="28"/>
      <c r="O153" s="28"/>
      <c r="P153" s="28"/>
      <c r="Q153" s="94"/>
      <c r="R153" s="95"/>
      <c r="S153" s="28"/>
      <c r="T153" s="28"/>
      <c r="U153" s="28"/>
      <c r="V153" s="28"/>
      <c r="X153" s="28"/>
      <c r="Y153" s="28"/>
      <c r="Z153" s="28"/>
      <c r="AA153" s="28"/>
      <c r="AB153" s="28"/>
      <c r="AC153" s="42"/>
      <c r="AD153" s="304"/>
      <c r="AE153" s="104"/>
      <c r="AF153" s="104"/>
      <c r="AG153" s="104"/>
      <c r="AH153" s="104"/>
      <c r="AI153" s="104"/>
      <c r="AJ153" s="104"/>
      <c r="AK153" s="104"/>
      <c r="AL153" s="104"/>
      <c r="AM153" s="104"/>
      <c r="AN153" s="104"/>
      <c r="AO153" s="104"/>
      <c r="AP153" s="543"/>
      <c r="AQ153" s="105"/>
    </row>
    <row r="154" spans="1:43" x14ac:dyDescent="0.2">
      <c r="A154" s="303"/>
      <c r="B154" s="757"/>
      <c r="C154" s="94"/>
      <c r="D154" s="95"/>
      <c r="E154" s="28"/>
      <c r="F154" s="28"/>
      <c r="G154" s="28"/>
      <c r="H154" s="28"/>
      <c r="I154" s="28"/>
      <c r="J154" s="28"/>
      <c r="K154" s="28"/>
      <c r="L154" s="28"/>
      <c r="M154" s="28"/>
      <c r="N154" s="28"/>
      <c r="O154" s="28"/>
      <c r="P154" s="28"/>
      <c r="Q154" s="94"/>
      <c r="R154" s="95"/>
      <c r="T154" s="28"/>
      <c r="U154" s="28"/>
      <c r="V154" s="28"/>
      <c r="W154" s="42" t="s">
        <v>745</v>
      </c>
      <c r="X154" s="28"/>
      <c r="Y154" s="28"/>
      <c r="Z154" s="28"/>
      <c r="AA154" s="28"/>
      <c r="AB154" s="28"/>
      <c r="AC154" s="42"/>
      <c r="AD154" s="304"/>
      <c r="AE154" s="104"/>
      <c r="AF154" s="104"/>
      <c r="AG154" s="104"/>
      <c r="AH154" s="104"/>
      <c r="AI154" s="104"/>
      <c r="AJ154" s="104"/>
      <c r="AK154" s="104"/>
      <c r="AL154" s="104"/>
      <c r="AM154" s="104"/>
      <c r="AN154" s="104"/>
      <c r="AO154" s="104"/>
      <c r="AP154" s="543"/>
      <c r="AQ154" s="105"/>
    </row>
    <row r="155" spans="1:43" ht="6" customHeight="1" thickBot="1" x14ac:dyDescent="0.25">
      <c r="A155" s="305"/>
      <c r="B155" s="761"/>
      <c r="C155" s="148"/>
      <c r="D155" s="149"/>
      <c r="E155" s="146"/>
      <c r="F155" s="146"/>
      <c r="G155" s="146"/>
      <c r="H155" s="146"/>
      <c r="I155" s="146"/>
      <c r="J155" s="146"/>
      <c r="K155" s="146"/>
      <c r="L155" s="146"/>
      <c r="M155" s="146"/>
      <c r="N155" s="146"/>
      <c r="O155" s="146"/>
      <c r="P155" s="146"/>
      <c r="Q155" s="148"/>
      <c r="R155" s="149"/>
      <c r="S155" s="146"/>
      <c r="T155" s="146"/>
      <c r="U155" s="146"/>
      <c r="V155" s="146"/>
      <c r="W155" s="146"/>
      <c r="X155" s="146"/>
      <c r="Y155" s="146"/>
      <c r="Z155" s="146"/>
      <c r="AA155" s="146"/>
      <c r="AB155" s="146"/>
      <c r="AC155" s="297"/>
      <c r="AD155" s="306"/>
      <c r="AE155" s="104"/>
      <c r="AF155" s="104"/>
      <c r="AG155" s="104"/>
      <c r="AH155" s="104"/>
      <c r="AI155" s="104"/>
      <c r="AJ155" s="104"/>
      <c r="AK155" s="104"/>
      <c r="AL155" s="104"/>
      <c r="AM155" s="104"/>
      <c r="AN155" s="104"/>
      <c r="AO155" s="104"/>
      <c r="AP155" s="543"/>
      <c r="AQ155" s="105"/>
    </row>
    <row r="156" spans="1:43" ht="6" customHeight="1" x14ac:dyDescent="0.2">
      <c r="A156" s="1"/>
      <c r="B156" s="299"/>
      <c r="C156" s="300"/>
      <c r="D156" s="301"/>
      <c r="E156" s="1"/>
      <c r="F156" s="1"/>
      <c r="G156" s="1"/>
      <c r="H156" s="1"/>
      <c r="I156" s="1"/>
      <c r="J156" s="1"/>
      <c r="K156" s="1"/>
      <c r="L156" s="1"/>
      <c r="M156" s="1"/>
      <c r="N156" s="1"/>
      <c r="O156" s="1"/>
      <c r="P156" s="1"/>
      <c r="Q156" s="300"/>
      <c r="R156" s="301"/>
      <c r="S156" s="1"/>
      <c r="T156" s="1"/>
      <c r="U156" s="1"/>
      <c r="V156" s="1"/>
      <c r="W156" s="1"/>
      <c r="X156" s="1"/>
      <c r="Y156" s="1"/>
      <c r="Z156" s="1"/>
      <c r="AA156" s="1"/>
      <c r="AB156" s="1"/>
      <c r="AC156" s="235"/>
      <c r="AD156" s="300"/>
      <c r="AE156" s="103"/>
      <c r="AF156" s="104"/>
      <c r="AG156" s="104"/>
      <c r="AH156" s="104"/>
      <c r="AI156" s="104"/>
      <c r="AJ156" s="104"/>
      <c r="AK156" s="104"/>
      <c r="AL156" s="104"/>
      <c r="AM156" s="104"/>
      <c r="AN156" s="104"/>
      <c r="AO156" s="104"/>
      <c r="AP156" s="543"/>
      <c r="AQ156" s="105"/>
    </row>
    <row r="157" spans="1:43" ht="11.25" customHeight="1" x14ac:dyDescent="0.2">
      <c r="A157" s="28"/>
      <c r="B157" s="777">
        <v>417</v>
      </c>
      <c r="C157" s="94"/>
      <c r="D157" s="95"/>
      <c r="E157" s="927" t="str">
        <f ca="1">VLOOKUP(INDIRECT(ADDRESS(ROW(),COLUMN()-3)),Language_Translations,MATCH(Language_Selected,Language_Options,0),FALSE)</f>
        <v>À n'importe quel moment avant cette grossesse, vous a-t-on fait des injections contre le tétanos ?</v>
      </c>
      <c r="F157" s="927"/>
      <c r="G157" s="927"/>
      <c r="H157" s="927"/>
      <c r="I157" s="927"/>
      <c r="J157" s="927"/>
      <c r="K157" s="927"/>
      <c r="L157" s="927"/>
      <c r="M157" s="927"/>
      <c r="N157" s="927"/>
      <c r="O157" s="927"/>
      <c r="P157" s="927"/>
      <c r="Q157" s="94"/>
      <c r="R157" s="95"/>
      <c r="S157" s="24" t="s">
        <v>444</v>
      </c>
      <c r="T157" s="24"/>
      <c r="U157" s="182" t="s">
        <v>2</v>
      </c>
      <c r="V157" s="182"/>
      <c r="W157" s="182"/>
      <c r="X157" s="182"/>
      <c r="Y157" s="182"/>
      <c r="Z157" s="182"/>
      <c r="AA157" s="182"/>
      <c r="AB157" s="182"/>
      <c r="AC157" s="178" t="s">
        <v>10</v>
      </c>
      <c r="AD157" s="94"/>
      <c r="AE157" s="103"/>
      <c r="AF157" s="104"/>
      <c r="AG157" s="104"/>
      <c r="AH157" s="104"/>
      <c r="AI157" s="104"/>
      <c r="AJ157" s="104"/>
      <c r="AK157" s="104"/>
      <c r="AL157" s="104"/>
      <c r="AM157" s="104"/>
      <c r="AN157" s="104"/>
      <c r="AO157" s="104"/>
      <c r="AP157" s="543"/>
      <c r="AQ157" s="105"/>
    </row>
    <row r="158" spans="1:43" x14ac:dyDescent="0.2">
      <c r="A158" s="28"/>
      <c r="B158" s="777"/>
      <c r="C158" s="94"/>
      <c r="D158" s="95"/>
      <c r="E158" s="927"/>
      <c r="F158" s="927"/>
      <c r="G158" s="927"/>
      <c r="H158" s="927"/>
      <c r="I158" s="927"/>
      <c r="J158" s="927"/>
      <c r="K158" s="927"/>
      <c r="L158" s="927"/>
      <c r="M158" s="927"/>
      <c r="N158" s="927"/>
      <c r="O158" s="927"/>
      <c r="P158" s="927"/>
      <c r="Q158" s="94"/>
      <c r="R158" s="95"/>
      <c r="S158" s="24" t="s">
        <v>445</v>
      </c>
      <c r="T158" s="24"/>
      <c r="U158" s="182" t="s">
        <v>2</v>
      </c>
      <c r="V158" s="182"/>
      <c r="W158" s="182"/>
      <c r="X158" s="182"/>
      <c r="Y158" s="182"/>
      <c r="Z158" s="182"/>
      <c r="AA158" s="182"/>
      <c r="AB158" s="182"/>
      <c r="AC158" s="296" t="s">
        <v>12</v>
      </c>
      <c r="AD158" s="94"/>
      <c r="AE158" s="103"/>
      <c r="AF158" s="104"/>
      <c r="AG158" s="104"/>
      <c r="AH158" s="104"/>
      <c r="AI158" s="104"/>
      <c r="AJ158" s="104"/>
      <c r="AK158" s="104"/>
      <c r="AL158" s="104"/>
      <c r="AM158" s="104"/>
      <c r="AN158" s="104"/>
      <c r="AO158" s="104"/>
      <c r="AP158" s="543"/>
      <c r="AQ158" s="105"/>
    </row>
    <row r="159" spans="1:43" x14ac:dyDescent="0.2">
      <c r="A159" s="28"/>
      <c r="B159" s="777"/>
      <c r="C159" s="94"/>
      <c r="D159" s="95"/>
      <c r="E159" s="927"/>
      <c r="F159" s="927"/>
      <c r="G159" s="927"/>
      <c r="H159" s="927"/>
      <c r="I159" s="927"/>
      <c r="J159" s="927"/>
      <c r="K159" s="927"/>
      <c r="L159" s="927"/>
      <c r="M159" s="927"/>
      <c r="N159" s="927"/>
      <c r="O159" s="927"/>
      <c r="P159" s="927"/>
      <c r="Q159" s="94"/>
      <c r="R159" s="95"/>
      <c r="S159" s="24"/>
      <c r="T159" s="24"/>
      <c r="U159" s="24"/>
      <c r="V159" s="24"/>
      <c r="W159" s="24"/>
      <c r="X159" s="24"/>
      <c r="Y159" s="24"/>
      <c r="Z159" s="24"/>
      <c r="AA159" s="36" t="s">
        <v>745</v>
      </c>
      <c r="AB159" s="24"/>
      <c r="AC159" s="36"/>
      <c r="AD159" s="94"/>
      <c r="AE159" s="103"/>
      <c r="AF159" s="104"/>
      <c r="AG159" s="104"/>
      <c r="AH159" s="104"/>
      <c r="AI159" s="104"/>
      <c r="AJ159" s="104"/>
      <c r="AK159" s="104"/>
      <c r="AL159" s="104"/>
      <c r="AM159" s="104"/>
      <c r="AN159" s="104"/>
      <c r="AO159" s="104"/>
      <c r="AP159" s="543"/>
      <c r="AQ159" s="105"/>
    </row>
    <row r="160" spans="1:43" x14ac:dyDescent="0.2">
      <c r="A160" s="28"/>
      <c r="B160" s="777"/>
      <c r="C160" s="94"/>
      <c r="D160" s="95"/>
      <c r="E160" s="927"/>
      <c r="F160" s="927"/>
      <c r="G160" s="927"/>
      <c r="H160" s="927"/>
      <c r="I160" s="927"/>
      <c r="J160" s="927"/>
      <c r="K160" s="927"/>
      <c r="L160" s="927"/>
      <c r="M160" s="927"/>
      <c r="N160" s="927"/>
      <c r="O160" s="927"/>
      <c r="P160" s="927"/>
      <c r="Q160" s="94"/>
      <c r="R160" s="95"/>
      <c r="S160" s="710" t="s">
        <v>560</v>
      </c>
      <c r="T160" s="24"/>
      <c r="U160" s="24"/>
      <c r="V160" s="24"/>
      <c r="W160" s="24"/>
      <c r="X160" s="182" t="s">
        <v>2</v>
      </c>
      <c r="Y160" s="182"/>
      <c r="Z160" s="182"/>
      <c r="AA160" s="182"/>
      <c r="AB160" s="182"/>
      <c r="AC160" s="296" t="s">
        <v>58</v>
      </c>
      <c r="AD160" s="94"/>
      <c r="AE160" s="103"/>
      <c r="AF160" s="104"/>
      <c r="AG160" s="104"/>
      <c r="AH160" s="104"/>
      <c r="AI160" s="104"/>
      <c r="AJ160" s="104"/>
      <c r="AK160" s="104"/>
      <c r="AL160" s="104"/>
      <c r="AM160" s="104"/>
      <c r="AN160" s="104"/>
      <c r="AO160" s="104"/>
      <c r="AP160" s="543"/>
      <c r="AQ160" s="105"/>
    </row>
    <row r="161" spans="1:43" ht="6" customHeight="1" x14ac:dyDescent="0.2">
      <c r="A161" s="30"/>
      <c r="B161" s="793"/>
      <c r="C161" s="91"/>
      <c r="D161" s="44"/>
      <c r="E161" s="30"/>
      <c r="F161" s="30"/>
      <c r="G161" s="30"/>
      <c r="H161" s="30"/>
      <c r="I161" s="30"/>
      <c r="J161" s="30"/>
      <c r="K161" s="30"/>
      <c r="L161" s="30"/>
      <c r="M161" s="30"/>
      <c r="N161" s="30"/>
      <c r="O161" s="30"/>
      <c r="P161" s="30"/>
      <c r="Q161" s="91"/>
      <c r="R161" s="44"/>
      <c r="S161" s="30"/>
      <c r="T161" s="30"/>
      <c r="U161" s="30"/>
      <c r="V161" s="30"/>
      <c r="W161" s="30"/>
      <c r="X161" s="30"/>
      <c r="Y161" s="30"/>
      <c r="Z161" s="30"/>
      <c r="AA161" s="30"/>
      <c r="AB161" s="30"/>
      <c r="AC161" s="185"/>
      <c r="AD161" s="91"/>
      <c r="AE161" s="103"/>
      <c r="AF161" s="104"/>
      <c r="AG161" s="104"/>
      <c r="AH161" s="104"/>
      <c r="AI161" s="104"/>
      <c r="AJ161" s="104"/>
      <c r="AK161" s="104"/>
      <c r="AL161" s="104"/>
      <c r="AM161" s="104"/>
      <c r="AN161" s="104"/>
      <c r="AO161" s="104"/>
      <c r="AP161" s="543"/>
      <c r="AQ161" s="105"/>
    </row>
    <row r="162" spans="1:43" ht="6" customHeight="1" x14ac:dyDescent="0.2">
      <c r="A162" s="26"/>
      <c r="B162" s="756"/>
      <c r="C162" s="89"/>
      <c r="D162" s="45"/>
      <c r="E162" s="26"/>
      <c r="F162" s="26"/>
      <c r="G162" s="26"/>
      <c r="H162" s="26"/>
      <c r="I162" s="26"/>
      <c r="J162" s="26"/>
      <c r="K162" s="26"/>
      <c r="L162" s="26"/>
      <c r="M162" s="26"/>
      <c r="N162" s="26"/>
      <c r="O162" s="26"/>
      <c r="P162" s="26"/>
      <c r="Q162" s="89"/>
      <c r="R162" s="45"/>
      <c r="S162" s="26"/>
      <c r="T162" s="26"/>
      <c r="U162" s="26"/>
      <c r="V162" s="26"/>
      <c r="W162" s="26"/>
      <c r="X162" s="26"/>
      <c r="Y162" s="26"/>
      <c r="Z162" s="26"/>
      <c r="AA162" s="26"/>
      <c r="AB162" s="26"/>
      <c r="AC162" s="187"/>
      <c r="AD162" s="89"/>
      <c r="AE162" s="103"/>
      <c r="AF162" s="104"/>
      <c r="AG162" s="104"/>
      <c r="AH162" s="104"/>
      <c r="AI162" s="104"/>
      <c r="AJ162" s="104"/>
      <c r="AK162" s="104"/>
      <c r="AL162" s="104"/>
      <c r="AM162" s="104"/>
      <c r="AN162" s="104"/>
      <c r="AO162" s="104"/>
      <c r="AP162" s="543"/>
      <c r="AQ162" s="105"/>
    </row>
    <row r="163" spans="1:43" ht="11.25" customHeight="1" x14ac:dyDescent="0.2">
      <c r="A163" s="28"/>
      <c r="B163" s="777">
        <v>418</v>
      </c>
      <c r="C163" s="94"/>
      <c r="D163" s="95"/>
      <c r="E163" s="927" t="str">
        <f ca="1">VLOOKUP(INDIRECT(ADDRESS(ROW(),COLUMN()-3)),Language_Translations,MATCH(Language_Selected,Language_Options,0),FALSE)</f>
        <v>Avant cette grossesse, combien de fois avez-vous eu des injections contre le tétanos ?</v>
      </c>
      <c r="F163" s="927"/>
      <c r="G163" s="927"/>
      <c r="H163" s="927"/>
      <c r="I163" s="927"/>
      <c r="J163" s="927"/>
      <c r="K163" s="927"/>
      <c r="L163" s="927"/>
      <c r="M163" s="927"/>
      <c r="N163" s="927"/>
      <c r="O163" s="927"/>
      <c r="P163" s="927"/>
      <c r="Q163" s="94"/>
      <c r="R163" s="95"/>
      <c r="AD163" s="94"/>
      <c r="AE163" s="103"/>
      <c r="AF163" s="104"/>
      <c r="AG163" s="104"/>
      <c r="AH163" s="104"/>
      <c r="AI163" s="104"/>
      <c r="AJ163" s="104"/>
      <c r="AK163" s="104"/>
      <c r="AL163" s="104"/>
      <c r="AM163" s="104"/>
      <c r="AN163" s="104"/>
      <c r="AO163" s="104"/>
      <c r="AP163" s="543"/>
      <c r="AQ163" s="105"/>
    </row>
    <row r="164" spans="1:43" x14ac:dyDescent="0.2">
      <c r="A164" s="28"/>
      <c r="B164" s="777"/>
      <c r="C164" s="94"/>
      <c r="D164" s="95"/>
      <c r="E164" s="927"/>
      <c r="F164" s="927"/>
      <c r="G164" s="927"/>
      <c r="H164" s="927"/>
      <c r="I164" s="927"/>
      <c r="J164" s="927"/>
      <c r="K164" s="927"/>
      <c r="L164" s="927"/>
      <c r="M164" s="927"/>
      <c r="N164" s="927"/>
      <c r="O164" s="927"/>
      <c r="P164" s="927"/>
      <c r="Q164" s="94"/>
      <c r="R164" s="95"/>
      <c r="S164" s="24"/>
      <c r="T164" s="24"/>
      <c r="U164" s="24"/>
      <c r="V164" s="24"/>
      <c r="W164" s="24"/>
      <c r="X164" s="24"/>
      <c r="Y164" s="24"/>
      <c r="Z164" s="28"/>
      <c r="AA164" s="94"/>
      <c r="AB164" s="26"/>
      <c r="AC164" s="37"/>
      <c r="AD164" s="94"/>
      <c r="AE164" s="103"/>
      <c r="AF164" s="104"/>
      <c r="AG164" s="104"/>
      <c r="AH164" s="104"/>
      <c r="AI164" s="104"/>
      <c r="AJ164" s="104"/>
      <c r="AK164" s="104"/>
      <c r="AL164" s="104"/>
      <c r="AM164" s="104"/>
      <c r="AN164" s="104"/>
      <c r="AO164" s="104"/>
      <c r="AP164" s="543"/>
      <c r="AQ164" s="105"/>
    </row>
    <row r="165" spans="1:43" x14ac:dyDescent="0.2">
      <c r="A165" s="28"/>
      <c r="B165" s="777"/>
      <c r="C165" s="94"/>
      <c r="D165" s="95"/>
      <c r="E165" s="927"/>
      <c r="F165" s="927"/>
      <c r="G165" s="927"/>
      <c r="H165" s="927"/>
      <c r="I165" s="927"/>
      <c r="J165" s="927"/>
      <c r="K165" s="927"/>
      <c r="L165" s="927"/>
      <c r="M165" s="927"/>
      <c r="N165" s="927"/>
      <c r="O165" s="927"/>
      <c r="P165" s="927"/>
      <c r="Q165" s="94"/>
      <c r="R165" s="95"/>
      <c r="S165" s="708" t="s">
        <v>477</v>
      </c>
      <c r="T165" s="24"/>
      <c r="U165" s="24"/>
      <c r="V165" s="182"/>
      <c r="W165" s="182"/>
      <c r="X165" s="182"/>
      <c r="Y165" s="182" t="s">
        <v>2</v>
      </c>
      <c r="Z165" s="182"/>
      <c r="AA165" s="182"/>
      <c r="AB165" s="44"/>
      <c r="AC165" s="39"/>
      <c r="AD165" s="94"/>
      <c r="AE165" s="103"/>
      <c r="AF165" s="104"/>
      <c r="AG165" s="104"/>
      <c r="AH165" s="104"/>
      <c r="AI165" s="104"/>
      <c r="AJ165" s="104"/>
      <c r="AK165" s="104"/>
      <c r="AL165" s="104"/>
      <c r="AM165" s="104"/>
      <c r="AN165" s="104"/>
      <c r="AO165" s="104"/>
      <c r="AP165" s="543"/>
      <c r="AQ165" s="105"/>
    </row>
    <row r="166" spans="1:43" x14ac:dyDescent="0.2">
      <c r="A166" s="28"/>
      <c r="B166" s="777"/>
      <c r="C166" s="94"/>
      <c r="D166" s="95"/>
      <c r="E166" s="927"/>
      <c r="F166" s="927"/>
      <c r="G166" s="927"/>
      <c r="H166" s="927"/>
      <c r="I166" s="927"/>
      <c r="J166" s="927"/>
      <c r="K166" s="927"/>
      <c r="L166" s="927"/>
      <c r="M166" s="927"/>
      <c r="N166" s="927"/>
      <c r="O166" s="927"/>
      <c r="P166" s="927"/>
      <c r="Q166" s="94"/>
      <c r="R166" s="95"/>
      <c r="S166" s="24"/>
      <c r="T166" s="24"/>
      <c r="U166" s="24"/>
      <c r="V166" s="24"/>
      <c r="W166" s="24"/>
      <c r="X166" s="24"/>
      <c r="Y166" s="24"/>
      <c r="Z166" s="24"/>
      <c r="AA166" s="24"/>
      <c r="AB166" s="24"/>
      <c r="AC166" s="36"/>
      <c r="AD166" s="94"/>
      <c r="AE166" s="103"/>
      <c r="AF166" s="104"/>
      <c r="AG166" s="104"/>
      <c r="AH166" s="104"/>
      <c r="AI166" s="104"/>
      <c r="AJ166" s="104"/>
      <c r="AK166" s="104"/>
      <c r="AL166" s="104"/>
      <c r="AM166" s="104"/>
      <c r="AN166" s="104"/>
      <c r="AO166" s="104"/>
      <c r="AP166" s="543"/>
      <c r="AQ166" s="105"/>
    </row>
    <row r="167" spans="1:43" x14ac:dyDescent="0.2">
      <c r="A167" s="28"/>
      <c r="B167" s="777"/>
      <c r="C167" s="94"/>
      <c r="D167" s="95"/>
      <c r="E167" s="919" t="s">
        <v>746</v>
      </c>
      <c r="F167" s="919"/>
      <c r="G167" s="919"/>
      <c r="H167" s="919"/>
      <c r="I167" s="919"/>
      <c r="J167" s="919"/>
      <c r="K167" s="919"/>
      <c r="L167" s="919"/>
      <c r="M167" s="919"/>
      <c r="N167" s="919"/>
      <c r="O167" s="919"/>
      <c r="P167" s="919"/>
      <c r="Q167" s="94"/>
      <c r="R167" s="95"/>
      <c r="S167" s="710" t="s">
        <v>560</v>
      </c>
      <c r="T167" s="24"/>
      <c r="U167" s="24"/>
      <c r="V167" s="24"/>
      <c r="W167" s="24"/>
      <c r="X167" s="182" t="s">
        <v>2</v>
      </c>
      <c r="Y167" s="182"/>
      <c r="Z167" s="183"/>
      <c r="AA167" s="182"/>
      <c r="AB167" s="182"/>
      <c r="AC167" s="296" t="s">
        <v>58</v>
      </c>
      <c r="AD167" s="94"/>
      <c r="AE167" s="103"/>
      <c r="AF167" s="104"/>
      <c r="AG167" s="104"/>
      <c r="AH167" s="104"/>
      <c r="AI167" s="104"/>
      <c r="AJ167" s="104"/>
      <c r="AK167" s="104"/>
      <c r="AL167" s="104"/>
      <c r="AM167" s="104"/>
      <c r="AN167" s="104"/>
      <c r="AO167" s="104"/>
      <c r="AP167" s="543"/>
      <c r="AQ167" s="105"/>
    </row>
    <row r="168" spans="1:43" ht="6" customHeight="1" x14ac:dyDescent="0.2">
      <c r="A168" s="30"/>
      <c r="B168" s="793"/>
      <c r="C168" s="91"/>
      <c r="D168" s="44"/>
      <c r="E168" s="30"/>
      <c r="F168" s="30"/>
      <c r="G168" s="30"/>
      <c r="H168" s="30"/>
      <c r="I168" s="30"/>
      <c r="J168" s="30"/>
      <c r="K168" s="30"/>
      <c r="L168" s="30"/>
      <c r="M168" s="30"/>
      <c r="N168" s="30"/>
      <c r="O168" s="30"/>
      <c r="P168" s="30"/>
      <c r="Q168" s="91"/>
      <c r="R168" s="44"/>
      <c r="S168" s="30"/>
      <c r="T168" s="30"/>
      <c r="U168" s="30"/>
      <c r="V168" s="30"/>
      <c r="W168" s="30"/>
      <c r="X168" s="30"/>
      <c r="Y168" s="30"/>
      <c r="Z168" s="30"/>
      <c r="AA168" s="30"/>
      <c r="AB168" s="30"/>
      <c r="AC168" s="185"/>
      <c r="AD168" s="91"/>
      <c r="AE168" s="103"/>
      <c r="AF168" s="104"/>
      <c r="AG168" s="104"/>
      <c r="AH168" s="104"/>
      <c r="AI168" s="104"/>
      <c r="AJ168" s="104"/>
      <c r="AK168" s="104"/>
      <c r="AL168" s="104"/>
      <c r="AM168" s="104"/>
      <c r="AN168" s="104"/>
      <c r="AO168" s="104"/>
      <c r="AP168" s="543"/>
      <c r="AQ168" s="105"/>
    </row>
    <row r="169" spans="1:43" ht="6" customHeight="1" x14ac:dyDescent="0.2">
      <c r="A169" s="26"/>
      <c r="B169" s="822"/>
      <c r="C169" s="89"/>
      <c r="D169" s="45"/>
      <c r="E169" s="26"/>
      <c r="F169" s="26"/>
      <c r="G169" s="26"/>
      <c r="H169" s="26"/>
      <c r="I169" s="26"/>
      <c r="J169" s="26"/>
      <c r="K169" s="26"/>
      <c r="L169" s="26"/>
      <c r="M169" s="26"/>
      <c r="N169" s="26"/>
      <c r="O169" s="26"/>
      <c r="P169" s="26"/>
      <c r="Q169" s="89"/>
      <c r="R169" s="45"/>
      <c r="S169" s="26"/>
      <c r="T169" s="26"/>
      <c r="U169" s="26"/>
      <c r="V169" s="26"/>
      <c r="W169" s="26"/>
      <c r="X169" s="26"/>
      <c r="Y169" s="26"/>
      <c r="Z169" s="26"/>
      <c r="AA169" s="26"/>
      <c r="AB169" s="26"/>
      <c r="AC169" s="187"/>
      <c r="AD169" s="89"/>
      <c r="AE169" s="103"/>
      <c r="AF169" s="104"/>
      <c r="AG169" s="104"/>
      <c r="AH169" s="104"/>
      <c r="AI169" s="104"/>
      <c r="AJ169" s="104"/>
      <c r="AK169" s="104"/>
      <c r="AL169" s="104"/>
      <c r="AM169" s="104"/>
      <c r="AN169" s="104"/>
      <c r="AO169" s="104"/>
      <c r="AP169" s="543"/>
      <c r="AQ169" s="105"/>
    </row>
    <row r="170" spans="1:43" ht="11.25" customHeight="1" x14ac:dyDescent="0.2">
      <c r="A170" s="828"/>
      <c r="B170" s="831">
        <v>419</v>
      </c>
      <c r="C170" s="827"/>
      <c r="D170" s="95"/>
      <c r="E170" s="969" t="s">
        <v>1705</v>
      </c>
      <c r="F170" s="969"/>
      <c r="G170" s="969"/>
      <c r="H170" s="969"/>
      <c r="I170" s="969"/>
      <c r="J170" s="969"/>
      <c r="K170" s="969"/>
      <c r="L170" s="969"/>
      <c r="M170" s="969"/>
      <c r="N170" s="969"/>
      <c r="O170" s="969"/>
      <c r="P170" s="969"/>
      <c r="Q170" s="827"/>
      <c r="R170" s="95"/>
      <c r="AD170" s="827"/>
      <c r="AE170" s="103"/>
      <c r="AF170" s="104"/>
      <c r="AG170" s="104"/>
      <c r="AH170" s="104"/>
      <c r="AI170" s="104"/>
      <c r="AJ170" s="104"/>
      <c r="AK170" s="104"/>
      <c r="AL170" s="104"/>
      <c r="AM170" s="104"/>
      <c r="AN170" s="104"/>
      <c r="AO170" s="104"/>
      <c r="AP170" s="543"/>
      <c r="AQ170" s="105"/>
    </row>
    <row r="171" spans="1:43" x14ac:dyDescent="0.2">
      <c r="A171" s="828"/>
      <c r="B171" s="831"/>
      <c r="C171" s="827"/>
      <c r="D171" s="95"/>
      <c r="F171" s="540"/>
      <c r="G171" s="540"/>
      <c r="H171" s="540"/>
      <c r="I171" s="540"/>
      <c r="J171" s="540"/>
      <c r="K171" s="540"/>
      <c r="L171" s="540"/>
      <c r="M171" s="540"/>
      <c r="N171" s="540"/>
      <c r="O171" s="540"/>
      <c r="P171" s="540"/>
      <c r="Q171" s="827"/>
      <c r="R171" s="95"/>
      <c r="AC171" s="180"/>
      <c r="AD171" s="827"/>
      <c r="AE171" s="103"/>
      <c r="AF171" s="104"/>
      <c r="AG171" s="104"/>
      <c r="AH171" s="104"/>
      <c r="AI171" s="104"/>
      <c r="AJ171" s="104"/>
      <c r="AK171" s="104"/>
      <c r="AL171" s="104"/>
      <c r="AM171" s="104"/>
      <c r="AN171" s="104"/>
      <c r="AO171" s="104"/>
      <c r="AP171" s="543"/>
      <c r="AQ171" s="105"/>
    </row>
    <row r="172" spans="1:43" x14ac:dyDescent="0.2">
      <c r="A172" s="828"/>
      <c r="B172" s="831"/>
      <c r="C172" s="827"/>
      <c r="D172" s="95"/>
      <c r="E172" s="5"/>
      <c r="F172" s="950" t="s">
        <v>1115</v>
      </c>
      <c r="G172" s="950"/>
      <c r="H172" s="950"/>
      <c r="I172" s="950"/>
      <c r="J172" s="541"/>
      <c r="K172" s="540"/>
      <c r="L172" s="938" t="s">
        <v>1704</v>
      </c>
      <c r="M172" s="938"/>
      <c r="N172" s="938"/>
      <c r="O172" s="938"/>
      <c r="P172" s="540"/>
      <c r="Q172" s="827"/>
      <c r="R172" s="95"/>
      <c r="S172" s="835"/>
      <c r="U172" s="835"/>
      <c r="X172" s="182"/>
      <c r="Y172" s="182"/>
      <c r="Z172" s="828"/>
      <c r="AA172" s="828"/>
      <c r="AB172" s="828"/>
      <c r="AC172" s="826"/>
      <c r="AD172" s="827"/>
      <c r="AE172" s="103"/>
      <c r="AF172" s="104"/>
      <c r="AG172" s="104"/>
      <c r="AH172" s="104"/>
      <c r="AI172" s="104"/>
      <c r="AJ172" s="104"/>
      <c r="AK172" s="104"/>
      <c r="AL172" s="104"/>
      <c r="AM172" s="104"/>
      <c r="AN172" s="104"/>
      <c r="AO172" s="104"/>
      <c r="AP172" s="543"/>
      <c r="AQ172" s="105"/>
    </row>
    <row r="173" spans="1:43" x14ac:dyDescent="0.2">
      <c r="A173" s="828"/>
      <c r="B173" s="831"/>
      <c r="C173" s="827"/>
      <c r="D173" s="95"/>
      <c r="E173" s="5"/>
      <c r="F173" s="950"/>
      <c r="G173" s="950"/>
      <c r="H173" s="950"/>
      <c r="I173" s="950"/>
      <c r="J173" s="541"/>
      <c r="K173" s="540"/>
      <c r="L173" s="938"/>
      <c r="M173" s="938"/>
      <c r="N173" s="938"/>
      <c r="O173" s="938"/>
      <c r="P173" s="540"/>
      <c r="Q173" s="827"/>
      <c r="R173" s="95"/>
      <c r="S173" s="835"/>
      <c r="U173" s="835"/>
      <c r="X173" s="182"/>
      <c r="Y173" s="182"/>
      <c r="Z173" s="828"/>
      <c r="AA173" s="828"/>
      <c r="AB173" s="828"/>
      <c r="AC173" s="826"/>
      <c r="AD173" s="827"/>
      <c r="AE173" s="103"/>
      <c r="AF173" s="104"/>
      <c r="AG173" s="104"/>
      <c r="AH173" s="104"/>
      <c r="AI173" s="104"/>
      <c r="AJ173" s="104"/>
      <c r="AK173" s="104"/>
      <c r="AL173" s="104"/>
      <c r="AM173" s="104"/>
      <c r="AN173" s="104"/>
      <c r="AO173" s="104"/>
      <c r="AP173" s="543"/>
      <c r="AQ173" s="105"/>
    </row>
    <row r="174" spans="1:43" x14ac:dyDescent="0.2">
      <c r="A174" s="828"/>
      <c r="B174" s="831"/>
      <c r="C174" s="827"/>
      <c r="D174" s="95"/>
      <c r="E174" s="828" t="s">
        <v>55</v>
      </c>
      <c r="F174" s="918" t="str">
        <f ca="1">VLOOKUP(CONCATENATE($B$170&amp;INDIRECT(ADDRESS(ROW(),COLUMN()-1))),Language_Translations,MATCH(Language_Selected,Language_Options,0),FALSE)</f>
        <v>Il y a combien d’années que vous avez reçu cette injection contre le tétanos ?</v>
      </c>
      <c r="G174" s="918"/>
      <c r="H174" s="918"/>
      <c r="I174" s="918"/>
      <c r="J174" s="962"/>
      <c r="K174" s="80" t="s">
        <v>56</v>
      </c>
      <c r="L174" s="918" t="str">
        <f ca="1">VLOOKUP(CONCATENATE($B$170&amp;INDIRECT(ADDRESS(ROW(),COLUMN()-1))),Language_Translations,MATCH(Language_Selected,Language_Options,0),FALSE)</f>
        <v>Il y a combien d’années que vous avez reçu la dernière injection contre le tétanos avant cette grossesse ?</v>
      </c>
      <c r="M174" s="918"/>
      <c r="N174" s="918"/>
      <c r="O174" s="918"/>
      <c r="P174" s="918"/>
      <c r="Q174" s="827"/>
      <c r="R174" s="95"/>
      <c r="S174" s="835"/>
      <c r="U174" s="835"/>
      <c r="X174" s="182"/>
      <c r="Y174" s="182"/>
      <c r="Z174" s="828"/>
      <c r="AA174" s="828"/>
      <c r="AB174" s="828"/>
      <c r="AC174" s="826"/>
      <c r="AD174" s="827"/>
      <c r="AE174" s="103"/>
      <c r="AF174" s="104"/>
      <c r="AG174" s="104"/>
      <c r="AH174" s="104"/>
      <c r="AI174" s="104"/>
      <c r="AJ174" s="104"/>
      <c r="AK174" s="104"/>
      <c r="AL174" s="104"/>
      <c r="AM174" s="104"/>
      <c r="AN174" s="104"/>
      <c r="AO174" s="104"/>
      <c r="AP174" s="543"/>
      <c r="AQ174" s="105"/>
    </row>
    <row r="175" spans="1:43" x14ac:dyDescent="0.2">
      <c r="A175" s="828"/>
      <c r="B175" s="831"/>
      <c r="C175" s="827"/>
      <c r="D175" s="95"/>
      <c r="E175" s="823"/>
      <c r="F175" s="918"/>
      <c r="G175" s="918"/>
      <c r="H175" s="918"/>
      <c r="I175" s="918"/>
      <c r="J175" s="962"/>
      <c r="K175" s="824"/>
      <c r="L175" s="918"/>
      <c r="M175" s="918"/>
      <c r="N175" s="918"/>
      <c r="O175" s="918"/>
      <c r="P175" s="918"/>
      <c r="Q175" s="827"/>
      <c r="R175" s="95"/>
      <c r="S175" s="835" t="s">
        <v>747</v>
      </c>
      <c r="T175" s="835"/>
      <c r="U175" s="835"/>
      <c r="V175" s="835"/>
      <c r="W175" s="835"/>
      <c r="X175" s="835"/>
      <c r="Y175" s="835"/>
      <c r="Z175" s="45"/>
      <c r="AA175" s="89"/>
      <c r="AB175" s="26"/>
      <c r="AC175" s="37"/>
      <c r="AD175" s="827"/>
      <c r="AE175" s="103"/>
      <c r="AF175" s="104"/>
      <c r="AG175" s="104"/>
      <c r="AH175" s="104"/>
      <c r="AI175" s="104"/>
      <c r="AJ175" s="104"/>
      <c r="AK175" s="104"/>
      <c r="AL175" s="104"/>
      <c r="AM175" s="104"/>
      <c r="AN175" s="104"/>
      <c r="AO175" s="104"/>
      <c r="AP175" s="543"/>
      <c r="AQ175" s="105"/>
    </row>
    <row r="176" spans="1:43" x14ac:dyDescent="0.2">
      <c r="A176" s="828"/>
      <c r="B176" s="831"/>
      <c r="C176" s="827"/>
      <c r="D176" s="95"/>
      <c r="E176" s="823"/>
      <c r="F176" s="918"/>
      <c r="G176" s="918"/>
      <c r="H176" s="918"/>
      <c r="I176" s="918"/>
      <c r="J176" s="962"/>
      <c r="K176" s="824"/>
      <c r="L176" s="918"/>
      <c r="M176" s="918"/>
      <c r="N176" s="918"/>
      <c r="O176" s="918"/>
      <c r="P176" s="918"/>
      <c r="Q176" s="827"/>
      <c r="R176" s="95"/>
      <c r="S176" s="835" t="s">
        <v>748</v>
      </c>
      <c r="U176" s="835"/>
      <c r="W176" s="182" t="s">
        <v>2</v>
      </c>
      <c r="X176" s="183"/>
      <c r="Y176" s="182"/>
      <c r="Z176" s="44"/>
      <c r="AA176" s="91"/>
      <c r="AB176" s="44"/>
      <c r="AC176" s="39"/>
      <c r="AD176" s="827"/>
      <c r="AE176" s="103"/>
      <c r="AF176" s="104"/>
      <c r="AG176" s="104"/>
      <c r="AH176" s="104"/>
      <c r="AI176" s="104"/>
      <c r="AJ176" s="104"/>
      <c r="AK176" s="104"/>
      <c r="AL176" s="104"/>
      <c r="AM176" s="104"/>
      <c r="AN176" s="104"/>
      <c r="AO176" s="104"/>
      <c r="AP176" s="543"/>
      <c r="AQ176" s="105"/>
    </row>
    <row r="177" spans="1:43" x14ac:dyDescent="0.2">
      <c r="A177" s="828"/>
      <c r="B177" s="831"/>
      <c r="C177" s="827"/>
      <c r="D177" s="95"/>
      <c r="E177" s="823"/>
      <c r="F177" s="918"/>
      <c r="G177" s="918"/>
      <c r="H177" s="918"/>
      <c r="I177" s="918"/>
      <c r="J177" s="962"/>
      <c r="K177" s="824"/>
      <c r="L177" s="918"/>
      <c r="M177" s="918"/>
      <c r="N177" s="918"/>
      <c r="O177" s="918"/>
      <c r="P177" s="918"/>
      <c r="Q177" s="827"/>
      <c r="R177" s="95"/>
      <c r="S177" s="835"/>
      <c r="U177" s="835"/>
      <c r="X177" s="182"/>
      <c r="Y177" s="182"/>
      <c r="Z177" s="828"/>
      <c r="AA177" s="828"/>
      <c r="AB177" s="828"/>
      <c r="AC177" s="826"/>
      <c r="AD177" s="827"/>
      <c r="AE177" s="103"/>
      <c r="AF177" s="104"/>
      <c r="AG177" s="104"/>
      <c r="AH177" s="104"/>
      <c r="AI177" s="104"/>
      <c r="AJ177" s="104"/>
      <c r="AK177" s="104"/>
      <c r="AL177" s="104"/>
      <c r="AM177" s="104"/>
      <c r="AN177" s="104"/>
      <c r="AO177" s="104"/>
      <c r="AP177" s="543"/>
      <c r="AQ177" s="105"/>
    </row>
    <row r="178" spans="1:43" x14ac:dyDescent="0.2">
      <c r="A178" s="828"/>
      <c r="B178" s="831"/>
      <c r="C178" s="827"/>
      <c r="D178" s="95"/>
      <c r="E178" s="823"/>
      <c r="F178" s="918"/>
      <c r="G178" s="918"/>
      <c r="H178" s="918"/>
      <c r="I178" s="918"/>
      <c r="J178" s="962"/>
      <c r="K178" s="824"/>
      <c r="L178" s="918"/>
      <c r="M178" s="918"/>
      <c r="N178" s="918"/>
      <c r="O178" s="918"/>
      <c r="P178" s="918"/>
      <c r="Q178" s="827"/>
      <c r="R178" s="95"/>
      <c r="S178" s="835"/>
      <c r="U178" s="835"/>
      <c r="X178" s="182"/>
      <c r="Y178" s="182"/>
      <c r="Z178" s="828"/>
      <c r="AA178" s="828"/>
      <c r="AB178" s="828"/>
      <c r="AC178" s="826"/>
      <c r="AD178" s="827"/>
      <c r="AE178" s="103"/>
      <c r="AF178" s="104"/>
      <c r="AG178" s="104"/>
      <c r="AH178" s="104"/>
      <c r="AI178" s="104"/>
      <c r="AJ178" s="104"/>
      <c r="AK178" s="104"/>
      <c r="AL178" s="104"/>
      <c r="AM178" s="104"/>
      <c r="AN178" s="104"/>
      <c r="AO178" s="104"/>
      <c r="AP178" s="543"/>
      <c r="AQ178" s="105"/>
    </row>
    <row r="179" spans="1:43" x14ac:dyDescent="0.2">
      <c r="A179" s="828"/>
      <c r="B179" s="831"/>
      <c r="C179" s="827"/>
      <c r="D179" s="95"/>
      <c r="E179" s="823"/>
      <c r="F179" s="918"/>
      <c r="G179" s="918"/>
      <c r="H179" s="918"/>
      <c r="I179" s="918"/>
      <c r="J179" s="962"/>
      <c r="K179" s="824"/>
      <c r="L179" s="918"/>
      <c r="M179" s="918"/>
      <c r="N179" s="918"/>
      <c r="O179" s="918"/>
      <c r="P179" s="918"/>
      <c r="Q179" s="827"/>
      <c r="R179" s="95"/>
      <c r="S179" s="835"/>
      <c r="T179" s="835"/>
      <c r="U179" s="835"/>
      <c r="V179" s="835"/>
      <c r="W179" s="835"/>
      <c r="X179" s="835"/>
      <c r="Y179" s="835"/>
      <c r="Z179" s="835"/>
      <c r="AA179" s="835"/>
      <c r="AB179" s="835"/>
      <c r="AC179" s="830"/>
      <c r="AD179" s="827"/>
      <c r="AE179" s="103"/>
      <c r="AF179" s="104"/>
      <c r="AG179" s="104"/>
      <c r="AH179" s="104"/>
      <c r="AI179" s="104"/>
      <c r="AJ179" s="104"/>
      <c r="AK179" s="104"/>
      <c r="AL179" s="104"/>
      <c r="AM179" s="104"/>
      <c r="AN179" s="104"/>
      <c r="AO179" s="104"/>
      <c r="AP179" s="543"/>
      <c r="AQ179" s="105"/>
    </row>
    <row r="180" spans="1:43" ht="6" customHeight="1" x14ac:dyDescent="0.2">
      <c r="A180" s="30"/>
      <c r="B180" s="836"/>
      <c r="C180" s="91"/>
      <c r="D180" s="44"/>
      <c r="E180" s="30"/>
      <c r="F180" s="30"/>
      <c r="G180" s="30"/>
      <c r="H180" s="30"/>
      <c r="I180" s="30"/>
      <c r="J180" s="30"/>
      <c r="K180" s="30"/>
      <c r="L180" s="30"/>
      <c r="M180" s="30"/>
      <c r="N180" s="30"/>
      <c r="O180" s="30"/>
      <c r="P180" s="30"/>
      <c r="Q180" s="91"/>
      <c r="R180" s="44"/>
      <c r="S180" s="30"/>
      <c r="T180" s="30"/>
      <c r="U180" s="30"/>
      <c r="V180" s="30"/>
      <c r="W180" s="30"/>
      <c r="X180" s="30"/>
      <c r="Y180" s="30"/>
      <c r="Z180" s="30"/>
      <c r="AA180" s="30"/>
      <c r="AB180" s="30"/>
      <c r="AC180" s="185"/>
      <c r="AD180" s="91"/>
      <c r="AE180" s="103"/>
      <c r="AF180" s="104"/>
      <c r="AG180" s="104"/>
      <c r="AH180" s="104"/>
      <c r="AI180" s="104"/>
      <c r="AJ180" s="104"/>
      <c r="AK180" s="104"/>
      <c r="AL180" s="104"/>
      <c r="AM180" s="104"/>
      <c r="AN180" s="104"/>
      <c r="AO180" s="104"/>
      <c r="AP180" s="543"/>
      <c r="AQ180" s="105"/>
    </row>
    <row r="181" spans="1:43" ht="6" hidden="1" customHeight="1" x14ac:dyDescent="0.2">
      <c r="A181" s="30"/>
      <c r="B181" s="793"/>
      <c r="C181" s="91"/>
      <c r="D181" s="44"/>
      <c r="E181" s="30"/>
      <c r="F181" s="30"/>
      <c r="G181" s="30"/>
      <c r="H181" s="30"/>
      <c r="I181" s="30"/>
      <c r="J181" s="30"/>
      <c r="K181" s="30"/>
      <c r="L181" s="30"/>
      <c r="M181" s="30"/>
      <c r="N181" s="30"/>
      <c r="O181" s="30"/>
      <c r="P181" s="30"/>
      <c r="Q181" s="91"/>
      <c r="R181" s="44"/>
      <c r="S181" s="30"/>
      <c r="T181" s="30"/>
      <c r="U181" s="30"/>
      <c r="V181" s="30"/>
      <c r="W181" s="30"/>
      <c r="X181" s="30"/>
      <c r="Y181" s="30"/>
      <c r="Z181" s="30"/>
      <c r="AA181" s="30"/>
      <c r="AB181" s="30"/>
      <c r="AC181" s="185"/>
      <c r="AD181" s="91"/>
      <c r="AE181" s="103"/>
      <c r="AF181" s="104"/>
      <c r="AG181" s="104"/>
      <c r="AH181" s="104"/>
      <c r="AI181" s="104"/>
      <c r="AJ181" s="104"/>
      <c r="AK181" s="104"/>
      <c r="AL181" s="104"/>
      <c r="AM181" s="104"/>
      <c r="AN181" s="104"/>
      <c r="AO181" s="104"/>
      <c r="AP181" s="543"/>
      <c r="AQ181" s="105"/>
    </row>
    <row r="182" spans="1:43" ht="6" customHeight="1" x14ac:dyDescent="0.2">
      <c r="A182" s="26"/>
      <c r="B182" s="756"/>
      <c r="C182" s="89"/>
      <c r="D182" s="45"/>
      <c r="E182" s="26"/>
      <c r="F182" s="26"/>
      <c r="G182" s="26"/>
      <c r="H182" s="26"/>
      <c r="I182" s="26"/>
      <c r="J182" s="26"/>
      <c r="K182" s="26"/>
      <c r="L182" s="26"/>
      <c r="M182" s="26"/>
      <c r="N182" s="26"/>
      <c r="O182" s="26"/>
      <c r="P182" s="26"/>
      <c r="Q182" s="89"/>
      <c r="R182" s="45"/>
      <c r="S182" s="26"/>
      <c r="T182" s="26"/>
      <c r="U182" s="26"/>
      <c r="V182" s="26"/>
      <c r="W182" s="26"/>
      <c r="X182" s="26"/>
      <c r="Y182" s="26"/>
      <c r="Z182" s="26"/>
      <c r="AA182" s="26"/>
      <c r="AB182" s="26"/>
      <c r="AC182" s="187"/>
      <c r="AD182" s="89"/>
      <c r="AE182" s="103"/>
      <c r="AF182" s="104"/>
      <c r="AG182" s="104"/>
      <c r="AH182" s="104"/>
      <c r="AI182" s="104"/>
      <c r="AJ182" s="104"/>
      <c r="AK182" s="104"/>
      <c r="AL182" s="104"/>
      <c r="AM182" s="104"/>
      <c r="AN182" s="104"/>
      <c r="AO182" s="104"/>
      <c r="AP182" s="543"/>
      <c r="AQ182" s="105"/>
    </row>
    <row r="183" spans="1:43" ht="11.25" customHeight="1" x14ac:dyDescent="0.2">
      <c r="A183" s="28"/>
      <c r="B183" s="777">
        <v>420</v>
      </c>
      <c r="C183" s="94"/>
      <c r="D183" s="95"/>
      <c r="E183" s="927" t="str">
        <f ca="1">VLOOKUP(INDIRECT(ADDRESS(ROW(),COLUMN()-3)),Language_Translations,MATCH(Language_Selected,Language_Options,0),FALSE)</f>
        <v>Durant cette grossesse, vous a-t-on donné ou avez-vous acheté des comprimés de fer ou du sirop contenant du fer ?</v>
      </c>
      <c r="F183" s="927"/>
      <c r="G183" s="927"/>
      <c r="H183" s="927"/>
      <c r="I183" s="927"/>
      <c r="J183" s="927"/>
      <c r="K183" s="927"/>
      <c r="L183" s="927"/>
      <c r="M183" s="927"/>
      <c r="N183" s="927"/>
      <c r="O183" s="927"/>
      <c r="P183" s="927"/>
      <c r="Q183" s="94"/>
      <c r="R183" s="95"/>
      <c r="AD183" s="94"/>
      <c r="AE183" s="103"/>
      <c r="AF183" s="104"/>
      <c r="AG183" s="104"/>
      <c r="AH183" s="104"/>
      <c r="AI183" s="104"/>
      <c r="AJ183" s="104"/>
      <c r="AK183" s="104"/>
      <c r="AL183" s="104"/>
      <c r="AM183" s="104"/>
      <c r="AN183" s="104"/>
      <c r="AO183" s="104"/>
      <c r="AP183" s="543"/>
      <c r="AQ183" s="105"/>
    </row>
    <row r="184" spans="1:43" x14ac:dyDescent="0.2">
      <c r="A184" s="28"/>
      <c r="B184" s="213" t="s">
        <v>53</v>
      </c>
      <c r="C184" s="94"/>
      <c r="D184" s="95"/>
      <c r="E184" s="927"/>
      <c r="F184" s="927"/>
      <c r="G184" s="927"/>
      <c r="H184" s="927"/>
      <c r="I184" s="927"/>
      <c r="J184" s="927"/>
      <c r="K184" s="927"/>
      <c r="L184" s="927"/>
      <c r="M184" s="927"/>
      <c r="N184" s="927"/>
      <c r="O184" s="927"/>
      <c r="P184" s="927"/>
      <c r="Q184" s="94"/>
      <c r="R184" s="95"/>
      <c r="S184" s="24" t="s">
        <v>444</v>
      </c>
      <c r="T184" s="24"/>
      <c r="U184" s="182" t="s">
        <v>2</v>
      </c>
      <c r="V184" s="182"/>
      <c r="W184" s="182"/>
      <c r="X184" s="182"/>
      <c r="Y184" s="182"/>
      <c r="Z184" s="182"/>
      <c r="AA184" s="182"/>
      <c r="AB184" s="182"/>
      <c r="AC184" s="178" t="s">
        <v>10</v>
      </c>
      <c r="AD184" s="94"/>
      <c r="AE184" s="103"/>
      <c r="AF184" s="104"/>
      <c r="AG184" s="104"/>
      <c r="AH184" s="104"/>
      <c r="AI184" s="104"/>
      <c r="AJ184" s="104"/>
      <c r="AK184" s="104"/>
      <c r="AL184" s="104"/>
      <c r="AM184" s="104"/>
      <c r="AN184" s="104"/>
      <c r="AO184" s="104"/>
      <c r="AP184" s="543"/>
      <c r="AQ184" s="105"/>
    </row>
    <row r="185" spans="1:43" x14ac:dyDescent="0.2">
      <c r="A185" s="28"/>
      <c r="B185" s="777"/>
      <c r="C185" s="94"/>
      <c r="D185" s="95"/>
      <c r="E185" s="927"/>
      <c r="F185" s="927"/>
      <c r="G185" s="927"/>
      <c r="H185" s="927"/>
      <c r="I185" s="927"/>
      <c r="J185" s="927"/>
      <c r="K185" s="927"/>
      <c r="L185" s="927"/>
      <c r="M185" s="927"/>
      <c r="N185" s="927"/>
      <c r="O185" s="927"/>
      <c r="P185" s="927"/>
      <c r="Q185" s="94"/>
      <c r="R185" s="95"/>
      <c r="S185" s="24" t="s">
        <v>445</v>
      </c>
      <c r="T185" s="24"/>
      <c r="U185" s="182" t="s">
        <v>2</v>
      </c>
      <c r="V185" s="182"/>
      <c r="W185" s="182"/>
      <c r="X185" s="182"/>
      <c r="Y185" s="182"/>
      <c r="Z185" s="182"/>
      <c r="AA185" s="182"/>
      <c r="AB185" s="182"/>
      <c r="AC185" s="296" t="s">
        <v>12</v>
      </c>
      <c r="AD185" s="94"/>
      <c r="AE185" s="103"/>
      <c r="AF185" s="104"/>
      <c r="AG185" s="104"/>
      <c r="AH185" s="104"/>
      <c r="AI185" s="104"/>
      <c r="AJ185" s="104"/>
      <c r="AK185" s="104"/>
      <c r="AL185" s="104"/>
      <c r="AM185" s="104"/>
      <c r="AN185" s="104"/>
      <c r="AO185" s="104"/>
      <c r="AP185" s="543"/>
      <c r="AQ185" s="105"/>
    </row>
    <row r="186" spans="1:43" x14ac:dyDescent="0.2">
      <c r="A186" s="28"/>
      <c r="B186" s="777"/>
      <c r="C186" s="94"/>
      <c r="D186" s="95"/>
      <c r="E186" s="927"/>
      <c r="F186" s="927"/>
      <c r="G186" s="927"/>
      <c r="H186" s="927"/>
      <c r="I186" s="927"/>
      <c r="J186" s="927"/>
      <c r="K186" s="927"/>
      <c r="L186" s="927"/>
      <c r="M186" s="927"/>
      <c r="N186" s="927"/>
      <c r="O186" s="927"/>
      <c r="P186" s="927"/>
      <c r="Q186" s="94"/>
      <c r="R186" s="95"/>
      <c r="S186" s="24"/>
      <c r="T186" s="24"/>
      <c r="U186" s="24"/>
      <c r="V186" s="24"/>
      <c r="W186" s="24"/>
      <c r="X186" s="24"/>
      <c r="Y186" s="24"/>
      <c r="Z186" s="24"/>
      <c r="AA186" s="36" t="s">
        <v>750</v>
      </c>
      <c r="AB186" s="24"/>
      <c r="AC186" s="36"/>
      <c r="AD186" s="94"/>
      <c r="AE186" s="103"/>
      <c r="AF186" s="104"/>
      <c r="AG186" s="104"/>
      <c r="AH186" s="104"/>
      <c r="AI186" s="104"/>
      <c r="AJ186" s="104"/>
      <c r="AK186" s="104"/>
      <c r="AL186" s="104"/>
      <c r="AM186" s="104"/>
      <c r="AN186" s="104"/>
      <c r="AO186" s="104"/>
      <c r="AP186" s="543"/>
      <c r="AQ186" s="105"/>
    </row>
    <row r="187" spans="1:43" x14ac:dyDescent="0.2">
      <c r="A187" s="28"/>
      <c r="B187" s="777"/>
      <c r="C187" s="94"/>
      <c r="D187" s="95"/>
      <c r="E187" s="919" t="s">
        <v>749</v>
      </c>
      <c r="F187" s="919"/>
      <c r="G187" s="919"/>
      <c r="H187" s="919"/>
      <c r="I187" s="919"/>
      <c r="J187" s="919"/>
      <c r="K187" s="919"/>
      <c r="L187" s="919"/>
      <c r="M187" s="919"/>
      <c r="N187" s="919"/>
      <c r="O187" s="919"/>
      <c r="P187" s="919"/>
      <c r="Q187" s="94"/>
      <c r="R187" s="95"/>
      <c r="S187" s="710" t="s">
        <v>560</v>
      </c>
      <c r="T187" s="24"/>
      <c r="U187" s="24"/>
      <c r="V187" s="24"/>
      <c r="W187" s="24"/>
      <c r="X187" s="182" t="s">
        <v>2</v>
      </c>
      <c r="Y187" s="182"/>
      <c r="Z187" s="183"/>
      <c r="AA187" s="182"/>
      <c r="AB187" s="182"/>
      <c r="AC187" s="296" t="s">
        <v>58</v>
      </c>
      <c r="AD187" s="94"/>
      <c r="AE187" s="103"/>
      <c r="AF187" s="104"/>
      <c r="AG187" s="104"/>
      <c r="AH187" s="104"/>
      <c r="AI187" s="104"/>
      <c r="AJ187" s="104"/>
      <c r="AK187" s="104"/>
      <c r="AL187" s="104"/>
      <c r="AM187" s="104"/>
      <c r="AN187" s="104"/>
      <c r="AO187" s="104"/>
      <c r="AP187" s="543"/>
      <c r="AQ187" s="105"/>
    </row>
    <row r="188" spans="1:43" ht="6" customHeight="1" x14ac:dyDescent="0.2">
      <c r="A188" s="30"/>
      <c r="B188" s="793"/>
      <c r="C188" s="91"/>
      <c r="D188" s="44"/>
      <c r="E188" s="30"/>
      <c r="F188" s="30"/>
      <c r="G188" s="30"/>
      <c r="H188" s="30"/>
      <c r="I188" s="30"/>
      <c r="J188" s="30"/>
      <c r="K188" s="30"/>
      <c r="L188" s="30"/>
      <c r="M188" s="30"/>
      <c r="N188" s="30"/>
      <c r="O188" s="30"/>
      <c r="P188" s="30"/>
      <c r="Q188" s="91"/>
      <c r="R188" s="44"/>
      <c r="S188" s="30"/>
      <c r="T188" s="30"/>
      <c r="U188" s="30"/>
      <c r="V188" s="30"/>
      <c r="W188" s="30"/>
      <c r="X188" s="30"/>
      <c r="Y188" s="30"/>
      <c r="Z188" s="30"/>
      <c r="AA188" s="30"/>
      <c r="AB188" s="30"/>
      <c r="AC188" s="185"/>
      <c r="AD188" s="91"/>
      <c r="AE188" s="103"/>
      <c r="AF188" s="104"/>
      <c r="AG188" s="104"/>
      <c r="AH188" s="104"/>
      <c r="AI188" s="104"/>
      <c r="AJ188" s="104"/>
      <c r="AK188" s="104"/>
      <c r="AL188" s="104"/>
      <c r="AM188" s="104"/>
      <c r="AN188" s="104"/>
      <c r="AO188" s="104"/>
      <c r="AP188" s="543"/>
      <c r="AQ188" s="105"/>
    </row>
    <row r="189" spans="1:43" ht="6" customHeight="1" x14ac:dyDescent="0.2">
      <c r="A189" s="26"/>
      <c r="B189" s="756"/>
      <c r="C189" s="89"/>
      <c r="D189" s="45"/>
      <c r="E189" s="26"/>
      <c r="F189" s="26"/>
      <c r="G189" s="26"/>
      <c r="H189" s="26"/>
      <c r="I189" s="26"/>
      <c r="J189" s="26"/>
      <c r="K189" s="26"/>
      <c r="L189" s="26"/>
      <c r="M189" s="26"/>
      <c r="N189" s="26"/>
      <c r="O189" s="26"/>
      <c r="P189" s="26"/>
      <c r="Q189" s="89"/>
      <c r="R189" s="45"/>
      <c r="S189" s="26"/>
      <c r="T189" s="26"/>
      <c r="U189" s="26"/>
      <c r="V189" s="26"/>
      <c r="W189" s="26"/>
      <c r="X189" s="26"/>
      <c r="Y189" s="26"/>
      <c r="Z189" s="26"/>
      <c r="AA189" s="26"/>
      <c r="AB189" s="26"/>
      <c r="AC189" s="187"/>
      <c r="AD189" s="89"/>
      <c r="AE189" s="103"/>
      <c r="AF189" s="104"/>
      <c r="AG189" s="104"/>
      <c r="AH189" s="104"/>
      <c r="AI189" s="104"/>
      <c r="AJ189" s="104"/>
      <c r="AK189" s="104"/>
      <c r="AL189" s="104"/>
      <c r="AM189" s="104"/>
      <c r="AN189" s="104"/>
      <c r="AO189" s="104"/>
      <c r="AP189" s="543"/>
      <c r="AQ189" s="105"/>
    </row>
    <row r="190" spans="1:43" ht="11.25" customHeight="1" x14ac:dyDescent="0.2">
      <c r="A190" s="28"/>
      <c r="B190" s="777">
        <v>421</v>
      </c>
      <c r="C190" s="94"/>
      <c r="D190" s="95"/>
      <c r="E190" s="927" t="str">
        <f ca="1">VLOOKUP(INDIRECT(ADDRESS(ROW(),COLUMN()-3)),Language_Translations,MATCH(Language_Selected,Language_Options,0),FALSE)</f>
        <v>Durant toute la grossesse, pendant combien de jours avez-vous pris des comprimés ou du sirop ?</v>
      </c>
      <c r="F190" s="927"/>
      <c r="G190" s="927"/>
      <c r="H190" s="927"/>
      <c r="I190" s="927"/>
      <c r="J190" s="927"/>
      <c r="K190" s="927"/>
      <c r="L190" s="927"/>
      <c r="M190" s="927"/>
      <c r="N190" s="927"/>
      <c r="O190" s="927"/>
      <c r="P190" s="927"/>
      <c r="Q190" s="94"/>
      <c r="R190" s="95"/>
      <c r="AD190" s="94"/>
      <c r="AE190" s="103"/>
      <c r="AF190" s="104"/>
      <c r="AG190" s="104"/>
      <c r="AH190" s="104"/>
      <c r="AI190" s="104"/>
      <c r="AJ190" s="104"/>
      <c r="AK190" s="104"/>
      <c r="AL190" s="104"/>
      <c r="AM190" s="104"/>
      <c r="AN190" s="104"/>
      <c r="AO190" s="104"/>
      <c r="AP190" s="543"/>
      <c r="AQ190" s="105"/>
    </row>
    <row r="191" spans="1:43" x14ac:dyDescent="0.2">
      <c r="A191" s="28"/>
      <c r="B191" s="213" t="s">
        <v>53</v>
      </c>
      <c r="C191" s="94"/>
      <c r="D191" s="95"/>
      <c r="E191" s="927"/>
      <c r="F191" s="927"/>
      <c r="G191" s="927"/>
      <c r="H191" s="927"/>
      <c r="I191" s="927"/>
      <c r="J191" s="927"/>
      <c r="K191" s="927"/>
      <c r="L191" s="927"/>
      <c r="M191" s="927"/>
      <c r="N191" s="927"/>
      <c r="O191" s="927"/>
      <c r="P191" s="927"/>
      <c r="Q191" s="94"/>
      <c r="R191" s="95"/>
      <c r="S191" s="24"/>
      <c r="T191" s="24"/>
      <c r="U191" s="24"/>
      <c r="V191" s="24"/>
      <c r="W191" s="94"/>
      <c r="X191" s="45"/>
      <c r="Y191" s="26"/>
      <c r="Z191" s="45"/>
      <c r="AA191" s="26"/>
      <c r="AB191" s="45"/>
      <c r="AC191" s="37"/>
      <c r="AD191" s="94"/>
      <c r="AE191" s="103"/>
      <c r="AF191" s="104"/>
      <c r="AG191" s="104"/>
      <c r="AH191" s="104"/>
      <c r="AI191" s="104"/>
      <c r="AJ191" s="104"/>
      <c r="AK191" s="104"/>
      <c r="AL191" s="104"/>
      <c r="AM191" s="104"/>
      <c r="AN191" s="104"/>
      <c r="AO191" s="104"/>
      <c r="AP191" s="543"/>
      <c r="AQ191" s="105"/>
    </row>
    <row r="192" spans="1:43" x14ac:dyDescent="0.2">
      <c r="A192" s="28"/>
      <c r="B192" s="213" t="s">
        <v>54</v>
      </c>
      <c r="C192" s="94"/>
      <c r="D192" s="95"/>
      <c r="E192" s="927"/>
      <c r="F192" s="927"/>
      <c r="G192" s="927"/>
      <c r="H192" s="927"/>
      <c r="I192" s="927"/>
      <c r="J192" s="927"/>
      <c r="K192" s="927"/>
      <c r="L192" s="927"/>
      <c r="M192" s="927"/>
      <c r="N192" s="927"/>
      <c r="O192" s="927"/>
      <c r="P192" s="927"/>
      <c r="Q192" s="94"/>
      <c r="R192" s="95"/>
      <c r="S192" s="24" t="s">
        <v>524</v>
      </c>
      <c r="T192" s="24"/>
      <c r="U192" s="24"/>
      <c r="V192" s="182" t="s">
        <v>2</v>
      </c>
      <c r="W192" s="546"/>
      <c r="X192" s="44"/>
      <c r="Y192" s="30"/>
      <c r="Z192" s="44"/>
      <c r="AA192" s="30"/>
      <c r="AB192" s="44"/>
      <c r="AC192" s="39"/>
      <c r="AD192" s="94"/>
      <c r="AE192" s="103"/>
      <c r="AF192" s="104"/>
      <c r="AG192" s="104"/>
      <c r="AH192" s="104"/>
      <c r="AI192" s="104"/>
      <c r="AJ192" s="104"/>
      <c r="AK192" s="104"/>
      <c r="AL192" s="104"/>
      <c r="AM192" s="104"/>
      <c r="AN192" s="104"/>
      <c r="AO192" s="104"/>
      <c r="AP192" s="543"/>
      <c r="AQ192" s="105"/>
    </row>
    <row r="193" spans="1:43" x14ac:dyDescent="0.2">
      <c r="A193" s="28"/>
      <c r="B193" s="777"/>
      <c r="C193" s="94"/>
      <c r="D193" s="95"/>
      <c r="E193" s="927"/>
      <c r="F193" s="927"/>
      <c r="G193" s="927"/>
      <c r="H193" s="927"/>
      <c r="I193" s="927"/>
      <c r="J193" s="927"/>
      <c r="K193" s="927"/>
      <c r="L193" s="927"/>
      <c r="M193" s="927"/>
      <c r="N193" s="927"/>
      <c r="O193" s="927"/>
      <c r="P193" s="927"/>
      <c r="Q193" s="94"/>
      <c r="R193" s="95"/>
      <c r="S193" s="24"/>
      <c r="T193" s="24"/>
      <c r="U193" s="24"/>
      <c r="V193" s="24"/>
      <c r="W193" s="24"/>
      <c r="X193" s="24"/>
      <c r="Y193" s="24"/>
      <c r="Z193" s="24"/>
      <c r="AA193" s="24"/>
      <c r="AB193" s="24"/>
      <c r="AC193" s="36"/>
      <c r="AD193" s="94"/>
      <c r="AE193" s="103"/>
      <c r="AF193" s="104"/>
      <c r="AG193" s="104"/>
      <c r="AH193" s="104"/>
      <c r="AI193" s="104"/>
      <c r="AJ193" s="104"/>
      <c r="AK193" s="104"/>
      <c r="AL193" s="104"/>
      <c r="AM193" s="104"/>
      <c r="AN193" s="104"/>
      <c r="AO193" s="104"/>
      <c r="AP193" s="543"/>
      <c r="AQ193" s="105"/>
    </row>
    <row r="194" spans="1:43" x14ac:dyDescent="0.2">
      <c r="A194" s="28"/>
      <c r="B194" s="777"/>
      <c r="C194" s="94"/>
      <c r="D194" s="95"/>
      <c r="E194" s="919" t="s">
        <v>751</v>
      </c>
      <c r="F194" s="919"/>
      <c r="G194" s="919"/>
      <c r="H194" s="919"/>
      <c r="I194" s="919"/>
      <c r="J194" s="919"/>
      <c r="K194" s="919"/>
      <c r="L194" s="919"/>
      <c r="M194" s="919"/>
      <c r="N194" s="919"/>
      <c r="O194" s="919"/>
      <c r="P194" s="919"/>
      <c r="Q194" s="94"/>
      <c r="R194" s="95"/>
      <c r="S194" s="710" t="s">
        <v>560</v>
      </c>
      <c r="T194" s="24"/>
      <c r="U194" s="24"/>
      <c r="V194" s="24"/>
      <c r="W194" s="24"/>
      <c r="X194" s="182" t="s">
        <v>2</v>
      </c>
      <c r="Y194" s="182"/>
      <c r="Z194" s="183"/>
      <c r="AA194" s="182"/>
      <c r="AB194" s="182"/>
      <c r="AC194" s="178" t="s">
        <v>21</v>
      </c>
      <c r="AD194" s="94"/>
      <c r="AE194" s="103"/>
      <c r="AF194" s="104"/>
      <c r="AG194" s="104"/>
      <c r="AH194" s="104"/>
      <c r="AI194" s="104"/>
      <c r="AJ194" s="104"/>
      <c r="AK194" s="104"/>
      <c r="AL194" s="104"/>
      <c r="AM194" s="104"/>
      <c r="AN194" s="104"/>
      <c r="AO194" s="104"/>
      <c r="AP194" s="543"/>
      <c r="AQ194" s="105"/>
    </row>
    <row r="195" spans="1:43" x14ac:dyDescent="0.2">
      <c r="A195" s="28"/>
      <c r="B195" s="777"/>
      <c r="C195" s="94"/>
      <c r="D195" s="95"/>
      <c r="E195" s="919"/>
      <c r="F195" s="919"/>
      <c r="G195" s="919"/>
      <c r="H195" s="919"/>
      <c r="I195" s="919"/>
      <c r="J195" s="919"/>
      <c r="K195" s="919"/>
      <c r="L195" s="919"/>
      <c r="M195" s="919"/>
      <c r="N195" s="919"/>
      <c r="O195" s="919"/>
      <c r="P195" s="919"/>
      <c r="Q195" s="94"/>
      <c r="R195" s="95"/>
      <c r="AC195" s="180"/>
      <c r="AD195" s="94"/>
      <c r="AE195" s="103"/>
      <c r="AF195" s="104"/>
      <c r="AG195" s="104"/>
      <c r="AH195" s="104"/>
      <c r="AI195" s="104"/>
      <c r="AJ195" s="104"/>
      <c r="AK195" s="104"/>
      <c r="AL195" s="104"/>
      <c r="AM195" s="104"/>
      <c r="AN195" s="104"/>
      <c r="AO195" s="104"/>
      <c r="AP195" s="543"/>
      <c r="AQ195" s="105"/>
    </row>
    <row r="196" spans="1:43" x14ac:dyDescent="0.2">
      <c r="A196" s="28"/>
      <c r="B196" s="777"/>
      <c r="C196" s="94"/>
      <c r="D196" s="95"/>
      <c r="E196" s="919"/>
      <c r="F196" s="919"/>
      <c r="G196" s="919"/>
      <c r="H196" s="919"/>
      <c r="I196" s="919"/>
      <c r="J196" s="919"/>
      <c r="K196" s="919"/>
      <c r="L196" s="919"/>
      <c r="M196" s="919"/>
      <c r="N196" s="919"/>
      <c r="O196" s="919"/>
      <c r="P196" s="919"/>
      <c r="Q196" s="94"/>
      <c r="R196" s="95"/>
      <c r="S196" s="24"/>
      <c r="T196" s="24"/>
      <c r="U196" s="24"/>
      <c r="V196" s="24"/>
      <c r="W196" s="24"/>
      <c r="X196" s="24"/>
      <c r="Y196" s="24"/>
      <c r="Z196" s="24"/>
      <c r="AA196" s="24"/>
      <c r="AB196" s="24"/>
      <c r="AC196" s="178"/>
      <c r="AD196" s="94"/>
      <c r="AE196" s="103"/>
      <c r="AF196" s="104"/>
      <c r="AG196" s="104"/>
      <c r="AH196" s="104"/>
      <c r="AI196" s="104"/>
      <c r="AJ196" s="104"/>
      <c r="AK196" s="104"/>
      <c r="AL196" s="104"/>
      <c r="AM196" s="104"/>
      <c r="AN196" s="104"/>
      <c r="AO196" s="104"/>
      <c r="AP196" s="543"/>
      <c r="AQ196" s="105"/>
    </row>
    <row r="197" spans="1:43" ht="6" customHeight="1" x14ac:dyDescent="0.2">
      <c r="A197" s="30"/>
      <c r="B197" s="793"/>
      <c r="C197" s="91"/>
      <c r="D197" s="44"/>
      <c r="E197" s="30"/>
      <c r="F197" s="30"/>
      <c r="G197" s="30"/>
      <c r="H197" s="30"/>
      <c r="I197" s="30"/>
      <c r="J197" s="30"/>
      <c r="K197" s="30"/>
      <c r="L197" s="30"/>
      <c r="M197" s="30"/>
      <c r="N197" s="30"/>
      <c r="O197" s="30"/>
      <c r="P197" s="30"/>
      <c r="Q197" s="91"/>
      <c r="R197" s="44"/>
      <c r="S197" s="30"/>
      <c r="T197" s="30"/>
      <c r="U197" s="30"/>
      <c r="V197" s="30"/>
      <c r="W197" s="30"/>
      <c r="X197" s="30"/>
      <c r="Y197" s="30"/>
      <c r="Z197" s="30"/>
      <c r="AA197" s="30"/>
      <c r="AB197" s="30"/>
      <c r="AC197" s="185"/>
      <c r="AD197" s="91"/>
      <c r="AE197" s="103"/>
      <c r="AF197" s="104"/>
      <c r="AG197" s="104"/>
      <c r="AH197" s="104"/>
      <c r="AI197" s="104"/>
      <c r="AJ197" s="104"/>
      <c r="AK197" s="104"/>
      <c r="AL197" s="104"/>
      <c r="AM197" s="104"/>
      <c r="AN197" s="104"/>
      <c r="AO197" s="104"/>
      <c r="AP197" s="543"/>
      <c r="AQ197" s="105"/>
    </row>
    <row r="198" spans="1:43" ht="6" customHeight="1" x14ac:dyDescent="0.2">
      <c r="A198" s="26"/>
      <c r="B198" s="756"/>
      <c r="C198" s="89"/>
      <c r="D198" s="45"/>
      <c r="E198" s="26"/>
      <c r="F198" s="26"/>
      <c r="G198" s="26"/>
      <c r="H198" s="26"/>
      <c r="I198" s="26"/>
      <c r="J198" s="26"/>
      <c r="K198" s="26"/>
      <c r="L198" s="26"/>
      <c r="M198" s="26"/>
      <c r="N198" s="26"/>
      <c r="O198" s="26"/>
      <c r="P198" s="26"/>
      <c r="Q198" s="89"/>
      <c r="R198" s="45"/>
      <c r="S198" s="26"/>
      <c r="T198" s="26"/>
      <c r="U198" s="26"/>
      <c r="V198" s="26"/>
      <c r="W198" s="26"/>
      <c r="X198" s="26"/>
      <c r="Y198" s="26"/>
      <c r="Z198" s="26"/>
      <c r="AA198" s="26"/>
      <c r="AB198" s="26"/>
      <c r="AC198" s="187"/>
      <c r="AD198" s="89"/>
      <c r="AE198" s="103"/>
      <c r="AF198" s="104"/>
      <c r="AG198" s="104"/>
      <c r="AH198" s="104"/>
      <c r="AI198" s="104"/>
      <c r="AJ198" s="104"/>
      <c r="AK198" s="104"/>
      <c r="AL198" s="104"/>
      <c r="AM198" s="104"/>
      <c r="AN198" s="104"/>
      <c r="AO198" s="104"/>
      <c r="AP198" s="543"/>
      <c r="AQ198" s="105"/>
    </row>
    <row r="199" spans="1:43" ht="11.25" customHeight="1" x14ac:dyDescent="0.2">
      <c r="A199" s="28"/>
      <c r="B199" s="757">
        <v>422</v>
      </c>
      <c r="C199" s="94"/>
      <c r="D199" s="95"/>
      <c r="E199" s="918" t="str">
        <f ca="1">VLOOKUP(INDIRECT(ADDRESS(ROW(),COLUMN()-3)),Language_Translations,MATCH(Language_Selected,Language_Options,0),FALSE)</f>
        <v>Durant cette grossesse, avez-vous pris des médicaments contre les vers intestinaux ?</v>
      </c>
      <c r="F199" s="918"/>
      <c r="G199" s="918"/>
      <c r="H199" s="918"/>
      <c r="I199" s="918"/>
      <c r="J199" s="918"/>
      <c r="K199" s="918"/>
      <c r="L199" s="918"/>
      <c r="M199" s="918"/>
      <c r="N199" s="918"/>
      <c r="O199" s="918"/>
      <c r="P199" s="918"/>
      <c r="Q199" s="94"/>
      <c r="R199" s="95"/>
      <c r="S199" s="24" t="s">
        <v>444</v>
      </c>
      <c r="T199" s="24"/>
      <c r="U199" s="182" t="s">
        <v>2</v>
      </c>
      <c r="V199" s="182"/>
      <c r="W199" s="182"/>
      <c r="X199" s="182"/>
      <c r="Y199" s="182"/>
      <c r="Z199" s="182"/>
      <c r="AA199" s="182"/>
      <c r="AB199" s="182"/>
      <c r="AC199" s="178" t="s">
        <v>10</v>
      </c>
      <c r="AD199" s="94"/>
      <c r="AE199" s="103"/>
      <c r="AF199" s="104"/>
      <c r="AG199" s="104"/>
      <c r="AH199" s="104"/>
      <c r="AI199" s="104"/>
      <c r="AJ199" s="104"/>
      <c r="AK199" s="104"/>
      <c r="AL199" s="104"/>
      <c r="AM199" s="104"/>
      <c r="AN199" s="104"/>
      <c r="AO199" s="104"/>
      <c r="AP199" s="543"/>
      <c r="AQ199" s="105"/>
    </row>
    <row r="200" spans="1:43" x14ac:dyDescent="0.2">
      <c r="A200" s="28"/>
      <c r="B200" s="216" t="s">
        <v>32</v>
      </c>
      <c r="C200" s="94"/>
      <c r="D200" s="95"/>
      <c r="E200" s="918"/>
      <c r="F200" s="918"/>
      <c r="G200" s="918"/>
      <c r="H200" s="918"/>
      <c r="I200" s="918"/>
      <c r="J200" s="918"/>
      <c r="K200" s="918"/>
      <c r="L200" s="918"/>
      <c r="M200" s="918"/>
      <c r="N200" s="918"/>
      <c r="O200" s="918"/>
      <c r="P200" s="918"/>
      <c r="Q200" s="94"/>
      <c r="R200" s="95"/>
      <c r="S200" s="24" t="s">
        <v>445</v>
      </c>
      <c r="T200" s="24"/>
      <c r="U200" s="182" t="s">
        <v>2</v>
      </c>
      <c r="V200" s="182"/>
      <c r="W200" s="182"/>
      <c r="X200" s="182"/>
      <c r="Y200" s="182"/>
      <c r="Z200" s="182"/>
      <c r="AA200" s="182"/>
      <c r="AB200" s="182"/>
      <c r="AC200" s="296" t="s">
        <v>12</v>
      </c>
      <c r="AD200" s="94"/>
      <c r="AE200" s="103"/>
      <c r="AF200" s="104"/>
      <c r="AG200" s="104"/>
      <c r="AH200" s="104"/>
      <c r="AI200" s="104"/>
      <c r="AJ200" s="104"/>
      <c r="AK200" s="104"/>
      <c r="AL200" s="104"/>
      <c r="AM200" s="104"/>
      <c r="AN200" s="104"/>
      <c r="AO200" s="104"/>
      <c r="AP200" s="543"/>
      <c r="AQ200" s="105"/>
    </row>
    <row r="201" spans="1:43" x14ac:dyDescent="0.2">
      <c r="A201" s="28"/>
      <c r="B201" s="757"/>
      <c r="C201" s="94"/>
      <c r="D201" s="95"/>
      <c r="E201" s="918"/>
      <c r="F201" s="918"/>
      <c r="G201" s="918"/>
      <c r="H201" s="918"/>
      <c r="I201" s="918"/>
      <c r="J201" s="918"/>
      <c r="K201" s="918"/>
      <c r="L201" s="918"/>
      <c r="M201" s="918"/>
      <c r="N201" s="918"/>
      <c r="O201" s="918"/>
      <c r="P201" s="918"/>
      <c r="Q201" s="94"/>
      <c r="R201" s="95"/>
      <c r="S201" s="710" t="s">
        <v>560</v>
      </c>
      <c r="T201" s="24"/>
      <c r="U201" s="24"/>
      <c r="V201" s="24"/>
      <c r="W201" s="24"/>
      <c r="X201" s="182" t="s">
        <v>2</v>
      </c>
      <c r="Y201" s="182"/>
      <c r="Z201" s="182"/>
      <c r="AA201" s="182"/>
      <c r="AB201" s="182"/>
      <c r="AC201" s="296" t="s">
        <v>58</v>
      </c>
      <c r="AD201" s="94"/>
      <c r="AE201" s="103"/>
      <c r="AF201" s="104"/>
      <c r="AG201" s="104"/>
      <c r="AH201" s="104"/>
      <c r="AI201" s="104"/>
      <c r="AJ201" s="104"/>
      <c r="AK201" s="104"/>
      <c r="AL201" s="104"/>
      <c r="AM201" s="104"/>
      <c r="AN201" s="104"/>
      <c r="AO201" s="104"/>
      <c r="AP201" s="543"/>
      <c r="AQ201" s="105"/>
    </row>
    <row r="202" spans="1:43" ht="6" customHeight="1" x14ac:dyDescent="0.2">
      <c r="A202" s="30"/>
      <c r="B202" s="793"/>
      <c r="C202" s="91"/>
      <c r="D202" s="44"/>
      <c r="E202" s="30"/>
      <c r="F202" s="30"/>
      <c r="G202" s="30"/>
      <c r="H202" s="30"/>
      <c r="I202" s="30"/>
      <c r="J202" s="30"/>
      <c r="K202" s="30"/>
      <c r="L202" s="30"/>
      <c r="M202" s="30"/>
      <c r="N202" s="30"/>
      <c r="O202" s="30"/>
      <c r="P202" s="30"/>
      <c r="Q202" s="91"/>
      <c r="R202" s="44"/>
      <c r="S202" s="30"/>
      <c r="T202" s="30"/>
      <c r="U202" s="30"/>
      <c r="V202" s="30"/>
      <c r="W202" s="30"/>
      <c r="X202" s="30"/>
      <c r="Y202" s="30"/>
      <c r="Z202" s="30"/>
      <c r="AA202" s="30"/>
      <c r="AB202" s="30"/>
      <c r="AC202" s="185"/>
      <c r="AD202" s="91"/>
      <c r="AE202" s="103"/>
      <c r="AF202" s="104"/>
      <c r="AG202" s="104"/>
      <c r="AH202" s="104"/>
      <c r="AI202" s="104"/>
      <c r="AJ202" s="104"/>
      <c r="AK202" s="104"/>
      <c r="AL202" s="104"/>
      <c r="AM202" s="104"/>
      <c r="AN202" s="104"/>
      <c r="AO202" s="104"/>
      <c r="AP202" s="543"/>
      <c r="AQ202" s="105"/>
    </row>
    <row r="203" spans="1:43" ht="6" customHeight="1" x14ac:dyDescent="0.2">
      <c r="A203" s="421"/>
      <c r="B203" s="422"/>
      <c r="C203" s="423"/>
      <c r="D203" s="153"/>
      <c r="E203" s="34"/>
      <c r="F203" s="34"/>
      <c r="G203" s="34"/>
      <c r="H203" s="34"/>
      <c r="I203" s="34"/>
      <c r="J203" s="34"/>
      <c r="K203" s="34"/>
      <c r="L203" s="34"/>
      <c r="M203" s="34"/>
      <c r="N203" s="34"/>
      <c r="O203" s="34"/>
      <c r="P203" s="34"/>
      <c r="Q203" s="152"/>
      <c r="R203" s="153"/>
      <c r="S203" s="34"/>
      <c r="T203" s="34"/>
      <c r="U203" s="34"/>
      <c r="V203" s="34"/>
      <c r="W203" s="34"/>
      <c r="X203" s="34"/>
      <c r="Y203" s="34"/>
      <c r="Z203" s="34"/>
      <c r="AA203" s="34"/>
      <c r="AB203" s="34"/>
      <c r="AC203" s="41"/>
      <c r="AD203" s="152"/>
      <c r="AE203" s="103"/>
      <c r="AF203" s="104"/>
      <c r="AG203" s="104"/>
      <c r="AH203" s="104"/>
      <c r="AI203" s="104"/>
      <c r="AJ203" s="104"/>
      <c r="AK203" s="104"/>
      <c r="AL203" s="104"/>
      <c r="AM203" s="104"/>
      <c r="AN203" s="104"/>
      <c r="AO203" s="104"/>
      <c r="AP203" s="543"/>
      <c r="AQ203" s="105"/>
    </row>
    <row r="204" spans="1:43" ht="11.25" customHeight="1" x14ac:dyDescent="0.2">
      <c r="A204" s="547"/>
      <c r="B204" s="425">
        <v>423</v>
      </c>
      <c r="C204" s="426"/>
      <c r="D204" s="156"/>
      <c r="E204" s="914" t="str">
        <f ca="1">VLOOKUP(INDIRECT(ADDRESS(ROW(),COLUMN()-3)),Language_Translations,MATCH(Language_Selected,Language_Options,0),FALSE)</f>
        <v>Durant cette grossesse, avez-vous pris de la SP/Fansidar pour éviter le paludisme ?</v>
      </c>
      <c r="F204" s="914"/>
      <c r="G204" s="914"/>
      <c r="H204" s="914"/>
      <c r="I204" s="914"/>
      <c r="J204" s="914"/>
      <c r="K204" s="914"/>
      <c r="L204" s="914"/>
      <c r="M204" s="914"/>
      <c r="N204" s="914"/>
      <c r="O204" s="914"/>
      <c r="P204" s="914"/>
      <c r="Q204" s="155"/>
      <c r="R204" s="156"/>
      <c r="S204" s="159" t="s">
        <v>444</v>
      </c>
      <c r="T204" s="159"/>
      <c r="U204" s="162" t="s">
        <v>2</v>
      </c>
      <c r="V204" s="162"/>
      <c r="W204" s="162"/>
      <c r="X204" s="162"/>
      <c r="Y204" s="162"/>
      <c r="Z204" s="162"/>
      <c r="AA204" s="162"/>
      <c r="AB204" s="162"/>
      <c r="AC204" s="178" t="s">
        <v>10</v>
      </c>
      <c r="AD204" s="155"/>
      <c r="AE204" s="103"/>
      <c r="AF204" s="104"/>
      <c r="AG204" s="104"/>
      <c r="AH204" s="104"/>
      <c r="AI204" s="104"/>
      <c r="AJ204" s="104"/>
      <c r="AK204" s="104"/>
      <c r="AL204" s="104"/>
      <c r="AM204" s="104"/>
      <c r="AN204" s="104"/>
      <c r="AO204" s="104"/>
      <c r="AP204" s="543"/>
      <c r="AQ204" s="105"/>
    </row>
    <row r="205" spans="1:43" x14ac:dyDescent="0.2">
      <c r="A205" s="547"/>
      <c r="B205" s="807" t="s">
        <v>72</v>
      </c>
      <c r="C205" s="426"/>
      <c r="D205" s="156"/>
      <c r="E205" s="914"/>
      <c r="F205" s="914"/>
      <c r="G205" s="914"/>
      <c r="H205" s="914"/>
      <c r="I205" s="914"/>
      <c r="J205" s="914"/>
      <c r="K205" s="914"/>
      <c r="L205" s="914"/>
      <c r="M205" s="914"/>
      <c r="N205" s="914"/>
      <c r="O205" s="914"/>
      <c r="P205" s="914"/>
      <c r="Q205" s="155"/>
      <c r="R205" s="156"/>
      <c r="S205" s="157" t="s">
        <v>445</v>
      </c>
      <c r="T205" s="157"/>
      <c r="U205" s="163" t="s">
        <v>2</v>
      </c>
      <c r="V205" s="163"/>
      <c r="W205" s="163"/>
      <c r="X205" s="163"/>
      <c r="Y205" s="163"/>
      <c r="Z205" s="163"/>
      <c r="AA205" s="163"/>
      <c r="AB205" s="163"/>
      <c r="AC205" s="296" t="s">
        <v>12</v>
      </c>
      <c r="AD205" s="155"/>
      <c r="AE205" s="103"/>
      <c r="AF205" s="104"/>
      <c r="AG205" s="104"/>
      <c r="AH205" s="104"/>
      <c r="AI205" s="104"/>
      <c r="AJ205" s="104"/>
      <c r="AK205" s="104"/>
      <c r="AL205" s="104"/>
      <c r="AM205" s="104"/>
      <c r="AN205" s="104"/>
      <c r="AO205" s="104"/>
      <c r="AP205" s="543"/>
      <c r="AQ205" s="105"/>
    </row>
    <row r="206" spans="1:43" x14ac:dyDescent="0.2">
      <c r="A206" s="547"/>
      <c r="B206" s="548"/>
      <c r="C206" s="426"/>
      <c r="D206" s="156"/>
      <c r="E206" s="914"/>
      <c r="F206" s="914"/>
      <c r="G206" s="914"/>
      <c r="H206" s="914"/>
      <c r="I206" s="914"/>
      <c r="J206" s="914"/>
      <c r="K206" s="914"/>
      <c r="L206" s="914"/>
      <c r="M206" s="914"/>
      <c r="N206" s="914"/>
      <c r="O206" s="914"/>
      <c r="P206" s="914"/>
      <c r="Q206" s="155"/>
      <c r="R206" s="156"/>
      <c r="S206" s="157"/>
      <c r="T206" s="157"/>
      <c r="U206" s="157"/>
      <c r="V206" s="157"/>
      <c r="W206" s="157"/>
      <c r="X206" s="157"/>
      <c r="Y206" s="157"/>
      <c r="Z206" s="157"/>
      <c r="AA206" s="158" t="s">
        <v>708</v>
      </c>
      <c r="AB206" s="157"/>
      <c r="AC206" s="36"/>
      <c r="AD206" s="155"/>
      <c r="AE206" s="103"/>
      <c r="AF206" s="104"/>
      <c r="AG206" s="104"/>
      <c r="AH206" s="104"/>
      <c r="AI206" s="104"/>
      <c r="AJ206" s="104"/>
      <c r="AK206" s="104"/>
      <c r="AL206" s="104"/>
      <c r="AM206" s="104"/>
      <c r="AN206" s="104"/>
      <c r="AO206" s="104"/>
      <c r="AP206" s="543"/>
      <c r="AQ206" s="105"/>
    </row>
    <row r="207" spans="1:43" x14ac:dyDescent="0.2">
      <c r="A207" s="547"/>
      <c r="B207" s="549"/>
      <c r="C207" s="426"/>
      <c r="D207" s="156"/>
      <c r="E207" s="914"/>
      <c r="F207" s="914"/>
      <c r="G207" s="914"/>
      <c r="H207" s="914"/>
      <c r="I207" s="914"/>
      <c r="J207" s="914"/>
      <c r="K207" s="914"/>
      <c r="L207" s="914"/>
      <c r="M207" s="914"/>
      <c r="N207" s="914"/>
      <c r="O207" s="914"/>
      <c r="P207" s="914"/>
      <c r="Q207" s="155"/>
      <c r="R207" s="156"/>
      <c r="S207" s="710" t="s">
        <v>560</v>
      </c>
      <c r="T207" s="157"/>
      <c r="U207" s="157"/>
      <c r="V207" s="157"/>
      <c r="W207" s="157"/>
      <c r="X207" s="163" t="s">
        <v>2</v>
      </c>
      <c r="Y207" s="163"/>
      <c r="Z207" s="183"/>
      <c r="AA207" s="163"/>
      <c r="AB207" s="163"/>
      <c r="AC207" s="296" t="s">
        <v>58</v>
      </c>
      <c r="AD207" s="155"/>
      <c r="AE207" s="103"/>
      <c r="AF207" s="104"/>
      <c r="AG207" s="104"/>
      <c r="AH207" s="104"/>
      <c r="AI207" s="104"/>
      <c r="AJ207" s="104"/>
      <c r="AK207" s="104"/>
      <c r="AL207" s="104"/>
      <c r="AM207" s="104"/>
      <c r="AN207" s="104"/>
      <c r="AO207" s="104"/>
      <c r="AP207" s="543"/>
      <c r="AQ207" s="105"/>
    </row>
    <row r="208" spans="1:43" ht="6" customHeight="1" x14ac:dyDescent="0.2">
      <c r="A208" s="427"/>
      <c r="B208" s="428"/>
      <c r="C208" s="429"/>
      <c r="D208" s="165"/>
      <c r="E208" s="172"/>
      <c r="F208" s="172"/>
      <c r="G208" s="172"/>
      <c r="H208" s="172"/>
      <c r="I208" s="172"/>
      <c r="J208" s="172"/>
      <c r="K208" s="172"/>
      <c r="L208" s="172"/>
      <c r="M208" s="172"/>
      <c r="N208" s="172"/>
      <c r="O208" s="172"/>
      <c r="P208" s="172"/>
      <c r="Q208" s="166"/>
      <c r="R208" s="165"/>
      <c r="S208" s="172"/>
      <c r="T208" s="172"/>
      <c r="U208" s="172"/>
      <c r="V208" s="172"/>
      <c r="W208" s="172"/>
      <c r="X208" s="172"/>
      <c r="Y208" s="172"/>
      <c r="Z208" s="172"/>
      <c r="AA208" s="172"/>
      <c r="AB208" s="172"/>
      <c r="AC208" s="173"/>
      <c r="AD208" s="166"/>
      <c r="AE208" s="103"/>
      <c r="AF208" s="104"/>
      <c r="AG208" s="104"/>
      <c r="AH208" s="104"/>
      <c r="AI208" s="104"/>
      <c r="AJ208" s="104"/>
      <c r="AK208" s="104"/>
      <c r="AL208" s="104"/>
      <c r="AM208" s="104"/>
      <c r="AN208" s="104"/>
      <c r="AO208" s="104"/>
      <c r="AP208" s="543"/>
      <c r="AQ208" s="105"/>
    </row>
    <row r="209" spans="1:43" ht="6" customHeight="1" x14ac:dyDescent="0.2">
      <c r="A209" s="421"/>
      <c r="B209" s="422"/>
      <c r="C209" s="423"/>
      <c r="D209" s="153"/>
      <c r="E209" s="34"/>
      <c r="F209" s="34"/>
      <c r="G209" s="34"/>
      <c r="H209" s="34"/>
      <c r="I209" s="34"/>
      <c r="J209" s="34"/>
      <c r="K209" s="34"/>
      <c r="L209" s="34"/>
      <c r="M209" s="34"/>
      <c r="N209" s="34"/>
      <c r="O209" s="34"/>
      <c r="P209" s="34"/>
      <c r="Q209" s="152"/>
      <c r="R209" s="153"/>
      <c r="S209" s="34"/>
      <c r="T209" s="34"/>
      <c r="U209" s="34"/>
      <c r="V209" s="34"/>
      <c r="W209" s="34"/>
      <c r="X209" s="34"/>
      <c r="Y209" s="34"/>
      <c r="Z209" s="34"/>
      <c r="AA209" s="34"/>
      <c r="AB209" s="34"/>
      <c r="AC209" s="41"/>
      <c r="AD209" s="152"/>
      <c r="AE209" s="104"/>
      <c r="AF209" s="104"/>
      <c r="AG209" s="104"/>
      <c r="AH209" s="104"/>
      <c r="AI209" s="104"/>
      <c r="AJ209" s="104"/>
      <c r="AK209" s="104"/>
      <c r="AL209" s="104"/>
      <c r="AM209" s="104"/>
      <c r="AN209" s="104"/>
      <c r="AO209" s="104"/>
      <c r="AP209" s="543"/>
      <c r="AQ209" s="105"/>
    </row>
    <row r="210" spans="1:43" ht="11.25" customHeight="1" x14ac:dyDescent="0.2">
      <c r="A210" s="547"/>
      <c r="B210" s="425">
        <v>424</v>
      </c>
      <c r="C210" s="426"/>
      <c r="D210" s="156"/>
      <c r="E210" s="914" t="str">
        <f ca="1">VLOOKUP(INDIRECT(ADDRESS(ROW(),COLUMN()-3)),Language_Translations,MATCH(Language_Selected,Language_Options,0),FALSE)</f>
        <v>Durant cette grossesse, combien de fois avez-vous pris de la SP/Fansidar ?</v>
      </c>
      <c r="F210" s="914"/>
      <c r="G210" s="914"/>
      <c r="H210" s="914"/>
      <c r="I210" s="914"/>
      <c r="J210" s="914"/>
      <c r="K210" s="914"/>
      <c r="L210" s="914"/>
      <c r="M210" s="914"/>
      <c r="N210" s="914"/>
      <c r="O210" s="914"/>
      <c r="P210" s="914"/>
      <c r="Q210" s="155"/>
      <c r="R210" s="156"/>
      <c r="S210" s="159"/>
      <c r="T210" s="159"/>
      <c r="U210" s="159"/>
      <c r="V210" s="159"/>
      <c r="W210" s="159"/>
      <c r="X210" s="159"/>
      <c r="Y210" s="159"/>
      <c r="Z210" s="153"/>
      <c r="AA210" s="152"/>
      <c r="AB210" s="34"/>
      <c r="AC210" s="160"/>
      <c r="AD210" s="155"/>
      <c r="AE210" s="104"/>
      <c r="AF210" s="104"/>
      <c r="AG210" s="104"/>
      <c r="AH210" s="104"/>
      <c r="AI210" s="104"/>
      <c r="AJ210" s="104"/>
      <c r="AK210" s="104"/>
      <c r="AL210" s="104"/>
      <c r="AM210" s="104"/>
      <c r="AN210" s="104"/>
      <c r="AO210" s="104"/>
      <c r="AP210" s="543"/>
      <c r="AQ210" s="105"/>
    </row>
    <row r="211" spans="1:43" x14ac:dyDescent="0.2">
      <c r="A211" s="547"/>
      <c r="B211" s="807" t="s">
        <v>72</v>
      </c>
      <c r="C211" s="426"/>
      <c r="D211" s="156"/>
      <c r="E211" s="914"/>
      <c r="F211" s="914"/>
      <c r="G211" s="914"/>
      <c r="H211" s="914"/>
      <c r="I211" s="914"/>
      <c r="J211" s="914"/>
      <c r="K211" s="914"/>
      <c r="L211" s="914"/>
      <c r="M211" s="914"/>
      <c r="N211" s="914"/>
      <c r="O211" s="914"/>
      <c r="P211" s="914"/>
      <c r="Q211" s="155"/>
      <c r="R211" s="156"/>
      <c r="S211" s="157" t="s">
        <v>477</v>
      </c>
      <c r="T211" s="157"/>
      <c r="U211" s="157"/>
      <c r="V211" s="163"/>
      <c r="W211" s="163"/>
      <c r="X211" s="163"/>
      <c r="Y211" s="163" t="s">
        <v>2</v>
      </c>
      <c r="Z211" s="165"/>
      <c r="AA211" s="166"/>
      <c r="AB211" s="165"/>
      <c r="AC211" s="167"/>
      <c r="AD211" s="155"/>
      <c r="AE211" s="104"/>
      <c r="AF211" s="104"/>
      <c r="AG211" s="104"/>
      <c r="AH211" s="104"/>
      <c r="AI211" s="104"/>
      <c r="AJ211" s="104"/>
      <c r="AK211" s="104"/>
      <c r="AL211" s="104"/>
      <c r="AM211" s="104"/>
      <c r="AN211" s="104"/>
      <c r="AO211" s="104"/>
      <c r="AP211" s="543"/>
      <c r="AQ211" s="105"/>
    </row>
    <row r="212" spans="1:43" ht="6" customHeight="1" x14ac:dyDescent="0.2">
      <c r="A212" s="427"/>
      <c r="B212" s="428"/>
      <c r="C212" s="429"/>
      <c r="D212" s="165"/>
      <c r="E212" s="172"/>
      <c r="F212" s="172"/>
      <c r="G212" s="172"/>
      <c r="H212" s="172"/>
      <c r="I212" s="172"/>
      <c r="J212" s="172"/>
      <c r="K212" s="172"/>
      <c r="L212" s="172"/>
      <c r="M212" s="172"/>
      <c r="N212" s="172"/>
      <c r="O212" s="172"/>
      <c r="P212" s="172"/>
      <c r="Q212" s="166"/>
      <c r="R212" s="165"/>
      <c r="S212" s="172"/>
      <c r="T212" s="172"/>
      <c r="U212" s="172"/>
      <c r="V212" s="172"/>
      <c r="W212" s="172"/>
      <c r="X212" s="172"/>
      <c r="Y212" s="172"/>
      <c r="Z212" s="172"/>
      <c r="AA212" s="172"/>
      <c r="AB212" s="172"/>
      <c r="AC212" s="173"/>
      <c r="AD212" s="166"/>
      <c r="AE212" s="104"/>
      <c r="AF212" s="104"/>
      <c r="AG212" s="104"/>
      <c r="AH212" s="104"/>
      <c r="AI212" s="104"/>
      <c r="AJ212" s="104"/>
      <c r="AK212" s="104"/>
      <c r="AL212" s="104"/>
      <c r="AM212" s="104"/>
      <c r="AN212" s="104"/>
      <c r="AO212" s="104"/>
      <c r="AP212" s="543"/>
      <c r="AQ212" s="105"/>
    </row>
    <row r="213" spans="1:43" ht="6" customHeight="1" x14ac:dyDescent="0.2">
      <c r="A213" s="421"/>
      <c r="B213" s="422"/>
      <c r="C213" s="423"/>
      <c r="D213" s="153"/>
      <c r="E213" s="34"/>
      <c r="F213" s="34"/>
      <c r="G213" s="34"/>
      <c r="H213" s="34"/>
      <c r="I213" s="34"/>
      <c r="J213" s="34"/>
      <c r="K213" s="34"/>
      <c r="L213" s="34"/>
      <c r="M213" s="34"/>
      <c r="N213" s="34"/>
      <c r="O213" s="34"/>
      <c r="P213" s="34"/>
      <c r="Q213" s="152"/>
      <c r="R213" s="153"/>
      <c r="S213" s="34"/>
      <c r="T213" s="34"/>
      <c r="U213" s="34"/>
      <c r="V213" s="34"/>
      <c r="W213" s="34"/>
      <c r="X213" s="34"/>
      <c r="Y213" s="34"/>
      <c r="Z213" s="34"/>
      <c r="AA213" s="34"/>
      <c r="AB213" s="34"/>
      <c r="AC213" s="41"/>
      <c r="AD213" s="152"/>
      <c r="AE213" s="103"/>
      <c r="AF213" s="104"/>
      <c r="AG213" s="104"/>
      <c r="AH213" s="104"/>
      <c r="AI213" s="104"/>
      <c r="AJ213" s="104"/>
      <c r="AK213" s="104"/>
      <c r="AL213" s="104"/>
      <c r="AM213" s="104"/>
      <c r="AN213" s="104"/>
      <c r="AO213" s="104"/>
      <c r="AP213" s="543"/>
      <c r="AQ213" s="105"/>
    </row>
    <row r="214" spans="1:43" ht="11.25" customHeight="1" x14ac:dyDescent="0.2">
      <c r="A214" s="547"/>
      <c r="B214" s="549">
        <v>425</v>
      </c>
      <c r="C214" s="426"/>
      <c r="D214" s="156"/>
      <c r="E214" s="914" t="str">
        <f ca="1">VLOOKUP(INDIRECT(ADDRESS(ROW(),COLUMN()-3)),Language_Translations,MATCH(Language_Selected,Language_Options,0),FALSE)</f>
        <v>Vous a-t-on donné la SP/Fansidar durant une visite prénatale, durant une autre visite dans un établissement de santé ou l'avez-vous obtenue ailleurs ?</v>
      </c>
      <c r="F214" s="914"/>
      <c r="G214" s="914"/>
      <c r="H214" s="914"/>
      <c r="I214" s="914"/>
      <c r="J214" s="914"/>
      <c r="K214" s="914"/>
      <c r="L214" s="914"/>
      <c r="M214" s="914"/>
      <c r="N214" s="914"/>
      <c r="O214" s="914"/>
      <c r="P214" s="914"/>
      <c r="Q214" s="155"/>
      <c r="R214" s="156"/>
      <c r="AC214" s="180"/>
      <c r="AD214" s="155"/>
      <c r="AE214" s="103"/>
      <c r="AF214" s="104"/>
      <c r="AG214" s="104"/>
      <c r="AH214" s="104"/>
      <c r="AI214" s="104"/>
      <c r="AJ214" s="104"/>
      <c r="AK214" s="104"/>
      <c r="AL214" s="104"/>
      <c r="AM214" s="104"/>
      <c r="AN214" s="104"/>
      <c r="AO214" s="104"/>
      <c r="AP214" s="543"/>
      <c r="AQ214" s="105"/>
    </row>
    <row r="215" spans="1:43" x14ac:dyDescent="0.2">
      <c r="A215" s="547"/>
      <c r="B215" s="807" t="s">
        <v>72</v>
      </c>
      <c r="C215" s="426"/>
      <c r="D215" s="156"/>
      <c r="E215" s="914"/>
      <c r="F215" s="914"/>
      <c r="G215" s="914"/>
      <c r="H215" s="914"/>
      <c r="I215" s="914"/>
      <c r="J215" s="914"/>
      <c r="K215" s="914"/>
      <c r="L215" s="914"/>
      <c r="M215" s="914"/>
      <c r="N215" s="914"/>
      <c r="O215" s="914"/>
      <c r="P215" s="914"/>
      <c r="Q215" s="155"/>
      <c r="R215" s="156"/>
      <c r="AD215" s="155"/>
      <c r="AE215" s="103"/>
      <c r="AF215" s="104"/>
      <c r="AG215" s="104"/>
      <c r="AH215" s="104"/>
      <c r="AI215" s="104"/>
      <c r="AJ215" s="104"/>
      <c r="AK215" s="104"/>
      <c r="AL215" s="104"/>
      <c r="AM215" s="104"/>
      <c r="AN215" s="104"/>
      <c r="AO215" s="104"/>
      <c r="AP215" s="543"/>
      <c r="AQ215" s="105"/>
    </row>
    <row r="216" spans="1:43" x14ac:dyDescent="0.2">
      <c r="A216" s="547"/>
      <c r="B216" s="807"/>
      <c r="C216" s="426"/>
      <c r="D216" s="156"/>
      <c r="E216" s="914"/>
      <c r="F216" s="914"/>
      <c r="G216" s="914"/>
      <c r="H216" s="914"/>
      <c r="I216" s="914"/>
      <c r="J216" s="914"/>
      <c r="K216" s="914"/>
      <c r="L216" s="914"/>
      <c r="M216" s="914"/>
      <c r="N216" s="914"/>
      <c r="O216" s="914"/>
      <c r="P216" s="914"/>
      <c r="Q216" s="155"/>
      <c r="R216" s="156"/>
      <c r="AD216" s="155"/>
      <c r="AE216" s="103"/>
      <c r="AF216" s="104"/>
      <c r="AG216" s="104"/>
      <c r="AH216" s="104"/>
      <c r="AI216" s="104"/>
      <c r="AJ216" s="104"/>
      <c r="AK216" s="104"/>
      <c r="AL216" s="104"/>
      <c r="AM216" s="104"/>
      <c r="AN216" s="104"/>
      <c r="AO216" s="104"/>
      <c r="AP216" s="543"/>
      <c r="AQ216" s="105"/>
    </row>
    <row r="217" spans="1:43" x14ac:dyDescent="0.2">
      <c r="A217" s="547"/>
      <c r="B217" s="548"/>
      <c r="C217" s="426"/>
      <c r="D217" s="156"/>
      <c r="E217" s="914"/>
      <c r="F217" s="914"/>
      <c r="G217" s="914"/>
      <c r="H217" s="914"/>
      <c r="I217" s="914"/>
      <c r="J217" s="914"/>
      <c r="K217" s="914"/>
      <c r="L217" s="914"/>
      <c r="M217" s="914"/>
      <c r="N217" s="914"/>
      <c r="O217" s="914"/>
      <c r="P217" s="914"/>
      <c r="Q217" s="155"/>
      <c r="R217" s="156"/>
      <c r="S217" s="159" t="s">
        <v>752</v>
      </c>
      <c r="T217" s="159"/>
      <c r="U217" s="159"/>
      <c r="V217" s="159"/>
      <c r="W217" s="159"/>
      <c r="X217" s="159"/>
      <c r="Y217" s="162" t="s">
        <v>2</v>
      </c>
      <c r="Z217" s="162"/>
      <c r="AA217" s="162"/>
      <c r="AB217" s="162"/>
      <c r="AC217" s="169" t="s">
        <v>10</v>
      </c>
      <c r="AD217" s="155"/>
      <c r="AE217" s="103"/>
      <c r="AF217" s="104"/>
      <c r="AG217" s="104"/>
      <c r="AH217" s="104"/>
      <c r="AI217" s="104"/>
      <c r="AJ217" s="104"/>
      <c r="AK217" s="104"/>
      <c r="AL217" s="104"/>
      <c r="AM217" s="104"/>
      <c r="AN217" s="104"/>
      <c r="AO217" s="104"/>
      <c r="AP217" s="543"/>
      <c r="AQ217" s="105"/>
    </row>
    <row r="218" spans="1:43" x14ac:dyDescent="0.2">
      <c r="A218" s="547"/>
      <c r="B218" s="549"/>
      <c r="C218" s="426"/>
      <c r="D218" s="156"/>
      <c r="E218" s="914"/>
      <c r="F218" s="914"/>
      <c r="G218" s="914"/>
      <c r="H218" s="914"/>
      <c r="I218" s="914"/>
      <c r="J218" s="914"/>
      <c r="K218" s="914"/>
      <c r="L218" s="914"/>
      <c r="M218" s="914"/>
      <c r="N218" s="914"/>
      <c r="O218" s="914"/>
      <c r="P218" s="914"/>
      <c r="Q218" s="155"/>
      <c r="R218" s="156"/>
      <c r="S218" s="159" t="s">
        <v>753</v>
      </c>
      <c r="T218" s="159"/>
      <c r="V218" s="162"/>
      <c r="W218" s="162"/>
      <c r="X218" s="162"/>
      <c r="AA218" s="163"/>
      <c r="AB218" s="162" t="s">
        <v>2</v>
      </c>
      <c r="AC218" s="269" t="s">
        <v>12</v>
      </c>
      <c r="AD218" s="155"/>
      <c r="AE218" s="103"/>
      <c r="AF218" s="104"/>
      <c r="AG218" s="104"/>
      <c r="AH218" s="104"/>
      <c r="AI218" s="104"/>
      <c r="AJ218" s="104"/>
      <c r="AK218" s="104"/>
      <c r="AL218" s="104"/>
      <c r="AM218" s="104"/>
      <c r="AN218" s="104"/>
      <c r="AO218" s="104"/>
      <c r="AP218" s="543"/>
      <c r="AQ218" s="105"/>
    </row>
    <row r="219" spans="1:43" x14ac:dyDescent="0.2">
      <c r="A219" s="547"/>
      <c r="B219" s="549"/>
      <c r="C219" s="426"/>
      <c r="D219" s="156"/>
      <c r="E219" s="916" t="s">
        <v>755</v>
      </c>
      <c r="F219" s="916"/>
      <c r="G219" s="916"/>
      <c r="H219" s="916"/>
      <c r="I219" s="916"/>
      <c r="J219" s="916"/>
      <c r="K219" s="916"/>
      <c r="L219" s="916"/>
      <c r="M219" s="916"/>
      <c r="N219" s="916"/>
      <c r="O219" s="916"/>
      <c r="P219" s="916"/>
      <c r="Q219" s="155"/>
      <c r="R219" s="156"/>
      <c r="S219" s="157" t="s">
        <v>754</v>
      </c>
      <c r="T219" s="157"/>
      <c r="U219" s="157"/>
      <c r="V219" s="157"/>
      <c r="W219" s="163" t="s">
        <v>2</v>
      </c>
      <c r="X219" s="183"/>
      <c r="Y219" s="163"/>
      <c r="Z219" s="163"/>
      <c r="AA219" s="162"/>
      <c r="AB219" s="162"/>
      <c r="AC219" s="169" t="s">
        <v>59</v>
      </c>
      <c r="AD219" s="155"/>
      <c r="AE219" s="103"/>
      <c r="AF219" s="104"/>
      <c r="AG219" s="104"/>
      <c r="AH219" s="104"/>
      <c r="AI219" s="104"/>
      <c r="AJ219" s="104"/>
      <c r="AK219" s="104"/>
      <c r="AL219" s="104"/>
      <c r="AM219" s="104"/>
      <c r="AN219" s="104"/>
      <c r="AO219" s="104"/>
      <c r="AP219" s="543"/>
      <c r="AQ219" s="105"/>
    </row>
    <row r="220" spans="1:43" x14ac:dyDescent="0.2">
      <c r="A220" s="547"/>
      <c r="B220" s="549"/>
      <c r="C220" s="426"/>
      <c r="D220" s="156"/>
      <c r="E220" s="916"/>
      <c r="F220" s="916"/>
      <c r="G220" s="916"/>
      <c r="H220" s="916"/>
      <c r="I220" s="916"/>
      <c r="J220" s="916"/>
      <c r="K220" s="916"/>
      <c r="L220" s="916"/>
      <c r="M220" s="916"/>
      <c r="N220" s="916"/>
      <c r="O220" s="916"/>
      <c r="P220" s="916"/>
      <c r="Q220" s="155"/>
      <c r="R220" s="156"/>
      <c r="S220" s="157"/>
      <c r="T220" s="157"/>
      <c r="U220" s="157"/>
      <c r="V220" s="157"/>
      <c r="W220" s="157"/>
      <c r="Y220" s="163"/>
      <c r="Z220" s="163"/>
      <c r="AA220" s="162"/>
      <c r="AB220" s="162"/>
      <c r="AC220" s="169"/>
      <c r="AD220" s="155"/>
      <c r="AE220" s="103"/>
      <c r="AF220" s="104"/>
      <c r="AG220" s="104"/>
      <c r="AH220" s="104"/>
      <c r="AI220" s="104"/>
      <c r="AJ220" s="104"/>
      <c r="AK220" s="104"/>
      <c r="AL220" s="104"/>
      <c r="AM220" s="104"/>
      <c r="AN220" s="104"/>
      <c r="AO220" s="104"/>
      <c r="AP220" s="543"/>
      <c r="AQ220" s="105"/>
    </row>
    <row r="221" spans="1:43" x14ac:dyDescent="0.2">
      <c r="A221" s="547"/>
      <c r="B221" s="549"/>
      <c r="C221" s="426"/>
      <c r="D221" s="156"/>
      <c r="E221" s="916"/>
      <c r="F221" s="916"/>
      <c r="G221" s="916"/>
      <c r="H221" s="916"/>
      <c r="I221" s="916"/>
      <c r="J221" s="916"/>
      <c r="K221" s="916"/>
      <c r="L221" s="916"/>
      <c r="M221" s="916"/>
      <c r="N221" s="916"/>
      <c r="O221" s="916"/>
      <c r="P221" s="916"/>
      <c r="Q221" s="155"/>
      <c r="R221" s="156"/>
      <c r="S221" s="157"/>
      <c r="T221" s="157"/>
      <c r="U221" s="157"/>
      <c r="V221" s="157"/>
      <c r="W221" s="157"/>
      <c r="Y221" s="163"/>
      <c r="Z221" s="163"/>
      <c r="AA221" s="162"/>
      <c r="AB221" s="162"/>
      <c r="AC221" s="169"/>
      <c r="AD221" s="155"/>
      <c r="AE221" s="103"/>
      <c r="AF221" s="104"/>
      <c r="AG221" s="104"/>
      <c r="AH221" s="104"/>
      <c r="AI221" s="104"/>
      <c r="AJ221" s="104"/>
      <c r="AK221" s="104"/>
      <c r="AL221" s="104"/>
      <c r="AM221" s="104"/>
      <c r="AN221" s="104"/>
      <c r="AO221" s="104"/>
      <c r="AP221" s="543"/>
      <c r="AQ221" s="105"/>
    </row>
    <row r="222" spans="1:43" ht="6" customHeight="1" x14ac:dyDescent="0.2">
      <c r="A222" s="427"/>
      <c r="B222" s="428"/>
      <c r="C222" s="429"/>
      <c r="D222" s="165"/>
      <c r="E222" s="172"/>
      <c r="F222" s="172"/>
      <c r="G222" s="172"/>
      <c r="H222" s="172"/>
      <c r="I222" s="172"/>
      <c r="J222" s="172"/>
      <c r="K222" s="172"/>
      <c r="L222" s="172"/>
      <c r="M222" s="172"/>
      <c r="N222" s="172"/>
      <c r="O222" s="172"/>
      <c r="P222" s="172"/>
      <c r="Q222" s="166"/>
      <c r="R222" s="165"/>
      <c r="S222" s="172"/>
      <c r="T222" s="172"/>
      <c r="U222" s="172"/>
      <c r="V222" s="172"/>
      <c r="W222" s="172"/>
      <c r="X222" s="172"/>
      <c r="Y222" s="172"/>
      <c r="Z222" s="172"/>
      <c r="AA222" s="172"/>
      <c r="AB222" s="172"/>
      <c r="AC222" s="173"/>
      <c r="AD222" s="166"/>
      <c r="AE222" s="106"/>
      <c r="AF222" s="107"/>
      <c r="AG222" s="107"/>
      <c r="AH222" s="107"/>
      <c r="AI222" s="107"/>
      <c r="AJ222" s="107"/>
      <c r="AK222" s="107"/>
      <c r="AL222" s="107"/>
      <c r="AM222" s="107"/>
      <c r="AN222" s="107"/>
      <c r="AO222" s="107"/>
      <c r="AP222" s="544"/>
      <c r="AQ222" s="108"/>
    </row>
    <row r="223" spans="1:43" ht="6" customHeight="1" x14ac:dyDescent="0.2">
      <c r="A223" s="26"/>
      <c r="B223" s="756"/>
      <c r="C223" s="89"/>
      <c r="D223" s="45"/>
      <c r="E223" s="26"/>
      <c r="F223" s="26"/>
      <c r="G223" s="26"/>
      <c r="H223" s="26"/>
      <c r="I223" s="26"/>
      <c r="J223" s="26"/>
      <c r="K223" s="26"/>
      <c r="L223" s="26"/>
      <c r="M223" s="26"/>
      <c r="N223" s="26"/>
      <c r="O223" s="26"/>
      <c r="P223" s="26"/>
      <c r="Q223" s="89"/>
      <c r="R223" s="45"/>
      <c r="S223" s="26"/>
      <c r="T223" s="26"/>
      <c r="U223" s="26"/>
      <c r="V223" s="26"/>
      <c r="W223" s="26"/>
      <c r="X223" s="26"/>
      <c r="Y223" s="26"/>
      <c r="Z223" s="26"/>
      <c r="AA223" s="26"/>
      <c r="AB223" s="26"/>
      <c r="AC223" s="187"/>
      <c r="AD223" s="89"/>
      <c r="AE223" s="153"/>
      <c r="AF223" s="34"/>
      <c r="AG223" s="34"/>
      <c r="AH223" s="34"/>
      <c r="AI223" s="34"/>
      <c r="AJ223" s="34"/>
      <c r="AK223" s="34"/>
      <c r="AL223" s="34"/>
      <c r="AM223" s="34"/>
      <c r="AN223" s="34"/>
      <c r="AO223" s="34"/>
      <c r="AP223" s="41"/>
      <c r="AQ223" s="152"/>
    </row>
    <row r="224" spans="1:43" ht="11.25" customHeight="1" x14ac:dyDescent="0.2">
      <c r="A224" s="24"/>
      <c r="B224" s="777">
        <v>426</v>
      </c>
      <c r="C224" s="94"/>
      <c r="D224" s="95"/>
      <c r="E224" s="927" t="str">
        <f ca="1">VLOOKUP(INDIRECT(ADDRESS(ROW(),COLUMN()-3)),Language_Translations,MATCH(Language_Selected,Language_Options,0),FALSE)</f>
        <v>Quand (NOM) est né, était-il/elle très gros, plus gros que la moyenne, moyen, plus petit que la moyenne ou très petit ?</v>
      </c>
      <c r="F224" s="927"/>
      <c r="G224" s="927"/>
      <c r="H224" s="927"/>
      <c r="I224" s="927"/>
      <c r="J224" s="927"/>
      <c r="K224" s="927"/>
      <c r="L224" s="927"/>
      <c r="M224" s="927"/>
      <c r="N224" s="927"/>
      <c r="O224" s="927"/>
      <c r="P224" s="927"/>
      <c r="Q224" s="94"/>
      <c r="R224" s="95"/>
      <c r="S224" s="700" t="s">
        <v>756</v>
      </c>
      <c r="T224" s="24"/>
      <c r="U224" s="24"/>
      <c r="V224" s="24"/>
      <c r="W224" s="24"/>
      <c r="X224" s="182" t="s">
        <v>2</v>
      </c>
      <c r="Y224" s="182"/>
      <c r="Z224" s="183"/>
      <c r="AA224" s="182"/>
      <c r="AB224" s="182"/>
      <c r="AC224" s="178" t="s">
        <v>10</v>
      </c>
      <c r="AD224" s="94"/>
      <c r="AE224" s="95"/>
      <c r="AF224" s="700" t="s">
        <v>756</v>
      </c>
      <c r="AG224" s="24"/>
      <c r="AH224" s="24"/>
      <c r="AI224" s="24"/>
      <c r="AJ224" s="24"/>
      <c r="AK224" s="182" t="s">
        <v>2</v>
      </c>
      <c r="AL224" s="182"/>
      <c r="AM224" s="183"/>
      <c r="AN224" s="182"/>
      <c r="AO224" s="182"/>
      <c r="AP224" s="178" t="s">
        <v>10</v>
      </c>
      <c r="AQ224" s="94"/>
    </row>
    <row r="225" spans="1:43" x14ac:dyDescent="0.2">
      <c r="A225" s="24"/>
      <c r="B225" s="777"/>
      <c r="C225" s="94"/>
      <c r="D225" s="95"/>
      <c r="E225" s="927"/>
      <c r="F225" s="927"/>
      <c r="G225" s="927"/>
      <c r="H225" s="927"/>
      <c r="I225" s="927"/>
      <c r="J225" s="927"/>
      <c r="K225" s="927"/>
      <c r="L225" s="927"/>
      <c r="M225" s="927"/>
      <c r="N225" s="927"/>
      <c r="O225" s="927"/>
      <c r="P225" s="927"/>
      <c r="Q225" s="94"/>
      <c r="R225" s="95"/>
      <c r="S225" s="700" t="s">
        <v>757</v>
      </c>
      <c r="T225" s="24"/>
      <c r="U225" s="24"/>
      <c r="V225" s="24"/>
      <c r="W225" s="24"/>
      <c r="X225" s="24"/>
      <c r="Y225" s="24"/>
      <c r="AA225" s="24"/>
      <c r="AB225" s="24"/>
      <c r="AC225" s="36"/>
      <c r="AD225" s="94"/>
      <c r="AE225" s="95"/>
      <c r="AF225" s="700" t="s">
        <v>757</v>
      </c>
      <c r="AG225" s="24"/>
      <c r="AH225" s="24"/>
      <c r="AI225" s="24"/>
      <c r="AJ225" s="24"/>
      <c r="AK225" s="24"/>
      <c r="AL225" s="24"/>
      <c r="AN225" s="24"/>
      <c r="AO225" s="24"/>
      <c r="AP225" s="36"/>
      <c r="AQ225" s="94"/>
    </row>
    <row r="226" spans="1:43" x14ac:dyDescent="0.2">
      <c r="A226" s="24"/>
      <c r="B226" s="777"/>
      <c r="C226" s="94"/>
      <c r="D226" s="95"/>
      <c r="E226" s="927"/>
      <c r="F226" s="927"/>
      <c r="G226" s="927"/>
      <c r="H226" s="927"/>
      <c r="I226" s="927"/>
      <c r="J226" s="927"/>
      <c r="K226" s="927"/>
      <c r="L226" s="927"/>
      <c r="M226" s="927"/>
      <c r="N226" s="927"/>
      <c r="O226" s="927"/>
      <c r="P226" s="927"/>
      <c r="Q226" s="94"/>
      <c r="R226" s="95"/>
      <c r="S226" s="700"/>
      <c r="T226" s="24" t="s">
        <v>761</v>
      </c>
      <c r="U226" s="24"/>
      <c r="V226" s="24"/>
      <c r="W226" s="24"/>
      <c r="X226" s="182"/>
      <c r="Y226" s="182" t="s">
        <v>2</v>
      </c>
      <c r="Z226" s="183"/>
      <c r="AA226" s="182"/>
      <c r="AB226" s="182"/>
      <c r="AC226" s="178" t="s">
        <v>12</v>
      </c>
      <c r="AD226" s="94"/>
      <c r="AE226" s="95"/>
      <c r="AF226" s="700"/>
      <c r="AG226" s="710" t="s">
        <v>761</v>
      </c>
      <c r="AH226" s="24"/>
      <c r="AI226" s="24"/>
      <c r="AJ226" s="24"/>
      <c r="AK226" s="182"/>
      <c r="AL226" s="182" t="s">
        <v>2</v>
      </c>
      <c r="AM226" s="183"/>
      <c r="AN226" s="182"/>
      <c r="AO226" s="182"/>
      <c r="AP226" s="178" t="s">
        <v>12</v>
      </c>
      <c r="AQ226" s="94"/>
    </row>
    <row r="227" spans="1:43" x14ac:dyDescent="0.2">
      <c r="A227" s="24"/>
      <c r="B227" s="777"/>
      <c r="C227" s="94"/>
      <c r="D227" s="95"/>
      <c r="E227" s="927"/>
      <c r="F227" s="927"/>
      <c r="G227" s="927"/>
      <c r="H227" s="927"/>
      <c r="I227" s="927"/>
      <c r="J227" s="927"/>
      <c r="K227" s="927"/>
      <c r="L227" s="927"/>
      <c r="M227" s="927"/>
      <c r="N227" s="927"/>
      <c r="O227" s="927"/>
      <c r="P227" s="927"/>
      <c r="Q227" s="94"/>
      <c r="R227" s="95"/>
      <c r="S227" s="700" t="s">
        <v>758</v>
      </c>
      <c r="T227" s="24"/>
      <c r="U227" s="24"/>
      <c r="V227" s="24"/>
      <c r="W227" s="182" t="s">
        <v>2</v>
      </c>
      <c r="X227" s="182"/>
      <c r="Y227" s="183"/>
      <c r="Z227" s="182"/>
      <c r="AA227" s="182"/>
      <c r="AB227" s="182"/>
      <c r="AC227" s="178" t="s">
        <v>14</v>
      </c>
      <c r="AD227" s="94"/>
      <c r="AE227" s="95"/>
      <c r="AF227" s="700" t="s">
        <v>758</v>
      </c>
      <c r="AG227" s="24"/>
      <c r="AH227" s="24"/>
      <c r="AI227" s="24"/>
      <c r="AJ227" s="182" t="s">
        <v>2</v>
      </c>
      <c r="AK227" s="182"/>
      <c r="AL227" s="183"/>
      <c r="AM227" s="182"/>
      <c r="AN227" s="182"/>
      <c r="AO227" s="182"/>
      <c r="AP227" s="178" t="s">
        <v>14</v>
      </c>
      <c r="AQ227" s="94"/>
    </row>
    <row r="228" spans="1:43" x14ac:dyDescent="0.2">
      <c r="A228" s="24"/>
      <c r="B228" s="777"/>
      <c r="C228" s="94"/>
      <c r="D228" s="95"/>
      <c r="E228" s="927"/>
      <c r="F228" s="927"/>
      <c r="G228" s="927"/>
      <c r="H228" s="927"/>
      <c r="I228" s="927"/>
      <c r="J228" s="927"/>
      <c r="K228" s="927"/>
      <c r="L228" s="927"/>
      <c r="M228" s="927"/>
      <c r="N228" s="927"/>
      <c r="O228" s="927"/>
      <c r="P228" s="927"/>
      <c r="Q228" s="94"/>
      <c r="R228" s="95"/>
      <c r="S228" s="700" t="s">
        <v>759</v>
      </c>
      <c r="T228" s="24"/>
      <c r="U228" s="24"/>
      <c r="V228" s="24"/>
      <c r="W228" s="24"/>
      <c r="X228" s="24"/>
      <c r="Y228" s="24"/>
      <c r="Z228" s="24"/>
      <c r="AA228" s="24"/>
      <c r="AB228" s="24"/>
      <c r="AC228" s="36"/>
      <c r="AD228" s="94"/>
      <c r="AE228" s="95"/>
      <c r="AF228" s="700" t="s">
        <v>759</v>
      </c>
      <c r="AG228" s="24"/>
      <c r="AH228" s="24"/>
      <c r="AI228" s="24"/>
      <c r="AJ228" s="24"/>
      <c r="AK228" s="24"/>
      <c r="AL228" s="24"/>
      <c r="AM228" s="24"/>
      <c r="AN228" s="24"/>
      <c r="AO228" s="24"/>
      <c r="AP228" s="36"/>
      <c r="AQ228" s="94"/>
    </row>
    <row r="229" spans="1:43" x14ac:dyDescent="0.2">
      <c r="A229" s="24"/>
      <c r="B229" s="777"/>
      <c r="C229" s="94"/>
      <c r="D229" s="95"/>
      <c r="E229" s="927"/>
      <c r="F229" s="927"/>
      <c r="G229" s="927"/>
      <c r="H229" s="927"/>
      <c r="I229" s="927"/>
      <c r="J229" s="927"/>
      <c r="K229" s="927"/>
      <c r="L229" s="927"/>
      <c r="M229" s="927"/>
      <c r="N229" s="927"/>
      <c r="O229" s="927"/>
      <c r="P229" s="927"/>
      <c r="Q229" s="94"/>
      <c r="R229" s="95"/>
      <c r="S229" s="700"/>
      <c r="T229" s="710" t="s">
        <v>761</v>
      </c>
      <c r="U229" s="24"/>
      <c r="V229" s="24"/>
      <c r="W229" s="24"/>
      <c r="X229" s="182"/>
      <c r="Y229" s="182" t="s">
        <v>2</v>
      </c>
      <c r="Z229" s="183"/>
      <c r="AA229" s="182"/>
      <c r="AB229" s="182"/>
      <c r="AC229" s="178" t="s">
        <v>16</v>
      </c>
      <c r="AD229" s="94"/>
      <c r="AE229" s="95"/>
      <c r="AF229" s="700"/>
      <c r="AG229" s="710" t="s">
        <v>761</v>
      </c>
      <c r="AH229" s="24"/>
      <c r="AI229" s="24"/>
      <c r="AJ229" s="24"/>
      <c r="AK229" s="182"/>
      <c r="AL229" s="182" t="s">
        <v>2</v>
      </c>
      <c r="AM229" s="183"/>
      <c r="AN229" s="182"/>
      <c r="AO229" s="182"/>
      <c r="AP229" s="178" t="s">
        <v>16</v>
      </c>
      <c r="AQ229" s="94"/>
    </row>
    <row r="230" spans="1:43" x14ac:dyDescent="0.2">
      <c r="A230" s="24"/>
      <c r="B230" s="777"/>
      <c r="C230" s="94"/>
      <c r="D230" s="95"/>
      <c r="E230" s="927"/>
      <c r="F230" s="927"/>
      <c r="G230" s="927"/>
      <c r="H230" s="927"/>
      <c r="I230" s="927"/>
      <c r="J230" s="927"/>
      <c r="K230" s="927"/>
      <c r="L230" s="927"/>
      <c r="M230" s="927"/>
      <c r="N230" s="927"/>
      <c r="O230" s="927"/>
      <c r="P230" s="927"/>
      <c r="Q230" s="94"/>
      <c r="R230" s="95"/>
      <c r="S230" s="700" t="s">
        <v>760</v>
      </c>
      <c r="T230" s="24"/>
      <c r="U230" s="24"/>
      <c r="V230" s="24"/>
      <c r="W230" s="24"/>
      <c r="X230" s="182" t="s">
        <v>2</v>
      </c>
      <c r="Y230" s="182"/>
      <c r="Z230" s="183"/>
      <c r="AA230" s="182"/>
      <c r="AB230" s="182"/>
      <c r="AC230" s="178" t="s">
        <v>17</v>
      </c>
      <c r="AD230" s="94"/>
      <c r="AE230" s="95"/>
      <c r="AF230" s="700" t="s">
        <v>760</v>
      </c>
      <c r="AG230" s="24"/>
      <c r="AH230" s="24"/>
      <c r="AI230" s="24"/>
      <c r="AJ230" s="24"/>
      <c r="AK230" s="182" t="s">
        <v>2</v>
      </c>
      <c r="AL230" s="182"/>
      <c r="AM230" s="183"/>
      <c r="AN230" s="182"/>
      <c r="AO230" s="182"/>
      <c r="AP230" s="178" t="s">
        <v>17</v>
      </c>
      <c r="AQ230" s="94"/>
    </row>
    <row r="231" spans="1:43" x14ac:dyDescent="0.2">
      <c r="A231" s="24"/>
      <c r="B231" s="777"/>
      <c r="C231" s="94"/>
      <c r="D231" s="95"/>
      <c r="E231" s="927"/>
      <c r="F231" s="927"/>
      <c r="G231" s="927"/>
      <c r="H231" s="927"/>
      <c r="I231" s="927"/>
      <c r="J231" s="927"/>
      <c r="K231" s="927"/>
      <c r="L231" s="927"/>
      <c r="M231" s="927"/>
      <c r="N231" s="927"/>
      <c r="O231" s="927"/>
      <c r="P231" s="927"/>
      <c r="Q231" s="94"/>
      <c r="R231" s="95"/>
      <c r="S231" s="700" t="s">
        <v>560</v>
      </c>
      <c r="T231" s="24"/>
      <c r="U231" s="24"/>
      <c r="V231" s="24"/>
      <c r="W231" s="24"/>
      <c r="X231" s="182" t="s">
        <v>2</v>
      </c>
      <c r="Y231" s="182"/>
      <c r="Z231" s="183"/>
      <c r="AA231" s="182"/>
      <c r="AB231" s="182"/>
      <c r="AC231" s="178" t="s">
        <v>58</v>
      </c>
      <c r="AD231" s="94"/>
      <c r="AE231" s="95"/>
      <c r="AF231" s="700" t="s">
        <v>560</v>
      </c>
      <c r="AG231" s="24"/>
      <c r="AH231" s="24"/>
      <c r="AI231" s="24"/>
      <c r="AJ231" s="24"/>
      <c r="AK231" s="182" t="s">
        <v>2</v>
      </c>
      <c r="AL231" s="182"/>
      <c r="AM231" s="183"/>
      <c r="AN231" s="182"/>
      <c r="AO231" s="182"/>
      <c r="AP231" s="178" t="s">
        <v>58</v>
      </c>
      <c r="AQ231" s="94"/>
    </row>
    <row r="232" spans="1:43" ht="6" customHeight="1" x14ac:dyDescent="0.2">
      <c r="A232" s="30"/>
      <c r="B232" s="793"/>
      <c r="C232" s="91"/>
      <c r="D232" s="44"/>
      <c r="E232" s="30"/>
      <c r="F232" s="30"/>
      <c r="G232" s="30"/>
      <c r="H232" s="30"/>
      <c r="I232" s="30"/>
      <c r="J232" s="30"/>
      <c r="K232" s="30"/>
      <c r="L232" s="30"/>
      <c r="M232" s="30"/>
      <c r="N232" s="30"/>
      <c r="O232" s="30"/>
      <c r="P232" s="30"/>
      <c r="Q232" s="91"/>
      <c r="R232" s="44"/>
      <c r="S232" s="30"/>
      <c r="T232" s="30"/>
      <c r="U232" s="30"/>
      <c r="V232" s="30"/>
      <c r="W232" s="30"/>
      <c r="X232" s="30"/>
      <c r="Y232" s="30"/>
      <c r="Z232" s="30"/>
      <c r="AA232" s="30"/>
      <c r="AB232" s="30"/>
      <c r="AC232" s="185"/>
      <c r="AD232" s="91"/>
      <c r="AE232" s="44"/>
      <c r="AF232" s="30"/>
      <c r="AG232" s="30"/>
      <c r="AH232" s="30"/>
      <c r="AI232" s="30"/>
      <c r="AJ232" s="30"/>
      <c r="AK232" s="30"/>
      <c r="AL232" s="30"/>
      <c r="AM232" s="30"/>
      <c r="AN232" s="30"/>
      <c r="AO232" s="30"/>
      <c r="AP232" s="185"/>
      <c r="AQ232" s="91"/>
    </row>
    <row r="233" spans="1:43" ht="6" customHeight="1" x14ac:dyDescent="0.2">
      <c r="A233" s="26"/>
      <c r="B233" s="756"/>
      <c r="C233" s="89"/>
      <c r="D233" s="45"/>
      <c r="E233" s="26"/>
      <c r="F233" s="26"/>
      <c r="G233" s="26"/>
      <c r="H233" s="26"/>
      <c r="I233" s="26"/>
      <c r="J233" s="26"/>
      <c r="K233" s="26"/>
      <c r="L233" s="26"/>
      <c r="M233" s="26"/>
      <c r="N233" s="26"/>
      <c r="O233" s="26"/>
      <c r="P233" s="26"/>
      <c r="Q233" s="89"/>
      <c r="R233" s="45"/>
      <c r="S233" s="26"/>
      <c r="T233" s="26"/>
      <c r="U233" s="26"/>
      <c r="V233" s="26"/>
      <c r="W233" s="26"/>
      <c r="X233" s="26"/>
      <c r="Y233" s="26"/>
      <c r="Z233" s="26"/>
      <c r="AA233" s="26"/>
      <c r="AB233" s="26"/>
      <c r="AC233" s="187"/>
      <c r="AD233" s="89"/>
      <c r="AE233" s="45"/>
      <c r="AF233" s="26"/>
      <c r="AG233" s="26"/>
      <c r="AH233" s="26"/>
      <c r="AI233" s="26"/>
      <c r="AJ233" s="26"/>
      <c r="AK233" s="26"/>
      <c r="AL233" s="26"/>
      <c r="AM233" s="26"/>
      <c r="AN233" s="26"/>
      <c r="AO233" s="26"/>
      <c r="AP233" s="187"/>
      <c r="AQ233" s="89"/>
    </row>
    <row r="234" spans="1:43" ht="11.25" customHeight="1" x14ac:dyDescent="0.2">
      <c r="A234" s="24"/>
      <c r="B234" s="777">
        <v>427</v>
      </c>
      <c r="C234" s="94"/>
      <c r="D234" s="95"/>
      <c r="E234" s="927" t="str">
        <f ca="1">VLOOKUP(INDIRECT(ADDRESS(ROW(),COLUMN()-3)),Language_Translations,MATCH(Language_Selected,Language_Options,0),FALSE)</f>
        <v>(NOM) a t-il /elle été pesé à la naissance ?</v>
      </c>
      <c r="F234" s="927"/>
      <c r="G234" s="927"/>
      <c r="H234" s="927"/>
      <c r="I234" s="927"/>
      <c r="J234" s="927"/>
      <c r="K234" s="927"/>
      <c r="L234" s="927"/>
      <c r="M234" s="927"/>
      <c r="N234" s="927"/>
      <c r="O234" s="927"/>
      <c r="P234" s="927"/>
      <c r="Q234" s="94"/>
      <c r="R234" s="95"/>
      <c r="S234" s="24" t="s">
        <v>444</v>
      </c>
      <c r="T234" s="24"/>
      <c r="U234" s="182" t="s">
        <v>2</v>
      </c>
      <c r="V234" s="182"/>
      <c r="W234" s="182"/>
      <c r="X234" s="182"/>
      <c r="Y234" s="182"/>
      <c r="Z234" s="182"/>
      <c r="AA234" s="182"/>
      <c r="AB234" s="182"/>
      <c r="AC234" s="178" t="s">
        <v>10</v>
      </c>
      <c r="AD234" s="94"/>
      <c r="AE234" s="95"/>
      <c r="AF234" s="24" t="s">
        <v>444</v>
      </c>
      <c r="AG234" s="24"/>
      <c r="AH234" s="182" t="s">
        <v>2</v>
      </c>
      <c r="AI234" s="182"/>
      <c r="AJ234" s="182"/>
      <c r="AK234" s="182"/>
      <c r="AL234" s="182"/>
      <c r="AM234" s="182"/>
      <c r="AN234" s="182"/>
      <c r="AO234" s="182"/>
      <c r="AP234" s="178" t="s">
        <v>10</v>
      </c>
      <c r="AQ234" s="94"/>
    </row>
    <row r="235" spans="1:43" x14ac:dyDescent="0.2">
      <c r="A235" s="24"/>
      <c r="B235" s="777"/>
      <c r="C235" s="94"/>
      <c r="D235" s="95"/>
      <c r="E235" s="927"/>
      <c r="F235" s="927"/>
      <c r="G235" s="927"/>
      <c r="H235" s="927"/>
      <c r="I235" s="927"/>
      <c r="J235" s="927"/>
      <c r="K235" s="927"/>
      <c r="L235" s="927"/>
      <c r="M235" s="927"/>
      <c r="N235" s="927"/>
      <c r="O235" s="927"/>
      <c r="P235" s="927"/>
      <c r="Q235" s="94"/>
      <c r="R235" s="95"/>
      <c r="S235" s="24" t="s">
        <v>445</v>
      </c>
      <c r="T235" s="24"/>
      <c r="U235" s="182" t="s">
        <v>2</v>
      </c>
      <c r="V235" s="182"/>
      <c r="W235" s="182"/>
      <c r="X235" s="182"/>
      <c r="Y235" s="182"/>
      <c r="Z235" s="182"/>
      <c r="AA235" s="182"/>
      <c r="AB235" s="182"/>
      <c r="AC235" s="296" t="s">
        <v>12</v>
      </c>
      <c r="AD235" s="94"/>
      <c r="AE235" s="95"/>
      <c r="AF235" s="24" t="s">
        <v>445</v>
      </c>
      <c r="AG235" s="24"/>
      <c r="AH235" s="182" t="s">
        <v>2</v>
      </c>
      <c r="AI235" s="182"/>
      <c r="AJ235" s="182"/>
      <c r="AK235" s="182"/>
      <c r="AL235" s="182"/>
      <c r="AM235" s="182"/>
      <c r="AN235" s="182"/>
      <c r="AO235" s="182"/>
      <c r="AP235" s="296" t="s">
        <v>12</v>
      </c>
      <c r="AQ235" s="94"/>
    </row>
    <row r="236" spans="1:43" x14ac:dyDescent="0.2">
      <c r="A236" s="24"/>
      <c r="B236" s="777"/>
      <c r="C236" s="94"/>
      <c r="D236" s="95"/>
      <c r="E236" s="927"/>
      <c r="F236" s="927"/>
      <c r="G236" s="927"/>
      <c r="H236" s="927"/>
      <c r="I236" s="927"/>
      <c r="J236" s="927"/>
      <c r="K236" s="927"/>
      <c r="L236" s="927"/>
      <c r="M236" s="927"/>
      <c r="N236" s="927"/>
      <c r="O236" s="927"/>
      <c r="P236" s="927"/>
      <c r="Q236" s="94"/>
      <c r="R236" s="95"/>
      <c r="S236" s="24"/>
      <c r="T236" s="24"/>
      <c r="U236" s="24"/>
      <c r="V236" s="24"/>
      <c r="W236" s="24"/>
      <c r="X236" s="24"/>
      <c r="Y236" s="24"/>
      <c r="Z236" s="24"/>
      <c r="AA236" s="36" t="s">
        <v>762</v>
      </c>
      <c r="AB236" s="24"/>
      <c r="AC236" s="36"/>
      <c r="AD236" s="94"/>
      <c r="AE236" s="95"/>
      <c r="AF236" s="24"/>
      <c r="AG236" s="24"/>
      <c r="AH236" s="24"/>
      <c r="AI236" s="24"/>
      <c r="AJ236" s="24"/>
      <c r="AK236" s="24"/>
      <c r="AL236" s="24"/>
      <c r="AM236" s="24"/>
      <c r="AN236" s="640" t="s">
        <v>762</v>
      </c>
      <c r="AO236" s="24"/>
      <c r="AP236" s="36"/>
      <c r="AQ236" s="94"/>
    </row>
    <row r="237" spans="1:43" x14ac:dyDescent="0.2">
      <c r="A237" s="24"/>
      <c r="B237" s="777"/>
      <c r="C237" s="94"/>
      <c r="D237" s="95"/>
      <c r="E237" s="927"/>
      <c r="F237" s="927"/>
      <c r="G237" s="927"/>
      <c r="H237" s="927"/>
      <c r="I237" s="927"/>
      <c r="J237" s="927"/>
      <c r="K237" s="927"/>
      <c r="L237" s="927"/>
      <c r="M237" s="927"/>
      <c r="N237" s="927"/>
      <c r="O237" s="927"/>
      <c r="P237" s="927"/>
      <c r="Q237" s="94"/>
      <c r="R237" s="95"/>
      <c r="S237" s="710" t="s">
        <v>560</v>
      </c>
      <c r="T237" s="24"/>
      <c r="U237" s="24"/>
      <c r="V237" s="24"/>
      <c r="W237" s="24"/>
      <c r="X237" s="182" t="s">
        <v>2</v>
      </c>
      <c r="Y237" s="182"/>
      <c r="Z237" s="183"/>
      <c r="AA237" s="182"/>
      <c r="AB237" s="182"/>
      <c r="AC237" s="296" t="s">
        <v>58</v>
      </c>
      <c r="AD237" s="94"/>
      <c r="AE237" s="95"/>
      <c r="AF237" s="710" t="s">
        <v>560</v>
      </c>
      <c r="AG237" s="24"/>
      <c r="AH237" s="24"/>
      <c r="AI237" s="24"/>
      <c r="AJ237" s="24"/>
      <c r="AK237" s="182" t="s">
        <v>2</v>
      </c>
      <c r="AL237" s="182"/>
      <c r="AM237" s="183"/>
      <c r="AN237" s="182"/>
      <c r="AO237" s="182"/>
      <c r="AP237" s="296" t="s">
        <v>58</v>
      </c>
      <c r="AQ237" s="94"/>
    </row>
    <row r="238" spans="1:43" ht="6" customHeight="1" x14ac:dyDescent="0.2">
      <c r="A238" s="30"/>
      <c r="B238" s="793"/>
      <c r="C238" s="91"/>
      <c r="D238" s="44"/>
      <c r="E238" s="30"/>
      <c r="F238" s="30"/>
      <c r="G238" s="30"/>
      <c r="H238" s="30"/>
      <c r="I238" s="30"/>
      <c r="J238" s="30"/>
      <c r="K238" s="30"/>
      <c r="L238" s="30"/>
      <c r="M238" s="30"/>
      <c r="N238" s="30"/>
      <c r="O238" s="30"/>
      <c r="P238" s="30"/>
      <c r="Q238" s="91"/>
      <c r="R238" s="44"/>
      <c r="S238" s="30"/>
      <c r="T238" s="30"/>
      <c r="U238" s="30"/>
      <c r="V238" s="30"/>
      <c r="W238" s="30"/>
      <c r="X238" s="30"/>
      <c r="Y238" s="30"/>
      <c r="Z238" s="30"/>
      <c r="AA238" s="30"/>
      <c r="AB238" s="30"/>
      <c r="AC238" s="185"/>
      <c r="AD238" s="91"/>
      <c r="AE238" s="44"/>
      <c r="AF238" s="30"/>
      <c r="AG238" s="30"/>
      <c r="AH238" s="30"/>
      <c r="AI238" s="30"/>
      <c r="AJ238" s="30"/>
      <c r="AK238" s="30"/>
      <c r="AL238" s="30"/>
      <c r="AM238" s="30"/>
      <c r="AN238" s="30"/>
      <c r="AO238" s="30"/>
      <c r="AP238" s="185"/>
      <c r="AQ238" s="91"/>
    </row>
    <row r="239" spans="1:43" ht="6" customHeight="1" x14ac:dyDescent="0.2">
      <c r="A239" s="26"/>
      <c r="B239" s="756"/>
      <c r="C239" s="89"/>
      <c r="D239" s="45"/>
      <c r="E239" s="26"/>
      <c r="F239" s="26"/>
      <c r="G239" s="26"/>
      <c r="H239" s="26"/>
      <c r="I239" s="26"/>
      <c r="J239" s="26"/>
      <c r="K239" s="26"/>
      <c r="L239" s="26"/>
      <c r="M239" s="26"/>
      <c r="N239" s="26"/>
      <c r="O239" s="26"/>
      <c r="P239" s="26"/>
      <c r="Q239" s="89"/>
      <c r="R239" s="45"/>
      <c r="S239" s="26"/>
      <c r="T239" s="26"/>
      <c r="U239" s="26"/>
      <c r="V239" s="26"/>
      <c r="W239" s="26"/>
      <c r="X239" s="26"/>
      <c r="Y239" s="26"/>
      <c r="Z239" s="26"/>
      <c r="AA239" s="26"/>
      <c r="AB239" s="26"/>
      <c r="AC239" s="187"/>
      <c r="AD239" s="89"/>
      <c r="AE239" s="45"/>
      <c r="AF239" s="26"/>
      <c r="AG239" s="26"/>
      <c r="AH239" s="26"/>
      <c r="AI239" s="26"/>
      <c r="AJ239" s="26"/>
      <c r="AK239" s="26"/>
      <c r="AL239" s="26"/>
      <c r="AM239" s="26"/>
      <c r="AN239" s="26"/>
      <c r="AO239" s="26"/>
      <c r="AP239" s="187"/>
      <c r="AQ239" s="89"/>
    </row>
    <row r="240" spans="1:43" ht="11.25" customHeight="1" x14ac:dyDescent="0.2">
      <c r="A240" s="24"/>
      <c r="B240" s="777">
        <v>428</v>
      </c>
      <c r="C240" s="94"/>
      <c r="D240" s="95"/>
      <c r="E240" s="927" t="str">
        <f ca="1">VLOOKUP(INDIRECT(ADDRESS(ROW(),COLUMN()-3)),Language_Translations,MATCH(Language_Selected,Language_Options,0),FALSE)</f>
        <v>Combien (NOM) pesait-il/elle ?</v>
      </c>
      <c r="F240" s="927"/>
      <c r="G240" s="927"/>
      <c r="H240" s="927"/>
      <c r="I240" s="927"/>
      <c r="J240" s="927"/>
      <c r="K240" s="927"/>
      <c r="L240" s="927"/>
      <c r="M240" s="927"/>
      <c r="N240" s="927"/>
      <c r="O240" s="927"/>
      <c r="P240" s="927"/>
      <c r="Q240" s="94"/>
      <c r="R240" s="95"/>
      <c r="S240" s="24" t="s">
        <v>763</v>
      </c>
      <c r="U240" s="24"/>
      <c r="V240" s="24"/>
      <c r="W240" s="24"/>
      <c r="X240" s="24"/>
      <c r="Y240" s="24"/>
      <c r="Z240" s="24"/>
      <c r="AA240" s="24"/>
      <c r="AB240" s="24"/>
      <c r="AC240" s="36"/>
      <c r="AD240" s="94"/>
      <c r="AE240" s="95"/>
      <c r="AF240" s="710" t="s">
        <v>763</v>
      </c>
      <c r="AH240" s="24"/>
      <c r="AI240" s="24"/>
      <c r="AJ240" s="24"/>
      <c r="AK240" s="24"/>
      <c r="AL240" s="24"/>
      <c r="AM240" s="24"/>
      <c r="AN240" s="24"/>
      <c r="AO240" s="24"/>
      <c r="AP240" s="36"/>
      <c r="AQ240" s="94"/>
    </row>
    <row r="241" spans="1:43" x14ac:dyDescent="0.2">
      <c r="A241" s="24"/>
      <c r="B241" s="777"/>
      <c r="C241" s="94"/>
      <c r="D241" s="95"/>
      <c r="E241" s="927"/>
      <c r="F241" s="927"/>
      <c r="G241" s="927"/>
      <c r="H241" s="927"/>
      <c r="I241" s="927"/>
      <c r="J241" s="927"/>
      <c r="K241" s="927"/>
      <c r="L241" s="927"/>
      <c r="M241" s="927"/>
      <c r="N241" s="927"/>
      <c r="O241" s="927"/>
      <c r="P241" s="927"/>
      <c r="Q241" s="94"/>
      <c r="R241" s="95"/>
      <c r="T241" s="24"/>
      <c r="U241" s="45"/>
      <c r="V241" s="89"/>
      <c r="W241" s="28"/>
      <c r="X241" s="45"/>
      <c r="Y241" s="89"/>
      <c r="Z241" s="45"/>
      <c r="AA241" s="89"/>
      <c r="AB241" s="45"/>
      <c r="AC241" s="37"/>
      <c r="AD241" s="94"/>
      <c r="AE241" s="95"/>
      <c r="AG241" s="24"/>
      <c r="AH241" s="45"/>
      <c r="AI241" s="89"/>
      <c r="AJ241" s="28"/>
      <c r="AK241" s="45"/>
      <c r="AL241" s="89"/>
      <c r="AM241" s="45"/>
      <c r="AN241" s="89"/>
      <c r="AO241" s="45"/>
      <c r="AP241" s="37"/>
      <c r="AQ241" s="94"/>
    </row>
    <row r="242" spans="1:43" ht="11.25" customHeight="1" x14ac:dyDescent="0.2">
      <c r="A242" s="24"/>
      <c r="B242" s="777"/>
      <c r="C242" s="94"/>
      <c r="D242" s="95"/>
      <c r="E242" s="927"/>
      <c r="F242" s="927"/>
      <c r="G242" s="927"/>
      <c r="H242" s="927"/>
      <c r="I242" s="927"/>
      <c r="J242" s="927"/>
      <c r="K242" s="927"/>
      <c r="L242" s="927"/>
      <c r="M242" s="927"/>
      <c r="N242" s="927"/>
      <c r="O242" s="927"/>
      <c r="P242" s="927"/>
      <c r="Q242" s="94"/>
      <c r="R242" s="95"/>
      <c r="T242" s="550" t="s">
        <v>10</v>
      </c>
      <c r="U242" s="44"/>
      <c r="V242" s="91"/>
      <c r="W242" s="551" t="s">
        <v>37</v>
      </c>
      <c r="X242" s="552"/>
      <c r="Y242" s="91"/>
      <c r="Z242" s="44"/>
      <c r="AA242" s="553"/>
      <c r="AB242" s="44"/>
      <c r="AC242" s="39"/>
      <c r="AD242" s="94"/>
      <c r="AE242" s="95"/>
      <c r="AG242" s="550" t="s">
        <v>10</v>
      </c>
      <c r="AH242" s="44"/>
      <c r="AI242" s="91"/>
      <c r="AJ242" s="551" t="s">
        <v>37</v>
      </c>
      <c r="AK242" s="552"/>
      <c r="AL242" s="91"/>
      <c r="AM242" s="44"/>
      <c r="AN242" s="553"/>
      <c r="AO242" s="44"/>
      <c r="AP242" s="39"/>
      <c r="AQ242" s="94"/>
    </row>
    <row r="243" spans="1:43" ht="11.25" customHeight="1" x14ac:dyDescent="0.2">
      <c r="A243" s="24"/>
      <c r="B243" s="777"/>
      <c r="C243" s="94"/>
      <c r="D243" s="95"/>
      <c r="F243" s="540"/>
      <c r="G243" s="540"/>
      <c r="H243" s="540"/>
      <c r="I243" s="540"/>
      <c r="J243" s="540"/>
      <c r="K243" s="540"/>
      <c r="L243" s="540"/>
      <c r="M243" s="540"/>
      <c r="N243" s="540"/>
      <c r="O243" s="540"/>
      <c r="P243" s="540"/>
      <c r="Q243" s="94"/>
      <c r="R243" s="95"/>
      <c r="S243" s="24"/>
      <c r="T243" s="24"/>
      <c r="U243" s="24"/>
      <c r="V243" s="24"/>
      <c r="W243" s="24"/>
      <c r="X243" s="24"/>
      <c r="Y243" s="24"/>
      <c r="Z243" s="24"/>
      <c r="AA243" s="24"/>
      <c r="AB243" s="24"/>
      <c r="AC243" s="36"/>
      <c r="AD243" s="94"/>
      <c r="AE243" s="95"/>
      <c r="AF243" s="24"/>
      <c r="AG243" s="24"/>
      <c r="AH243" s="24"/>
      <c r="AI243" s="24"/>
      <c r="AJ243" s="24"/>
      <c r="AK243" s="24"/>
      <c r="AL243" s="24"/>
      <c r="AM243" s="24"/>
      <c r="AN243" s="24"/>
      <c r="AO243" s="24"/>
      <c r="AP243" s="36"/>
      <c r="AQ243" s="94"/>
    </row>
    <row r="244" spans="1:43" x14ac:dyDescent="0.2">
      <c r="A244" s="24"/>
      <c r="B244" s="777"/>
      <c r="C244" s="94"/>
      <c r="D244" s="95"/>
      <c r="E244" s="919" t="s">
        <v>765</v>
      </c>
      <c r="F244" s="919"/>
      <c r="G244" s="919"/>
      <c r="H244" s="919"/>
      <c r="I244" s="919"/>
      <c r="J244" s="919"/>
      <c r="K244" s="919"/>
      <c r="L244" s="919"/>
      <c r="M244" s="919"/>
      <c r="N244" s="919"/>
      <c r="O244" s="919"/>
      <c r="P244" s="919"/>
      <c r="Q244" s="94"/>
      <c r="R244" s="95"/>
      <c r="S244" s="24" t="s">
        <v>764</v>
      </c>
      <c r="U244" s="28"/>
      <c r="V244" s="28"/>
      <c r="W244" s="28"/>
      <c r="X244" s="28"/>
      <c r="Y244" s="28"/>
      <c r="Z244" s="28"/>
      <c r="AA244" s="28"/>
      <c r="AB244" s="28"/>
      <c r="AC244" s="42"/>
      <c r="AD244" s="94"/>
      <c r="AE244" s="95"/>
      <c r="AF244" s="710" t="s">
        <v>764</v>
      </c>
      <c r="AH244" s="28"/>
      <c r="AI244" s="28"/>
      <c r="AJ244" s="28"/>
      <c r="AK244" s="28"/>
      <c r="AL244" s="28"/>
      <c r="AM244" s="28"/>
      <c r="AN244" s="28"/>
      <c r="AO244" s="28"/>
      <c r="AP244" s="42"/>
      <c r="AQ244" s="94"/>
    </row>
    <row r="245" spans="1:43" ht="10.5" x14ac:dyDescent="0.2">
      <c r="A245" s="24"/>
      <c r="B245" s="777"/>
      <c r="C245" s="94"/>
      <c r="D245" s="95"/>
      <c r="E245" s="919"/>
      <c r="F245" s="919"/>
      <c r="G245" s="919"/>
      <c r="H245" s="919"/>
      <c r="I245" s="919"/>
      <c r="J245" s="919"/>
      <c r="K245" s="919"/>
      <c r="L245" s="919"/>
      <c r="M245" s="919"/>
      <c r="N245" s="919"/>
      <c r="O245" s="919"/>
      <c r="P245" s="919"/>
      <c r="Q245" s="94"/>
      <c r="R245" s="95"/>
      <c r="T245" s="24"/>
      <c r="U245" s="45"/>
      <c r="V245" s="89"/>
      <c r="W245" s="28"/>
      <c r="X245" s="554"/>
      <c r="Y245" s="555"/>
      <c r="Z245" s="45"/>
      <c r="AA245" s="556"/>
      <c r="AB245" s="45"/>
      <c r="AC245" s="37"/>
      <c r="AD245" s="94"/>
      <c r="AE245" s="95"/>
      <c r="AG245" s="24"/>
      <c r="AH245" s="45"/>
      <c r="AI245" s="89"/>
      <c r="AJ245" s="28"/>
      <c r="AK245" s="554"/>
      <c r="AL245" s="555"/>
      <c r="AM245" s="45"/>
      <c r="AN245" s="556"/>
      <c r="AO245" s="45"/>
      <c r="AP245" s="37"/>
      <c r="AQ245" s="94"/>
    </row>
    <row r="246" spans="1:43" ht="11.25" customHeight="1" x14ac:dyDescent="0.2">
      <c r="A246" s="24"/>
      <c r="B246" s="777"/>
      <c r="C246" s="94"/>
      <c r="D246" s="95"/>
      <c r="E246" s="919"/>
      <c r="F246" s="919"/>
      <c r="G246" s="919"/>
      <c r="H246" s="919"/>
      <c r="I246" s="919"/>
      <c r="J246" s="919"/>
      <c r="K246" s="919"/>
      <c r="L246" s="919"/>
      <c r="M246" s="919"/>
      <c r="N246" s="919"/>
      <c r="O246" s="919"/>
      <c r="P246" s="919"/>
      <c r="Q246" s="94"/>
      <c r="R246" s="95"/>
      <c r="T246" s="550" t="s">
        <v>12</v>
      </c>
      <c r="U246" s="44"/>
      <c r="V246" s="91"/>
      <c r="W246" s="557" t="s">
        <v>37</v>
      </c>
      <c r="X246" s="44"/>
      <c r="Y246" s="30"/>
      <c r="Z246" s="44"/>
      <c r="AA246" s="91"/>
      <c r="AB246" s="44"/>
      <c r="AC246" s="39"/>
      <c r="AD246" s="94"/>
      <c r="AE246" s="95"/>
      <c r="AG246" s="550" t="s">
        <v>12</v>
      </c>
      <c r="AH246" s="44"/>
      <c r="AI246" s="91"/>
      <c r="AJ246" s="557" t="s">
        <v>37</v>
      </c>
      <c r="AK246" s="44"/>
      <c r="AL246" s="30"/>
      <c r="AM246" s="44"/>
      <c r="AN246" s="91"/>
      <c r="AO246" s="44"/>
      <c r="AP246" s="39"/>
      <c r="AQ246" s="94"/>
    </row>
    <row r="247" spans="1:43" ht="10.5" x14ac:dyDescent="0.2">
      <c r="A247" s="24"/>
      <c r="B247" s="777"/>
      <c r="C247" s="94"/>
      <c r="D247" s="95"/>
      <c r="E247" s="919"/>
      <c r="F247" s="919"/>
      <c r="G247" s="919"/>
      <c r="H247" s="919"/>
      <c r="I247" s="919"/>
      <c r="J247" s="919"/>
      <c r="K247" s="919"/>
      <c r="L247" s="919"/>
      <c r="M247" s="919"/>
      <c r="N247" s="919"/>
      <c r="O247" s="919"/>
      <c r="P247" s="919"/>
      <c r="Q247" s="94"/>
      <c r="R247" s="95"/>
      <c r="S247" s="150"/>
      <c r="T247" s="28"/>
      <c r="U247" s="28"/>
      <c r="V247" s="420"/>
      <c r="W247" s="28"/>
      <c r="X247" s="28"/>
      <c r="Y247" s="28"/>
      <c r="Z247" s="28"/>
      <c r="AA247" s="28"/>
      <c r="AB247" s="28"/>
      <c r="AC247" s="42"/>
      <c r="AD247" s="94"/>
      <c r="AE247" s="95"/>
      <c r="AF247" s="150"/>
      <c r="AG247" s="28"/>
      <c r="AH247" s="28"/>
      <c r="AI247" s="420"/>
      <c r="AJ247" s="28"/>
      <c r="AK247" s="28"/>
      <c r="AL247" s="28"/>
      <c r="AM247" s="28"/>
      <c r="AN247" s="28"/>
      <c r="AO247" s="28"/>
      <c r="AP247" s="42"/>
      <c r="AQ247" s="94"/>
    </row>
    <row r="248" spans="1:43" x14ac:dyDescent="0.2">
      <c r="A248" s="24"/>
      <c r="B248" s="777"/>
      <c r="C248" s="94"/>
      <c r="D248" s="95"/>
      <c r="E248" s="919"/>
      <c r="F248" s="919"/>
      <c r="G248" s="919"/>
      <c r="H248" s="919"/>
      <c r="I248" s="919"/>
      <c r="J248" s="919"/>
      <c r="K248" s="919"/>
      <c r="L248" s="919"/>
      <c r="M248" s="919"/>
      <c r="N248" s="919"/>
      <c r="O248" s="919"/>
      <c r="P248" s="919"/>
      <c r="Q248" s="94"/>
      <c r="R248" s="95"/>
      <c r="S248" s="710" t="s">
        <v>560</v>
      </c>
      <c r="T248" s="24"/>
      <c r="U248" s="24"/>
      <c r="V248" s="24"/>
      <c r="W248" s="24"/>
      <c r="X248" s="182" t="s">
        <v>2</v>
      </c>
      <c r="Y248" s="182"/>
      <c r="Z248" s="182"/>
      <c r="AA248" s="182"/>
      <c r="AB248" s="24"/>
      <c r="AC248" s="36" t="s">
        <v>38</v>
      </c>
      <c r="AD248" s="94"/>
      <c r="AE248" s="95"/>
      <c r="AF248" s="710" t="s">
        <v>560</v>
      </c>
      <c r="AG248" s="24"/>
      <c r="AH248" s="24"/>
      <c r="AI248" s="24"/>
      <c r="AJ248" s="24"/>
      <c r="AK248" s="182" t="s">
        <v>2</v>
      </c>
      <c r="AL248" s="182"/>
      <c r="AM248" s="182"/>
      <c r="AN248" s="182"/>
      <c r="AO248" s="24"/>
      <c r="AP248" s="36" t="s">
        <v>38</v>
      </c>
      <c r="AQ248" s="94"/>
    </row>
    <row r="249" spans="1:43" ht="6" customHeight="1" x14ac:dyDescent="0.2">
      <c r="A249" s="30"/>
      <c r="B249" s="793"/>
      <c r="C249" s="91"/>
      <c r="D249" s="44"/>
      <c r="E249" s="30"/>
      <c r="F249" s="30"/>
      <c r="G249" s="30"/>
      <c r="H249" s="30"/>
      <c r="I249" s="30"/>
      <c r="J249" s="30"/>
      <c r="K249" s="30"/>
      <c r="L249" s="30"/>
      <c r="M249" s="30"/>
      <c r="N249" s="30"/>
      <c r="O249" s="30"/>
      <c r="P249" s="30"/>
      <c r="Q249" s="91"/>
      <c r="R249" s="44"/>
      <c r="S249" s="30"/>
      <c r="T249" s="30"/>
      <c r="U249" s="30"/>
      <c r="V249" s="30"/>
      <c r="W249" s="30"/>
      <c r="X249" s="30"/>
      <c r="Y249" s="30"/>
      <c r="Z249" s="30"/>
      <c r="AA249" s="30"/>
      <c r="AB249" s="30"/>
      <c r="AC249" s="185"/>
      <c r="AD249" s="91"/>
      <c r="AE249" s="44"/>
      <c r="AF249" s="30"/>
      <c r="AG249" s="30"/>
      <c r="AH249" s="30"/>
      <c r="AI249" s="30"/>
      <c r="AJ249" s="30"/>
      <c r="AK249" s="30"/>
      <c r="AL249" s="30"/>
      <c r="AM249" s="30"/>
      <c r="AN249" s="30"/>
      <c r="AO249" s="30"/>
      <c r="AP249" s="185"/>
      <c r="AQ249" s="91"/>
    </row>
    <row r="250" spans="1:43" ht="6" customHeight="1" x14ac:dyDescent="0.2">
      <c r="A250" s="26"/>
      <c r="B250" s="756"/>
      <c r="C250" s="89"/>
      <c r="D250" s="45"/>
      <c r="E250" s="26"/>
      <c r="F250" s="26"/>
      <c r="G250" s="26"/>
      <c r="H250" s="26"/>
      <c r="I250" s="26"/>
      <c r="J250" s="26"/>
      <c r="K250" s="26"/>
      <c r="L250" s="26"/>
      <c r="M250" s="26"/>
      <c r="N250" s="26"/>
      <c r="O250" s="26"/>
      <c r="P250" s="26"/>
      <c r="Q250" s="89"/>
      <c r="R250" s="45"/>
      <c r="S250" s="26"/>
      <c r="T250" s="26"/>
      <c r="U250" s="26"/>
      <c r="V250" s="26"/>
      <c r="W250" s="26"/>
      <c r="X250" s="26"/>
      <c r="Y250" s="26"/>
      <c r="Z250" s="26"/>
      <c r="AA250" s="26"/>
      <c r="AB250" s="26"/>
      <c r="AC250" s="186"/>
      <c r="AD250" s="89"/>
      <c r="AE250" s="45"/>
      <c r="AF250" s="26"/>
      <c r="AG250" s="26"/>
      <c r="AH250" s="26"/>
      <c r="AI250" s="26"/>
      <c r="AJ250" s="26"/>
      <c r="AK250" s="26"/>
      <c r="AL250" s="26"/>
      <c r="AM250" s="26"/>
      <c r="AN250" s="26"/>
      <c r="AO250" s="26"/>
      <c r="AP250" s="186"/>
      <c r="AQ250" s="89"/>
    </row>
    <row r="251" spans="1:43" ht="11.25" customHeight="1" x14ac:dyDescent="0.25">
      <c r="A251" s="24"/>
      <c r="B251" s="777">
        <v>429</v>
      </c>
      <c r="C251" s="94"/>
      <c r="D251" s="95"/>
      <c r="E251" s="927" t="str">
        <f ca="1">VLOOKUP(INDIRECT(ADDRESS(ROW(),COLUMN()-3)),Language_Translations,MATCH(Language_Selected,Language_Options,0),FALSE)</f>
        <v>Qui vous a assisté durant l'accouchement de (NOM) ?
Quelqu'un d'autre ?</v>
      </c>
      <c r="F251" s="927"/>
      <c r="G251" s="927"/>
      <c r="H251" s="927"/>
      <c r="I251" s="927"/>
      <c r="J251" s="927"/>
      <c r="K251" s="927"/>
      <c r="L251" s="927"/>
      <c r="M251" s="927"/>
      <c r="N251" s="927"/>
      <c r="O251" s="927"/>
      <c r="P251" s="927"/>
      <c r="Q251" s="94"/>
      <c r="R251" s="95"/>
      <c r="S251" s="704" t="s">
        <v>714</v>
      </c>
      <c r="T251" s="24"/>
      <c r="U251" s="24"/>
      <c r="V251" s="24"/>
      <c r="W251" s="24"/>
      <c r="X251" s="24"/>
      <c r="Y251" s="24"/>
      <c r="Z251" s="24"/>
      <c r="AA251" s="24"/>
      <c r="AB251" s="24"/>
      <c r="AC251" s="145"/>
      <c r="AD251" s="94"/>
      <c r="AE251" s="95"/>
      <c r="AF251" s="420" t="s">
        <v>714</v>
      </c>
      <c r="AG251" s="24"/>
      <c r="AH251" s="24"/>
      <c r="AI251" s="24"/>
      <c r="AJ251" s="24"/>
      <c r="AK251" s="24"/>
      <c r="AL251" s="24"/>
      <c r="AM251" s="24"/>
      <c r="AN251" s="24"/>
      <c r="AO251" s="24"/>
      <c r="AP251" s="145"/>
      <c r="AQ251" s="94"/>
    </row>
    <row r="252" spans="1:43" x14ac:dyDescent="0.2">
      <c r="A252" s="24"/>
      <c r="B252" s="213" t="s">
        <v>15</v>
      </c>
      <c r="C252" s="94"/>
      <c r="D252" s="95"/>
      <c r="E252" s="927"/>
      <c r="F252" s="927"/>
      <c r="G252" s="927"/>
      <c r="H252" s="927"/>
      <c r="I252" s="927"/>
      <c r="J252" s="927"/>
      <c r="K252" s="927"/>
      <c r="L252" s="927"/>
      <c r="M252" s="927"/>
      <c r="N252" s="927"/>
      <c r="O252" s="927"/>
      <c r="P252" s="927"/>
      <c r="Q252" s="94"/>
      <c r="R252" s="95"/>
      <c r="S252" s="24"/>
      <c r="T252" s="24" t="s">
        <v>715</v>
      </c>
      <c r="U252" s="24"/>
      <c r="V252" s="24"/>
      <c r="W252" s="24"/>
      <c r="X252" s="182" t="s">
        <v>2</v>
      </c>
      <c r="Y252" s="182"/>
      <c r="Z252" s="183"/>
      <c r="AA252" s="182"/>
      <c r="AB252" s="182"/>
      <c r="AC252" s="145" t="s">
        <v>22</v>
      </c>
      <c r="AD252" s="94"/>
      <c r="AE252" s="95"/>
      <c r="AF252" s="24"/>
      <c r="AG252" s="710" t="s">
        <v>715</v>
      </c>
      <c r="AH252" s="24"/>
      <c r="AI252" s="24"/>
      <c r="AJ252" s="24"/>
      <c r="AK252" s="182" t="s">
        <v>2</v>
      </c>
      <c r="AL252" s="182"/>
      <c r="AM252" s="183"/>
      <c r="AN252" s="182"/>
      <c r="AO252" s="182"/>
      <c r="AP252" s="145" t="s">
        <v>22</v>
      </c>
      <c r="AQ252" s="94"/>
    </row>
    <row r="253" spans="1:43" x14ac:dyDescent="0.2">
      <c r="A253" s="24"/>
      <c r="B253" s="777"/>
      <c r="C253" s="94"/>
      <c r="D253" s="95"/>
      <c r="E253" s="927"/>
      <c r="F253" s="927"/>
      <c r="G253" s="927"/>
      <c r="H253" s="927"/>
      <c r="I253" s="927"/>
      <c r="J253" s="927"/>
      <c r="K253" s="927"/>
      <c r="L253" s="927"/>
      <c r="M253" s="927"/>
      <c r="N253" s="927"/>
      <c r="O253" s="927"/>
      <c r="P253" s="927"/>
      <c r="Q253" s="94"/>
      <c r="R253" s="95"/>
      <c r="S253" s="24"/>
      <c r="T253" s="24" t="s">
        <v>716</v>
      </c>
      <c r="U253" s="24"/>
      <c r="V253" s="24"/>
      <c r="W253" s="24"/>
      <c r="X253" s="24"/>
      <c r="Z253" s="182"/>
      <c r="AA253" s="182"/>
      <c r="AB253" s="182" t="s">
        <v>2</v>
      </c>
      <c r="AC253" s="145" t="s">
        <v>23</v>
      </c>
      <c r="AD253" s="94"/>
      <c r="AE253" s="95"/>
      <c r="AF253" s="24"/>
      <c r="AG253" s="710" t="s">
        <v>716</v>
      </c>
      <c r="AH253" s="24"/>
      <c r="AI253" s="24"/>
      <c r="AJ253" s="24"/>
      <c r="AK253" s="24"/>
      <c r="AM253" s="182"/>
      <c r="AN253" s="182"/>
      <c r="AO253" s="182" t="s">
        <v>2</v>
      </c>
      <c r="AP253" s="145" t="s">
        <v>23</v>
      </c>
      <c r="AQ253" s="94"/>
    </row>
    <row r="254" spans="1:43" ht="11.25" customHeight="1" x14ac:dyDescent="0.2">
      <c r="A254" s="24"/>
      <c r="B254" s="777"/>
      <c r="C254" s="94"/>
      <c r="D254" s="95"/>
      <c r="E254" s="927"/>
      <c r="F254" s="927"/>
      <c r="G254" s="927"/>
      <c r="H254" s="927"/>
      <c r="I254" s="927"/>
      <c r="J254" s="927"/>
      <c r="K254" s="927"/>
      <c r="L254" s="927"/>
      <c r="M254" s="927"/>
      <c r="N254" s="927"/>
      <c r="O254" s="927"/>
      <c r="P254" s="927"/>
      <c r="Q254" s="94"/>
      <c r="R254" s="95"/>
      <c r="S254" s="24"/>
      <c r="T254" s="24" t="s">
        <v>718</v>
      </c>
      <c r="U254" s="24"/>
      <c r="V254" s="24"/>
      <c r="W254" s="24"/>
      <c r="X254" s="24"/>
      <c r="Y254" s="24"/>
      <c r="Z254" s="24"/>
      <c r="AA254" s="24"/>
      <c r="AB254" s="24"/>
      <c r="AC254" s="145"/>
      <c r="AD254" s="94"/>
      <c r="AE254" s="95"/>
      <c r="AF254" s="24"/>
      <c r="AG254" s="710" t="s">
        <v>718</v>
      </c>
      <c r="AH254" s="24"/>
      <c r="AI254" s="24"/>
      <c r="AJ254" s="24"/>
      <c r="AK254" s="24"/>
      <c r="AL254" s="24"/>
      <c r="AM254" s="24"/>
      <c r="AN254" s="24"/>
      <c r="AO254" s="24"/>
      <c r="AP254" s="145"/>
      <c r="AQ254" s="94"/>
    </row>
    <row r="255" spans="1:43" x14ac:dyDescent="0.2">
      <c r="A255" s="24"/>
      <c r="B255" s="777"/>
      <c r="C255" s="94"/>
      <c r="D255" s="95"/>
      <c r="E255" s="24"/>
      <c r="F255" s="24"/>
      <c r="G255" s="24"/>
      <c r="H255" s="24"/>
      <c r="I255" s="24"/>
      <c r="J255" s="24"/>
      <c r="K255" s="24"/>
      <c r="L255" s="24"/>
      <c r="M255" s="24"/>
      <c r="N255" s="24"/>
      <c r="O255" s="24"/>
      <c r="P255" s="24"/>
      <c r="Q255" s="94"/>
      <c r="R255" s="95"/>
      <c r="S255" s="24"/>
      <c r="T255" s="24"/>
      <c r="U255" s="700" t="s">
        <v>717</v>
      </c>
      <c r="V255" s="24"/>
      <c r="W255" s="24"/>
      <c r="X255" s="182"/>
      <c r="Y255" s="182" t="s">
        <v>2</v>
      </c>
      <c r="Z255" s="182"/>
      <c r="AA255" s="183"/>
      <c r="AB255" s="182"/>
      <c r="AC255" s="145" t="s">
        <v>24</v>
      </c>
      <c r="AD255" s="94"/>
      <c r="AE255" s="95"/>
      <c r="AF255" s="24"/>
      <c r="AG255" s="710"/>
      <c r="AH255" s="700" t="s">
        <v>717</v>
      </c>
      <c r="AI255" s="24"/>
      <c r="AJ255" s="24"/>
      <c r="AK255" s="182"/>
      <c r="AL255" s="182" t="s">
        <v>2</v>
      </c>
      <c r="AM255" s="182"/>
      <c r="AN255" s="183"/>
      <c r="AO255" s="182"/>
      <c r="AP255" s="145" t="s">
        <v>24</v>
      </c>
      <c r="AQ255" s="94"/>
    </row>
    <row r="256" spans="1:43" ht="10.5" x14ac:dyDescent="0.2">
      <c r="A256" s="24"/>
      <c r="B256" s="777"/>
      <c r="C256" s="94"/>
      <c r="D256" s="95"/>
      <c r="E256" s="919" t="s">
        <v>1462</v>
      </c>
      <c r="F256" s="919"/>
      <c r="G256" s="919"/>
      <c r="H256" s="919"/>
      <c r="I256" s="919"/>
      <c r="J256" s="919"/>
      <c r="K256" s="919"/>
      <c r="L256" s="919"/>
      <c r="M256" s="919"/>
      <c r="N256" s="919"/>
      <c r="O256" s="919"/>
      <c r="P256" s="919"/>
      <c r="Q256" s="94"/>
      <c r="R256" s="95"/>
      <c r="S256" s="420" t="s">
        <v>719</v>
      </c>
      <c r="T256" s="24"/>
      <c r="U256" s="24"/>
      <c r="V256" s="24"/>
      <c r="W256" s="24"/>
      <c r="X256" s="24"/>
      <c r="Y256" s="24"/>
      <c r="Z256" s="24"/>
      <c r="AA256" s="24"/>
      <c r="AB256" s="24"/>
      <c r="AC256" s="145"/>
      <c r="AD256" s="94"/>
      <c r="AE256" s="95"/>
      <c r="AF256" s="420" t="s">
        <v>719</v>
      </c>
      <c r="AG256" s="24"/>
      <c r="AH256" s="24"/>
      <c r="AI256" s="24"/>
      <c r="AJ256" s="24"/>
      <c r="AK256" s="24"/>
      <c r="AL256" s="24"/>
      <c r="AM256" s="24"/>
      <c r="AN256" s="24"/>
      <c r="AO256" s="24"/>
      <c r="AP256" s="145"/>
      <c r="AQ256" s="94"/>
    </row>
    <row r="257" spans="1:43" x14ac:dyDescent="0.2">
      <c r="A257" s="24"/>
      <c r="B257" s="777"/>
      <c r="C257" s="94"/>
      <c r="D257" s="95"/>
      <c r="E257" s="919"/>
      <c r="F257" s="919"/>
      <c r="G257" s="919"/>
      <c r="H257" s="919"/>
      <c r="I257" s="919"/>
      <c r="J257" s="919"/>
      <c r="K257" s="919"/>
      <c r="L257" s="919"/>
      <c r="M257" s="919"/>
      <c r="N257" s="919"/>
      <c r="O257" s="919"/>
      <c r="P257" s="919"/>
      <c r="Q257" s="94"/>
      <c r="R257" s="95"/>
      <c r="S257" s="24"/>
      <c r="T257" s="24" t="s">
        <v>720</v>
      </c>
      <c r="U257" s="24"/>
      <c r="V257" s="24"/>
      <c r="W257" s="24"/>
      <c r="X257" s="24"/>
      <c r="Y257" s="24"/>
      <c r="Z257" s="24"/>
      <c r="AA257" s="24"/>
      <c r="AB257" s="24"/>
      <c r="AC257" s="145"/>
      <c r="AD257" s="94"/>
      <c r="AE257" s="95"/>
      <c r="AF257" s="24"/>
      <c r="AG257" s="710" t="s">
        <v>720</v>
      </c>
      <c r="AH257" s="24"/>
      <c r="AI257" s="24"/>
      <c r="AJ257" s="24"/>
      <c r="AK257" s="24"/>
      <c r="AL257" s="24"/>
      <c r="AM257" s="24"/>
      <c r="AN257" s="24"/>
      <c r="AO257" s="24"/>
      <c r="AP257" s="145"/>
      <c r="AQ257" s="94"/>
    </row>
    <row r="258" spans="1:43" x14ac:dyDescent="0.2">
      <c r="A258" s="24"/>
      <c r="B258" s="777"/>
      <c r="C258" s="94"/>
      <c r="D258" s="95"/>
      <c r="E258" s="919"/>
      <c r="F258" s="919"/>
      <c r="G258" s="919"/>
      <c r="H258" s="919"/>
      <c r="I258" s="919"/>
      <c r="J258" s="919"/>
      <c r="K258" s="919"/>
      <c r="L258" s="919"/>
      <c r="M258" s="919"/>
      <c r="N258" s="919"/>
      <c r="O258" s="919"/>
      <c r="P258" s="919"/>
      <c r="Q258" s="94"/>
      <c r="R258" s="95"/>
      <c r="S258" s="24"/>
      <c r="T258" s="24"/>
      <c r="U258" s="24" t="s">
        <v>721</v>
      </c>
      <c r="V258" s="24"/>
      <c r="W258" s="24"/>
      <c r="X258" s="24"/>
      <c r="Y258" s="182"/>
      <c r="Z258" s="182"/>
      <c r="AA258" s="182" t="s">
        <v>2</v>
      </c>
      <c r="AB258" s="183"/>
      <c r="AC258" s="145" t="s">
        <v>25</v>
      </c>
      <c r="AD258" s="94"/>
      <c r="AE258" s="95"/>
      <c r="AF258" s="24"/>
      <c r="AG258" s="710"/>
      <c r="AH258" s="710" t="s">
        <v>721</v>
      </c>
      <c r="AI258" s="24"/>
      <c r="AJ258" s="24"/>
      <c r="AK258" s="24"/>
      <c r="AL258" s="182"/>
      <c r="AM258" s="182"/>
      <c r="AN258" s="182" t="s">
        <v>2</v>
      </c>
      <c r="AO258" s="183"/>
      <c r="AP258" s="145" t="s">
        <v>25</v>
      </c>
      <c r="AQ258" s="94"/>
    </row>
    <row r="259" spans="1:43" x14ac:dyDescent="0.2">
      <c r="A259" s="24"/>
      <c r="B259" s="777"/>
      <c r="C259" s="94"/>
      <c r="D259" s="95"/>
      <c r="E259" s="24"/>
      <c r="F259" s="24"/>
      <c r="G259" s="24"/>
      <c r="H259" s="24"/>
      <c r="I259" s="24"/>
      <c r="J259" s="24"/>
      <c r="K259" s="24"/>
      <c r="L259" s="24"/>
      <c r="M259" s="24"/>
      <c r="N259" s="24"/>
      <c r="O259" s="24"/>
      <c r="P259" s="24"/>
      <c r="Q259" s="94"/>
      <c r="R259" s="95"/>
      <c r="S259" s="24"/>
      <c r="T259" s="24" t="s">
        <v>766</v>
      </c>
      <c r="U259" s="24"/>
      <c r="V259" s="24"/>
      <c r="W259" s="24"/>
      <c r="X259" s="24"/>
      <c r="Y259" s="182" t="s">
        <v>2</v>
      </c>
      <c r="Z259" s="183"/>
      <c r="AA259" s="182"/>
      <c r="AB259" s="182"/>
      <c r="AC259" s="145" t="s">
        <v>26</v>
      </c>
      <c r="AD259" s="94"/>
      <c r="AE259" s="95"/>
      <c r="AF259" s="24"/>
      <c r="AG259" s="710" t="s">
        <v>766</v>
      </c>
      <c r="AH259" s="24"/>
      <c r="AI259" s="24"/>
      <c r="AJ259" s="24"/>
      <c r="AK259" s="792"/>
      <c r="AL259" s="182" t="s">
        <v>2</v>
      </c>
      <c r="AM259" s="183"/>
      <c r="AN259" s="182"/>
      <c r="AO259" s="182"/>
      <c r="AP259" s="145" t="s">
        <v>26</v>
      </c>
      <c r="AQ259" s="94"/>
    </row>
    <row r="260" spans="1:43" x14ac:dyDescent="0.2">
      <c r="A260" s="24"/>
      <c r="B260" s="777"/>
      <c r="C260" s="94"/>
      <c r="D260" s="95"/>
      <c r="E260" s="919" t="s">
        <v>1463</v>
      </c>
      <c r="F260" s="919"/>
      <c r="G260" s="919"/>
      <c r="H260" s="919"/>
      <c r="I260" s="919"/>
      <c r="J260" s="919"/>
      <c r="K260" s="919"/>
      <c r="L260" s="919"/>
      <c r="M260" s="919"/>
      <c r="N260" s="919"/>
      <c r="O260" s="919"/>
      <c r="P260" s="919"/>
      <c r="Q260" s="94"/>
      <c r="R260" s="95"/>
      <c r="S260" s="24"/>
      <c r="T260" s="24" t="s">
        <v>558</v>
      </c>
      <c r="U260" s="24"/>
      <c r="V260" s="24"/>
      <c r="W260" s="24"/>
      <c r="X260" s="24"/>
      <c r="Y260" s="24"/>
      <c r="Z260" s="24"/>
      <c r="AA260" s="24"/>
      <c r="AB260" s="24"/>
      <c r="AC260" s="145"/>
      <c r="AD260" s="94"/>
      <c r="AE260" s="95"/>
      <c r="AF260" s="24"/>
      <c r="AG260" s="710" t="s">
        <v>558</v>
      </c>
      <c r="AH260" s="24"/>
      <c r="AI260" s="24"/>
      <c r="AJ260" s="24"/>
      <c r="AK260" s="24"/>
      <c r="AL260" s="24"/>
      <c r="AM260" s="24"/>
      <c r="AN260" s="24"/>
      <c r="AO260" s="24"/>
      <c r="AP260" s="145"/>
      <c r="AQ260" s="94"/>
    </row>
    <row r="261" spans="1:43" x14ac:dyDescent="0.2">
      <c r="A261" s="24"/>
      <c r="B261" s="777"/>
      <c r="C261" s="94"/>
      <c r="D261" s="95"/>
      <c r="E261" s="919"/>
      <c r="F261" s="919"/>
      <c r="G261" s="919"/>
      <c r="H261" s="919"/>
      <c r="I261" s="919"/>
      <c r="J261" s="919"/>
      <c r="K261" s="919"/>
      <c r="L261" s="919"/>
      <c r="M261" s="919"/>
      <c r="N261" s="919"/>
      <c r="O261" s="919"/>
      <c r="P261" s="919"/>
      <c r="Q261" s="94"/>
      <c r="R261" s="95"/>
      <c r="S261" s="24"/>
      <c r="T261" s="24"/>
      <c r="U261" s="24"/>
      <c r="V261" s="30"/>
      <c r="W261" s="30"/>
      <c r="X261" s="30"/>
      <c r="Y261" s="30"/>
      <c r="Z261" s="30"/>
      <c r="AA261" s="30"/>
      <c r="AB261" s="30"/>
      <c r="AC261" s="145" t="s">
        <v>27</v>
      </c>
      <c r="AD261" s="94"/>
      <c r="AE261" s="95"/>
      <c r="AF261" s="24"/>
      <c r="AG261" s="24"/>
      <c r="AH261" s="24"/>
      <c r="AI261" s="30"/>
      <c r="AJ261" s="30"/>
      <c r="AK261" s="30"/>
      <c r="AL261" s="30"/>
      <c r="AM261" s="30"/>
      <c r="AN261" s="30"/>
      <c r="AO261" s="30"/>
      <c r="AP261" s="145" t="s">
        <v>27</v>
      </c>
      <c r="AQ261" s="94"/>
    </row>
    <row r="262" spans="1:43" x14ac:dyDescent="0.2">
      <c r="A262" s="24"/>
      <c r="B262" s="777"/>
      <c r="C262" s="94"/>
      <c r="D262" s="95"/>
      <c r="E262" s="919"/>
      <c r="F262" s="919"/>
      <c r="G262" s="919"/>
      <c r="H262" s="919"/>
      <c r="I262" s="919"/>
      <c r="J262" s="919"/>
      <c r="K262" s="919"/>
      <c r="L262" s="919"/>
      <c r="M262" s="919"/>
      <c r="N262" s="919"/>
      <c r="O262" s="919"/>
      <c r="P262" s="919"/>
      <c r="Q262" s="94"/>
      <c r="R262" s="95"/>
      <c r="S262" s="24"/>
      <c r="V262" s="890" t="s">
        <v>559</v>
      </c>
      <c r="W262" s="890"/>
      <c r="X262" s="890"/>
      <c r="Y262" s="890"/>
      <c r="Z262" s="890"/>
      <c r="AA262" s="890"/>
      <c r="AB262" s="890"/>
      <c r="AC262" s="145"/>
      <c r="AD262" s="94"/>
      <c r="AE262" s="95"/>
      <c r="AF262" s="24"/>
      <c r="AI262" s="890" t="s">
        <v>559</v>
      </c>
      <c r="AJ262" s="890"/>
      <c r="AK262" s="890"/>
      <c r="AL262" s="890"/>
      <c r="AM262" s="890"/>
      <c r="AN262" s="890"/>
      <c r="AO262" s="890"/>
      <c r="AP262" s="145"/>
      <c r="AQ262" s="94"/>
    </row>
    <row r="263" spans="1:43" x14ac:dyDescent="0.2">
      <c r="A263" s="24"/>
      <c r="B263" s="777"/>
      <c r="C263" s="94"/>
      <c r="D263" s="95"/>
      <c r="E263" s="919"/>
      <c r="F263" s="919"/>
      <c r="G263" s="919"/>
      <c r="H263" s="919"/>
      <c r="I263" s="919"/>
      <c r="J263" s="919"/>
      <c r="K263" s="919"/>
      <c r="L263" s="919"/>
      <c r="M263" s="919"/>
      <c r="N263" s="919"/>
      <c r="O263" s="919"/>
      <c r="P263" s="919"/>
      <c r="Q263" s="94"/>
      <c r="R263" s="95"/>
      <c r="S263" s="700" t="s">
        <v>767</v>
      </c>
      <c r="T263" s="24"/>
      <c r="U263" s="24"/>
      <c r="V263" s="24"/>
      <c r="W263" s="182" t="s">
        <v>2</v>
      </c>
      <c r="X263" s="182"/>
      <c r="Y263" s="182"/>
      <c r="Z263" s="182"/>
      <c r="AA263" s="182"/>
      <c r="AB263" s="182"/>
      <c r="AC263" s="145" t="s">
        <v>39</v>
      </c>
      <c r="AD263" s="94"/>
      <c r="AE263" s="95"/>
      <c r="AF263" s="700" t="s">
        <v>767</v>
      </c>
      <c r="AG263" s="24"/>
      <c r="AH263" s="24"/>
      <c r="AI263" s="24"/>
      <c r="AJ263" s="182" t="s">
        <v>2</v>
      </c>
      <c r="AK263" s="182"/>
      <c r="AL263" s="182"/>
      <c r="AM263" s="182"/>
      <c r="AN263" s="182"/>
      <c r="AO263" s="182"/>
      <c r="AP263" s="145" t="s">
        <v>39</v>
      </c>
      <c r="AQ263" s="94"/>
    </row>
    <row r="264" spans="1:43" x14ac:dyDescent="0.2">
      <c r="A264" s="792"/>
      <c r="B264" s="777"/>
      <c r="C264" s="765"/>
      <c r="D264" s="95"/>
      <c r="E264" s="919"/>
      <c r="F264" s="919"/>
      <c r="G264" s="919"/>
      <c r="H264" s="919"/>
      <c r="I264" s="919"/>
      <c r="J264" s="919"/>
      <c r="K264" s="919"/>
      <c r="L264" s="919"/>
      <c r="M264" s="919"/>
      <c r="N264" s="919"/>
      <c r="O264" s="919"/>
      <c r="P264" s="919"/>
      <c r="Q264" s="765"/>
      <c r="R264" s="95"/>
      <c r="S264" s="700"/>
      <c r="T264" s="792"/>
      <c r="U264" s="792"/>
      <c r="V264" s="792"/>
      <c r="W264" s="792"/>
      <c r="X264" s="792"/>
      <c r="Y264" s="182"/>
      <c r="Z264" s="182"/>
      <c r="AA264" s="182"/>
      <c r="AB264" s="182"/>
      <c r="AC264" s="777"/>
      <c r="AD264" s="765"/>
      <c r="AE264" s="95"/>
      <c r="AF264" s="700"/>
      <c r="AG264" s="792"/>
      <c r="AH264" s="792"/>
      <c r="AI264" s="792"/>
      <c r="AJ264" s="792"/>
      <c r="AK264" s="792"/>
      <c r="AL264" s="182"/>
      <c r="AM264" s="182"/>
      <c r="AN264" s="182"/>
      <c r="AO264" s="182"/>
      <c r="AP264" s="777"/>
      <c r="AQ264" s="765"/>
    </row>
    <row r="265" spans="1:43" ht="6" customHeight="1" x14ac:dyDescent="0.2">
      <c r="A265" s="30"/>
      <c r="B265" s="793"/>
      <c r="C265" s="91"/>
      <c r="D265" s="44"/>
      <c r="E265" s="30"/>
      <c r="F265" s="30"/>
      <c r="G265" s="30"/>
      <c r="H265" s="30"/>
      <c r="I265" s="30"/>
      <c r="J265" s="30"/>
      <c r="K265" s="30"/>
      <c r="L265" s="30"/>
      <c r="M265" s="30"/>
      <c r="N265" s="30"/>
      <c r="O265" s="30"/>
      <c r="P265" s="30"/>
      <c r="Q265" s="91"/>
      <c r="R265" s="44"/>
      <c r="S265" s="30"/>
      <c r="T265" s="30"/>
      <c r="U265" s="30"/>
      <c r="V265" s="30"/>
      <c r="W265" s="30"/>
      <c r="X265" s="30"/>
      <c r="Y265" s="30"/>
      <c r="Z265" s="30"/>
      <c r="AA265" s="30"/>
      <c r="AB265" s="30"/>
      <c r="AC265" s="184"/>
      <c r="AD265" s="91"/>
      <c r="AE265" s="44"/>
      <c r="AF265" s="30"/>
      <c r="AG265" s="30"/>
      <c r="AH265" s="30"/>
      <c r="AI265" s="30"/>
      <c r="AJ265" s="30"/>
      <c r="AK265" s="30"/>
      <c r="AL265" s="30"/>
      <c r="AM265" s="30"/>
      <c r="AN265" s="30"/>
      <c r="AO265" s="30"/>
      <c r="AP265" s="184"/>
      <c r="AQ265" s="91"/>
    </row>
    <row r="266" spans="1:43" ht="6" customHeight="1" x14ac:dyDescent="0.2">
      <c r="A266" s="26"/>
      <c r="B266" s="756"/>
      <c r="C266" s="89"/>
      <c r="D266" s="45"/>
      <c r="E266" s="26"/>
      <c r="F266" s="26"/>
      <c r="G266" s="26"/>
      <c r="H266" s="26"/>
      <c r="I266" s="26"/>
      <c r="J266" s="26"/>
      <c r="K266" s="26"/>
      <c r="L266" s="26"/>
      <c r="M266" s="26"/>
      <c r="N266" s="26"/>
      <c r="O266" s="26"/>
      <c r="P266" s="26"/>
      <c r="Q266" s="89"/>
      <c r="R266" s="45"/>
      <c r="S266" s="26"/>
      <c r="T266" s="26"/>
      <c r="U266" s="26"/>
      <c r="V266" s="26"/>
      <c r="W266" s="26"/>
      <c r="X266" s="26"/>
      <c r="Y266" s="26"/>
      <c r="Z266" s="26"/>
      <c r="AA266" s="26"/>
      <c r="AB266" s="26"/>
      <c r="AC266" s="187"/>
      <c r="AD266" s="89"/>
      <c r="AE266" s="45"/>
      <c r="AF266" s="26"/>
      <c r="AG266" s="26"/>
      <c r="AH266" s="26"/>
      <c r="AI266" s="26"/>
      <c r="AJ266" s="26"/>
      <c r="AK266" s="26"/>
      <c r="AL266" s="26"/>
      <c r="AM266" s="26"/>
      <c r="AN266" s="26"/>
      <c r="AO266" s="26"/>
      <c r="AP266" s="187"/>
      <c r="AQ266" s="89"/>
    </row>
    <row r="267" spans="1:43" ht="11.25" customHeight="1" x14ac:dyDescent="0.2">
      <c r="A267" s="28"/>
      <c r="B267" s="757">
        <v>430</v>
      </c>
      <c r="C267" s="94"/>
      <c r="D267" s="95"/>
      <c r="E267" s="918" t="str">
        <f ca="1">VLOOKUP(INDIRECT(ADDRESS(ROW(),COLUMN()-3)),Language_Translations,MATCH(Language_Selected,Language_Options,0),FALSE)</f>
        <v>Où avez-vous accouché de (NOM) ?</v>
      </c>
      <c r="F267" s="918"/>
      <c r="G267" s="918"/>
      <c r="H267" s="918"/>
      <c r="I267" s="918"/>
      <c r="J267" s="918"/>
      <c r="K267" s="918"/>
      <c r="L267" s="918"/>
      <c r="M267" s="918"/>
      <c r="N267" s="918"/>
      <c r="O267" s="918"/>
      <c r="P267" s="918"/>
      <c r="Q267" s="94"/>
      <c r="R267" s="95"/>
      <c r="S267" s="307" t="s">
        <v>724</v>
      </c>
      <c r="T267" s="28"/>
      <c r="U267" s="28"/>
      <c r="V267" s="28"/>
      <c r="W267" s="28"/>
      <c r="X267" s="28"/>
      <c r="Y267" s="28"/>
      <c r="Z267" s="28"/>
      <c r="AA267" s="28"/>
      <c r="AB267" s="28"/>
      <c r="AC267" s="42"/>
      <c r="AD267" s="94"/>
      <c r="AE267" s="95"/>
      <c r="AF267" s="307" t="s">
        <v>724</v>
      </c>
      <c r="AG267" s="28"/>
      <c r="AH267" s="28"/>
      <c r="AI267" s="28"/>
      <c r="AJ267" s="28"/>
      <c r="AK267" s="28"/>
      <c r="AL267" s="28"/>
      <c r="AM267" s="28"/>
      <c r="AN267" s="28"/>
      <c r="AO267" s="28"/>
      <c r="AP267" s="42"/>
      <c r="AQ267" s="94"/>
    </row>
    <row r="268" spans="1:43" x14ac:dyDescent="0.2">
      <c r="A268" s="28"/>
      <c r="B268" s="213" t="s">
        <v>15</v>
      </c>
      <c r="C268" s="94"/>
      <c r="D268" s="95"/>
      <c r="E268" s="918"/>
      <c r="F268" s="918"/>
      <c r="G268" s="918"/>
      <c r="H268" s="918"/>
      <c r="I268" s="918"/>
      <c r="J268" s="918"/>
      <c r="K268" s="918"/>
      <c r="L268" s="918"/>
      <c r="M268" s="918"/>
      <c r="N268" s="918"/>
      <c r="O268" s="918"/>
      <c r="P268" s="918"/>
      <c r="Q268" s="94"/>
      <c r="R268" s="95"/>
      <c r="S268" s="28"/>
      <c r="T268" s="28" t="s">
        <v>788</v>
      </c>
      <c r="U268" s="28"/>
      <c r="V268" s="28"/>
      <c r="W268" s="28"/>
      <c r="X268" s="90"/>
      <c r="Y268" s="183" t="s">
        <v>2</v>
      </c>
      <c r="Z268" s="90"/>
      <c r="AA268" s="183"/>
      <c r="AB268" s="90"/>
      <c r="AC268" s="42" t="s">
        <v>40</v>
      </c>
      <c r="AD268" s="94"/>
      <c r="AE268" s="95"/>
      <c r="AF268" s="28"/>
      <c r="AG268" s="708" t="s">
        <v>788</v>
      </c>
      <c r="AH268" s="28"/>
      <c r="AI268" s="28"/>
      <c r="AJ268" s="28"/>
      <c r="AK268" s="90"/>
      <c r="AL268" s="183" t="s">
        <v>2</v>
      </c>
      <c r="AM268" s="90"/>
      <c r="AN268" s="183"/>
      <c r="AO268" s="90"/>
      <c r="AP268" s="42" t="s">
        <v>40</v>
      </c>
      <c r="AQ268" s="94"/>
    </row>
    <row r="269" spans="1:43" x14ac:dyDescent="0.2">
      <c r="A269" s="28"/>
      <c r="B269" s="757"/>
      <c r="C269" s="94"/>
      <c r="D269" s="95"/>
      <c r="E269" s="918"/>
      <c r="F269" s="918"/>
      <c r="G269" s="918"/>
      <c r="H269" s="918"/>
      <c r="I269" s="918"/>
      <c r="J269" s="918"/>
      <c r="K269" s="918"/>
      <c r="L269" s="918"/>
      <c r="M269" s="918"/>
      <c r="N269" s="918"/>
      <c r="O269" s="918"/>
      <c r="P269" s="918"/>
      <c r="Q269" s="94"/>
      <c r="R269" s="95"/>
      <c r="S269" s="28"/>
      <c r="T269" s="28"/>
      <c r="U269" s="28"/>
      <c r="V269" s="28"/>
      <c r="W269" s="28"/>
      <c r="X269" s="28"/>
      <c r="Y269" s="28"/>
      <c r="Z269" s="28"/>
      <c r="AA269" s="42" t="s">
        <v>1710</v>
      </c>
      <c r="AB269" s="28"/>
      <c r="AC269" s="42"/>
      <c r="AD269" s="94"/>
      <c r="AE269" s="95"/>
      <c r="AF269" s="28"/>
      <c r="AG269" s="28"/>
      <c r="AH269" s="28"/>
      <c r="AI269" s="28"/>
      <c r="AJ269" s="28"/>
      <c r="AK269" s="28"/>
      <c r="AL269" s="28"/>
      <c r="AM269" s="28"/>
      <c r="AN269" s="826" t="s">
        <v>1710</v>
      </c>
      <c r="AO269" s="28"/>
      <c r="AP269" s="42"/>
      <c r="AQ269" s="94"/>
    </row>
    <row r="270" spans="1:43" x14ac:dyDescent="0.2">
      <c r="A270" s="24"/>
      <c r="B270" s="777"/>
      <c r="C270" s="94"/>
      <c r="D270" s="95"/>
      <c r="Q270" s="94"/>
      <c r="R270" s="95"/>
      <c r="S270" s="28"/>
      <c r="T270" s="28" t="s">
        <v>725</v>
      </c>
      <c r="U270" s="28"/>
      <c r="V270" s="28"/>
      <c r="W270" s="28"/>
      <c r="X270" s="28"/>
      <c r="Y270" s="90" t="s">
        <v>2</v>
      </c>
      <c r="Z270" s="90"/>
      <c r="AA270" s="183"/>
      <c r="AB270" s="90"/>
      <c r="AC270" s="42" t="s">
        <v>41</v>
      </c>
      <c r="AD270" s="94"/>
      <c r="AE270" s="95"/>
      <c r="AF270" s="28"/>
      <c r="AG270" s="708" t="s">
        <v>725</v>
      </c>
      <c r="AH270" s="28"/>
      <c r="AI270" s="28"/>
      <c r="AJ270" s="28"/>
      <c r="AK270" s="28"/>
      <c r="AL270" s="90" t="s">
        <v>2</v>
      </c>
      <c r="AM270" s="90"/>
      <c r="AN270" s="183"/>
      <c r="AO270" s="90"/>
      <c r="AP270" s="42" t="s">
        <v>41</v>
      </c>
      <c r="AQ270" s="94"/>
    </row>
    <row r="271" spans="1:43" x14ac:dyDescent="0.2">
      <c r="A271" s="24"/>
      <c r="B271" s="777"/>
      <c r="C271" s="94"/>
      <c r="D271" s="95"/>
      <c r="E271" s="919" t="s">
        <v>733</v>
      </c>
      <c r="F271" s="919"/>
      <c r="G271" s="919"/>
      <c r="H271" s="919"/>
      <c r="I271" s="919"/>
      <c r="J271" s="919"/>
      <c r="K271" s="919"/>
      <c r="L271" s="919"/>
      <c r="M271" s="919"/>
      <c r="N271" s="919"/>
      <c r="O271" s="919"/>
      <c r="P271" s="919"/>
      <c r="Q271" s="94"/>
      <c r="R271" s="95"/>
      <c r="S271" s="28"/>
      <c r="T271" s="28"/>
      <c r="U271" s="28"/>
      <c r="V271" s="28"/>
      <c r="W271" s="28"/>
      <c r="X271" s="28"/>
      <c r="Y271" s="28"/>
      <c r="Z271" s="28"/>
      <c r="AA271" s="28"/>
      <c r="AB271" s="28"/>
      <c r="AC271" s="42"/>
      <c r="AD271" s="94"/>
      <c r="AE271" s="95"/>
      <c r="AF271" s="28"/>
      <c r="AG271" s="28"/>
      <c r="AH271" s="28"/>
      <c r="AI271" s="28"/>
      <c r="AJ271" s="28"/>
      <c r="AK271" s="28"/>
      <c r="AL271" s="28"/>
      <c r="AM271" s="28"/>
      <c r="AN271" s="28"/>
      <c r="AO271" s="28"/>
      <c r="AP271" s="42"/>
      <c r="AQ271" s="94"/>
    </row>
    <row r="272" spans="1:43" ht="10.5" x14ac:dyDescent="0.2">
      <c r="A272" s="24"/>
      <c r="B272" s="777"/>
      <c r="C272" s="94"/>
      <c r="D272" s="95"/>
      <c r="E272" s="919"/>
      <c r="F272" s="919"/>
      <c r="G272" s="919"/>
      <c r="H272" s="919"/>
      <c r="I272" s="919"/>
      <c r="J272" s="919"/>
      <c r="K272" s="919"/>
      <c r="L272" s="919"/>
      <c r="M272" s="919"/>
      <c r="N272" s="919"/>
      <c r="O272" s="919"/>
      <c r="P272" s="919"/>
      <c r="Q272" s="94"/>
      <c r="R272" s="95"/>
      <c r="S272" s="307" t="s">
        <v>597</v>
      </c>
      <c r="T272" s="28"/>
      <c r="U272" s="28"/>
      <c r="V272" s="28"/>
      <c r="W272" s="28"/>
      <c r="X272" s="28"/>
      <c r="Y272" s="28"/>
      <c r="Z272" s="28"/>
      <c r="AA272" s="28"/>
      <c r="AB272" s="28"/>
      <c r="AC272" s="42"/>
      <c r="AD272" s="94"/>
      <c r="AE272" s="95"/>
      <c r="AF272" s="307" t="s">
        <v>597</v>
      </c>
      <c r="AG272" s="28"/>
      <c r="AH272" s="28"/>
      <c r="AI272" s="28"/>
      <c r="AJ272" s="28"/>
      <c r="AK272" s="28"/>
      <c r="AL272" s="28"/>
      <c r="AM272" s="28"/>
      <c r="AN272" s="28"/>
      <c r="AO272" s="28"/>
      <c r="AP272" s="42"/>
      <c r="AQ272" s="94"/>
    </row>
    <row r="273" spans="1:43" x14ac:dyDescent="0.2">
      <c r="A273" s="24"/>
      <c r="B273" s="777"/>
      <c r="C273" s="94"/>
      <c r="D273" s="95"/>
      <c r="E273" s="24"/>
      <c r="F273" s="24"/>
      <c r="G273" s="24"/>
      <c r="H273" s="24"/>
      <c r="I273" s="24"/>
      <c r="J273" s="24"/>
      <c r="K273" s="24"/>
      <c r="L273" s="24"/>
      <c r="M273" s="24"/>
      <c r="N273" s="24"/>
      <c r="O273" s="24"/>
      <c r="P273" s="24"/>
      <c r="Q273" s="94"/>
      <c r="R273" s="95"/>
      <c r="S273" s="28"/>
      <c r="T273" s="695" t="s">
        <v>1461</v>
      </c>
      <c r="U273" s="28"/>
      <c r="V273" s="28"/>
      <c r="W273" s="28"/>
      <c r="X273" s="28"/>
      <c r="Y273" s="28"/>
      <c r="AA273" s="90"/>
      <c r="AB273" s="90" t="s">
        <v>2</v>
      </c>
      <c r="AC273" s="42" t="s">
        <v>42</v>
      </c>
      <c r="AD273" s="94"/>
      <c r="AE273" s="95"/>
      <c r="AF273" s="28"/>
      <c r="AG273" s="695" t="s">
        <v>1461</v>
      </c>
      <c r="AH273" s="28"/>
      <c r="AI273" s="28"/>
      <c r="AJ273" s="28"/>
      <c r="AK273" s="28"/>
      <c r="AL273" s="28"/>
      <c r="AN273" s="90"/>
      <c r="AO273" s="90" t="s">
        <v>2</v>
      </c>
      <c r="AP273" s="42" t="s">
        <v>42</v>
      </c>
      <c r="AQ273" s="94"/>
    </row>
    <row r="274" spans="1:43" x14ac:dyDescent="0.2">
      <c r="A274" s="24"/>
      <c r="B274" s="777"/>
      <c r="C274" s="94"/>
      <c r="D274" s="95"/>
      <c r="E274" s="899" t="s">
        <v>734</v>
      </c>
      <c r="F274" s="899"/>
      <c r="G274" s="899"/>
      <c r="H274" s="899"/>
      <c r="I274" s="899"/>
      <c r="J274" s="899"/>
      <c r="K274" s="899"/>
      <c r="L274" s="899"/>
      <c r="M274" s="899"/>
      <c r="N274" s="899"/>
      <c r="O274" s="899"/>
      <c r="P274" s="899"/>
      <c r="Q274" s="94"/>
      <c r="R274" s="95"/>
      <c r="S274" s="28"/>
      <c r="T274" s="695" t="s">
        <v>726</v>
      </c>
      <c r="U274" s="28"/>
      <c r="V274" s="28"/>
      <c r="W274" s="28"/>
      <c r="X274" s="28"/>
      <c r="Y274" s="28"/>
      <c r="Z274" s="28"/>
      <c r="AA274" s="28"/>
      <c r="AB274" s="28"/>
      <c r="AC274" s="42"/>
      <c r="AD274" s="94"/>
      <c r="AE274" s="95"/>
      <c r="AF274" s="28"/>
      <c r="AG274" s="695" t="s">
        <v>726</v>
      </c>
      <c r="AH274" s="28"/>
      <c r="AI274" s="28"/>
      <c r="AJ274" s="28"/>
      <c r="AK274" s="28"/>
      <c r="AL274" s="28"/>
      <c r="AM274" s="28"/>
      <c r="AN274" s="28"/>
      <c r="AO274" s="28"/>
      <c r="AP274" s="42"/>
      <c r="AQ274" s="94"/>
    </row>
    <row r="275" spans="1:43" x14ac:dyDescent="0.2">
      <c r="A275" s="24"/>
      <c r="B275" s="777"/>
      <c r="C275" s="94"/>
      <c r="D275" s="95"/>
      <c r="E275" s="899"/>
      <c r="F275" s="899"/>
      <c r="G275" s="899"/>
      <c r="H275" s="899"/>
      <c r="I275" s="899"/>
      <c r="J275" s="899"/>
      <c r="K275" s="899"/>
      <c r="L275" s="899"/>
      <c r="M275" s="899"/>
      <c r="N275" s="899"/>
      <c r="O275" s="899"/>
      <c r="P275" s="899"/>
      <c r="Q275" s="94"/>
      <c r="R275" s="95"/>
      <c r="S275" s="24"/>
      <c r="T275" s="700"/>
      <c r="U275" s="24" t="s">
        <v>1459</v>
      </c>
      <c r="V275" s="24"/>
      <c r="W275" s="24"/>
      <c r="X275" s="182"/>
      <c r="Y275" s="182"/>
      <c r="Z275" s="183"/>
      <c r="AA275" s="182"/>
      <c r="AB275" s="182" t="s">
        <v>2</v>
      </c>
      <c r="AC275" s="36" t="s">
        <v>43</v>
      </c>
      <c r="AD275" s="94"/>
      <c r="AE275" s="95"/>
      <c r="AF275" s="24"/>
      <c r="AG275" s="700"/>
      <c r="AH275" s="710" t="s">
        <v>1459</v>
      </c>
      <c r="AI275" s="24"/>
      <c r="AJ275" s="24"/>
      <c r="AK275" s="182"/>
      <c r="AL275" s="182"/>
      <c r="AM275" s="183"/>
      <c r="AN275" s="182"/>
      <c r="AO275" s="182" t="s">
        <v>2</v>
      </c>
      <c r="AP275" s="36" t="s">
        <v>43</v>
      </c>
      <c r="AQ275" s="94"/>
    </row>
    <row r="276" spans="1:43" x14ac:dyDescent="0.2">
      <c r="A276" s="24"/>
      <c r="B276" s="777"/>
      <c r="C276" s="94"/>
      <c r="D276" s="95"/>
      <c r="E276" s="899"/>
      <c r="F276" s="899"/>
      <c r="G276" s="899"/>
      <c r="H276" s="899"/>
      <c r="I276" s="899"/>
      <c r="J276" s="899"/>
      <c r="K276" s="899"/>
      <c r="L276" s="899"/>
      <c r="M276" s="899"/>
      <c r="N276" s="899"/>
      <c r="O276" s="899"/>
      <c r="P276" s="899"/>
      <c r="Q276" s="94"/>
      <c r="R276" s="95"/>
      <c r="S276" s="28"/>
      <c r="T276" s="695" t="s">
        <v>768</v>
      </c>
      <c r="U276" s="28"/>
      <c r="V276" s="28"/>
      <c r="W276" s="28"/>
      <c r="X276" s="28"/>
      <c r="Y276" s="28"/>
      <c r="Z276" s="28"/>
      <c r="AA276" s="28"/>
      <c r="AB276" s="28"/>
      <c r="AC276" s="42"/>
      <c r="AD276" s="94"/>
      <c r="AE276" s="95"/>
      <c r="AF276" s="28"/>
      <c r="AG276" s="695" t="s">
        <v>768</v>
      </c>
      <c r="AH276" s="28"/>
      <c r="AI276" s="28"/>
      <c r="AJ276" s="28"/>
      <c r="AK276" s="28"/>
      <c r="AL276" s="28"/>
      <c r="AM276" s="28"/>
      <c r="AN276" s="28"/>
      <c r="AO276" s="28"/>
      <c r="AP276" s="42"/>
      <c r="AQ276" s="94"/>
    </row>
    <row r="277" spans="1:43" x14ac:dyDescent="0.2">
      <c r="A277" s="24"/>
      <c r="B277" s="777"/>
      <c r="C277" s="94"/>
      <c r="D277" s="95"/>
      <c r="E277" s="899"/>
      <c r="F277" s="899"/>
      <c r="G277" s="899"/>
      <c r="H277" s="899"/>
      <c r="I277" s="899"/>
      <c r="J277" s="899"/>
      <c r="K277" s="899"/>
      <c r="L277" s="899"/>
      <c r="M277" s="899"/>
      <c r="N277" s="899"/>
      <c r="O277" s="899"/>
      <c r="P277" s="899"/>
      <c r="Q277" s="94"/>
      <c r="R277" s="95"/>
      <c r="S277" s="24"/>
      <c r="T277" s="700"/>
      <c r="U277" s="24" t="s">
        <v>1459</v>
      </c>
      <c r="V277" s="24"/>
      <c r="W277" s="24"/>
      <c r="X277" s="182"/>
      <c r="Y277" s="183"/>
      <c r="Z277" s="182"/>
      <c r="AA277" s="182"/>
      <c r="AB277" s="182" t="s">
        <v>2</v>
      </c>
      <c r="AC277" s="36" t="s">
        <v>44</v>
      </c>
      <c r="AD277" s="94"/>
      <c r="AE277" s="95"/>
      <c r="AF277" s="24"/>
      <c r="AG277" s="700"/>
      <c r="AH277" s="710" t="s">
        <v>1459</v>
      </c>
      <c r="AI277" s="24"/>
      <c r="AJ277" s="24"/>
      <c r="AK277" s="182"/>
      <c r="AL277" s="183"/>
      <c r="AM277" s="182"/>
      <c r="AN277" s="182" t="s">
        <v>2</v>
      </c>
      <c r="AO277" s="182"/>
      <c r="AP277" s="36" t="s">
        <v>44</v>
      </c>
      <c r="AQ277" s="94"/>
    </row>
    <row r="278" spans="1:43" x14ac:dyDescent="0.2">
      <c r="A278" s="24"/>
      <c r="B278" s="777"/>
      <c r="C278" s="94"/>
      <c r="D278" s="95"/>
      <c r="Q278" s="94"/>
      <c r="R278" s="95"/>
      <c r="S278" s="28"/>
      <c r="T278" s="695" t="s">
        <v>728</v>
      </c>
      <c r="U278" s="157"/>
      <c r="V278" s="157"/>
      <c r="W278" s="157"/>
      <c r="X278" s="157"/>
      <c r="Y278" s="157"/>
      <c r="Z278" s="157"/>
      <c r="AA278" s="157"/>
      <c r="AB278" s="157"/>
      <c r="AC278" s="168"/>
      <c r="AD278" s="155"/>
      <c r="AE278" s="156"/>
      <c r="AF278" s="28"/>
      <c r="AG278" s="695" t="s">
        <v>728</v>
      </c>
      <c r="AH278" s="157"/>
      <c r="AI278" s="157"/>
      <c r="AJ278" s="157"/>
      <c r="AK278" s="157"/>
      <c r="AL278" s="157"/>
      <c r="AM278" s="157"/>
      <c r="AN278" s="157"/>
      <c r="AO278" s="157"/>
      <c r="AP278" s="168"/>
      <c r="AQ278" s="155"/>
    </row>
    <row r="279" spans="1:43" x14ac:dyDescent="0.2">
      <c r="A279" s="24"/>
      <c r="B279" s="777"/>
      <c r="C279" s="94"/>
      <c r="D279" s="95"/>
      <c r="E279" s="30"/>
      <c r="F279" s="30"/>
      <c r="G279" s="30"/>
      <c r="H279" s="30"/>
      <c r="I279" s="30"/>
      <c r="J279" s="30"/>
      <c r="K279" s="30"/>
      <c r="L279" s="30"/>
      <c r="M279" s="30"/>
      <c r="N279" s="30"/>
      <c r="O279" s="30"/>
      <c r="P279" s="30"/>
      <c r="Q279" s="94"/>
      <c r="R279" s="95"/>
      <c r="S279" s="28"/>
      <c r="T279" s="700" t="s">
        <v>729</v>
      </c>
      <c r="U279" s="157"/>
      <c r="V279" s="157"/>
      <c r="W279" s="157"/>
      <c r="X279" s="157"/>
      <c r="Y279" s="157"/>
      <c r="Z279" s="157"/>
      <c r="AA279" s="157"/>
      <c r="AB279" s="157"/>
      <c r="AC279" s="168"/>
      <c r="AD279" s="155"/>
      <c r="AE279" s="156"/>
      <c r="AF279" s="28"/>
      <c r="AG279" s="700" t="s">
        <v>729</v>
      </c>
      <c r="AH279" s="157"/>
      <c r="AI279" s="157"/>
      <c r="AJ279" s="157"/>
      <c r="AK279" s="157"/>
      <c r="AL279" s="157"/>
      <c r="AM279" s="157"/>
      <c r="AN279" s="157"/>
      <c r="AO279" s="157"/>
      <c r="AP279" s="168"/>
      <c r="AQ279" s="155"/>
    </row>
    <row r="280" spans="1:43" x14ac:dyDescent="0.2">
      <c r="A280" s="24"/>
      <c r="B280" s="777"/>
      <c r="C280" s="94"/>
      <c r="D280" s="95"/>
      <c r="E280" s="890" t="s">
        <v>595</v>
      </c>
      <c r="F280" s="890"/>
      <c r="G280" s="890"/>
      <c r="H280" s="890"/>
      <c r="I280" s="890"/>
      <c r="J280" s="890"/>
      <c r="K280" s="890"/>
      <c r="L280" s="890"/>
      <c r="M280" s="890"/>
      <c r="N280" s="890"/>
      <c r="O280" s="890"/>
      <c r="P280" s="890"/>
      <c r="Q280" s="94"/>
      <c r="R280" s="95"/>
      <c r="S280" s="24"/>
      <c r="T280" s="157"/>
      <c r="U280" s="28"/>
      <c r="V280" s="30"/>
      <c r="W280" s="30"/>
      <c r="X280" s="30"/>
      <c r="Y280" s="30"/>
      <c r="Z280" s="30"/>
      <c r="AA280" s="30"/>
      <c r="AB280" s="30"/>
      <c r="AC280" s="158" t="s">
        <v>45</v>
      </c>
      <c r="AD280" s="155"/>
      <c r="AE280" s="156"/>
      <c r="AF280" s="24"/>
      <c r="AG280" s="157"/>
      <c r="AH280" s="28"/>
      <c r="AI280" s="30"/>
      <c r="AJ280" s="30"/>
      <c r="AK280" s="30"/>
      <c r="AL280" s="30"/>
      <c r="AM280" s="30"/>
      <c r="AN280" s="30"/>
      <c r="AO280" s="30"/>
      <c r="AP280" s="158" t="s">
        <v>45</v>
      </c>
      <c r="AQ280" s="155"/>
    </row>
    <row r="281" spans="1:43" x14ac:dyDescent="0.2">
      <c r="A281" s="24"/>
      <c r="B281" s="777"/>
      <c r="C281" s="94"/>
      <c r="D281" s="95"/>
      <c r="Q281" s="94"/>
      <c r="R281" s="95"/>
      <c r="S281" s="28"/>
      <c r="T281" s="157"/>
      <c r="U281" s="28"/>
      <c r="V281" s="890" t="s">
        <v>559</v>
      </c>
      <c r="W281" s="890"/>
      <c r="X281" s="890"/>
      <c r="Y281" s="890"/>
      <c r="Z281" s="890"/>
      <c r="AA281" s="890"/>
      <c r="AB281" s="890"/>
      <c r="AC281" s="180"/>
      <c r="AD281" s="155"/>
      <c r="AE281" s="156"/>
      <c r="AF281" s="28"/>
      <c r="AG281" s="157"/>
      <c r="AH281" s="28"/>
      <c r="AI281" s="890" t="s">
        <v>559</v>
      </c>
      <c r="AJ281" s="890"/>
      <c r="AK281" s="890"/>
      <c r="AL281" s="890"/>
      <c r="AM281" s="890"/>
      <c r="AN281" s="890"/>
      <c r="AO281" s="890"/>
      <c r="AP281" s="180"/>
      <c r="AQ281" s="155"/>
    </row>
    <row r="282" spans="1:43" x14ac:dyDescent="0.2">
      <c r="A282" s="24"/>
      <c r="B282" s="777"/>
      <c r="C282" s="94"/>
      <c r="D282" s="95"/>
      <c r="Q282" s="94"/>
      <c r="R282" s="95"/>
      <c r="S282" s="24"/>
      <c r="T282" s="24"/>
      <c r="AC282" s="36"/>
      <c r="AD282" s="94"/>
      <c r="AE282" s="95"/>
      <c r="AF282" s="24"/>
      <c r="AG282" s="24"/>
      <c r="AP282" s="36"/>
      <c r="AQ282" s="94"/>
    </row>
    <row r="283" spans="1:43" ht="10.5" x14ac:dyDescent="0.2">
      <c r="A283" s="24"/>
      <c r="B283" s="777"/>
      <c r="C283" s="94"/>
      <c r="D283" s="95"/>
      <c r="E283" s="24"/>
      <c r="F283" s="24"/>
      <c r="G283" s="24"/>
      <c r="H283" s="24"/>
      <c r="I283" s="24"/>
      <c r="J283" s="24"/>
      <c r="K283" s="24"/>
      <c r="L283" s="24"/>
      <c r="M283" s="24"/>
      <c r="N283" s="24"/>
      <c r="O283" s="24"/>
      <c r="P283" s="24"/>
      <c r="Q283" s="94"/>
      <c r="R283" s="95"/>
      <c r="S283" s="307" t="s">
        <v>601</v>
      </c>
      <c r="T283" s="28"/>
      <c r="U283" s="28"/>
      <c r="V283" s="28"/>
      <c r="W283" s="28"/>
      <c r="X283" s="28"/>
      <c r="Y283" s="28"/>
      <c r="Z283" s="28"/>
      <c r="AA283" s="28"/>
      <c r="AB283" s="28"/>
      <c r="AC283" s="42"/>
      <c r="AD283" s="94"/>
      <c r="AE283" s="95"/>
      <c r="AF283" s="307" t="s">
        <v>601</v>
      </c>
      <c r="AG283" s="28"/>
      <c r="AH283" s="28"/>
      <c r="AI283" s="28"/>
      <c r="AJ283" s="28"/>
      <c r="AK283" s="28"/>
      <c r="AL283" s="28"/>
      <c r="AM283" s="28"/>
      <c r="AN283" s="28"/>
      <c r="AO283" s="28"/>
      <c r="AP283" s="42"/>
      <c r="AQ283" s="94"/>
    </row>
    <row r="284" spans="1:43" x14ac:dyDescent="0.2">
      <c r="A284" s="24"/>
      <c r="B284" s="777"/>
      <c r="C284" s="94"/>
      <c r="D284" s="95"/>
      <c r="E284" s="24"/>
      <c r="F284" s="24"/>
      <c r="G284" s="24"/>
      <c r="H284" s="24"/>
      <c r="I284" s="24"/>
      <c r="J284" s="24"/>
      <c r="K284" s="24"/>
      <c r="L284" s="24"/>
      <c r="M284" s="24"/>
      <c r="N284" s="24"/>
      <c r="O284" s="24"/>
      <c r="P284" s="24"/>
      <c r="Q284" s="94"/>
      <c r="R284" s="95"/>
      <c r="S284" s="28"/>
      <c r="T284" s="695" t="s">
        <v>730</v>
      </c>
      <c r="U284" s="28"/>
      <c r="V284" s="28"/>
      <c r="W284" s="28"/>
      <c r="X284" s="28"/>
      <c r="Y284" s="28"/>
      <c r="Z284" s="28"/>
      <c r="AA284" s="28"/>
      <c r="AB284" s="28"/>
      <c r="AC284" s="42"/>
      <c r="AD284" s="94"/>
      <c r="AE284" s="95"/>
      <c r="AF284" s="28"/>
      <c r="AG284" s="695" t="s">
        <v>730</v>
      </c>
      <c r="AH284" s="28"/>
      <c r="AI284" s="28"/>
      <c r="AJ284" s="28"/>
      <c r="AK284" s="28"/>
      <c r="AL284" s="28"/>
      <c r="AM284" s="28"/>
      <c r="AN284" s="28"/>
      <c r="AO284" s="28"/>
      <c r="AP284" s="42"/>
      <c r="AQ284" s="94"/>
    </row>
    <row r="285" spans="1:43" x14ac:dyDescent="0.2">
      <c r="A285" s="24"/>
      <c r="B285" s="777"/>
      <c r="C285" s="94"/>
      <c r="D285" s="95"/>
      <c r="E285" s="24"/>
      <c r="F285" s="24"/>
      <c r="G285" s="24"/>
      <c r="H285" s="24"/>
      <c r="I285" s="24"/>
      <c r="J285" s="24"/>
      <c r="K285" s="24"/>
      <c r="L285" s="24"/>
      <c r="M285" s="24"/>
      <c r="N285" s="24"/>
      <c r="O285" s="24"/>
      <c r="P285" s="24"/>
      <c r="Q285" s="94"/>
      <c r="R285" s="95"/>
      <c r="S285" s="24"/>
      <c r="T285" s="695"/>
      <c r="U285" s="24" t="s">
        <v>731</v>
      </c>
      <c r="V285" s="24"/>
      <c r="W285" s="24"/>
      <c r="X285" s="182" t="s">
        <v>2</v>
      </c>
      <c r="Y285" s="183"/>
      <c r="Z285" s="182"/>
      <c r="AA285" s="182"/>
      <c r="AB285" s="182"/>
      <c r="AC285" s="42" t="s">
        <v>46</v>
      </c>
      <c r="AD285" s="94"/>
      <c r="AE285" s="95"/>
      <c r="AF285" s="24"/>
      <c r="AG285" s="24"/>
      <c r="AH285" s="710" t="s">
        <v>731</v>
      </c>
      <c r="AI285" s="24"/>
      <c r="AJ285" s="24"/>
      <c r="AK285" s="182" t="s">
        <v>2</v>
      </c>
      <c r="AL285" s="183"/>
      <c r="AM285" s="182"/>
      <c r="AN285" s="182"/>
      <c r="AO285" s="182"/>
      <c r="AP285" s="42" t="s">
        <v>46</v>
      </c>
      <c r="AQ285" s="94"/>
    </row>
    <row r="286" spans="1:43" x14ac:dyDescent="0.2">
      <c r="A286" s="24"/>
      <c r="B286" s="777"/>
      <c r="C286" s="94"/>
      <c r="D286" s="95"/>
      <c r="E286" s="24"/>
      <c r="F286" s="24"/>
      <c r="G286" s="24"/>
      <c r="H286" s="24"/>
      <c r="I286" s="24"/>
      <c r="J286" s="24"/>
      <c r="K286" s="24"/>
      <c r="L286" s="24"/>
      <c r="M286" s="24"/>
      <c r="N286" s="24"/>
      <c r="O286" s="24"/>
      <c r="P286" s="24"/>
      <c r="Q286" s="94"/>
      <c r="R286" s="95"/>
      <c r="S286" s="28"/>
      <c r="T286" s="695" t="s">
        <v>778</v>
      </c>
      <c r="U286" s="28"/>
      <c r="V286" s="28"/>
      <c r="W286" s="28"/>
      <c r="X286" s="28"/>
      <c r="Y286" s="28"/>
      <c r="Z286" s="28"/>
      <c r="AA286" s="28"/>
      <c r="AB286" s="28"/>
      <c r="AC286" s="42"/>
      <c r="AD286" s="94"/>
      <c r="AE286" s="95"/>
      <c r="AF286" s="28"/>
      <c r="AG286" s="708" t="s">
        <v>769</v>
      </c>
      <c r="AH286" s="28"/>
      <c r="AI286" s="28"/>
      <c r="AJ286" s="28"/>
      <c r="AK286" s="28"/>
      <c r="AL286" s="28"/>
      <c r="AM286" s="28"/>
      <c r="AN286" s="28"/>
      <c r="AO286" s="28"/>
      <c r="AP286" s="42"/>
      <c r="AQ286" s="94"/>
    </row>
    <row r="287" spans="1:43" x14ac:dyDescent="0.2">
      <c r="A287" s="24"/>
      <c r="B287" s="777"/>
      <c r="C287" s="94"/>
      <c r="D287" s="95"/>
      <c r="E287" s="24"/>
      <c r="F287" s="24"/>
      <c r="G287" s="24"/>
      <c r="H287" s="24"/>
      <c r="I287" s="24"/>
      <c r="J287" s="24"/>
      <c r="K287" s="24"/>
      <c r="L287" s="24"/>
      <c r="M287" s="24"/>
      <c r="N287" s="24"/>
      <c r="O287" s="24"/>
      <c r="P287" s="24"/>
      <c r="Q287" s="94"/>
      <c r="R287" s="95"/>
      <c r="S287" s="28"/>
      <c r="T287" s="695"/>
      <c r="U287" s="157" t="s">
        <v>731</v>
      </c>
      <c r="V287" s="24"/>
      <c r="W287" s="24"/>
      <c r="X287" s="24"/>
      <c r="Y287" s="24"/>
      <c r="Z287" s="24"/>
      <c r="AA287" s="24"/>
      <c r="AB287" s="24"/>
      <c r="AC287" s="36"/>
      <c r="AD287" s="155"/>
      <c r="AE287" s="156"/>
      <c r="AF287" s="28"/>
      <c r="AG287" s="157"/>
      <c r="AH287" s="709" t="s">
        <v>732</v>
      </c>
      <c r="AI287" s="24"/>
      <c r="AJ287" s="24"/>
      <c r="AK287" s="24"/>
      <c r="AL287" s="24"/>
      <c r="AM287" s="24"/>
      <c r="AN287" s="24"/>
      <c r="AO287" s="24"/>
      <c r="AP287" s="36"/>
      <c r="AQ287" s="155"/>
    </row>
    <row r="288" spans="1:43" x14ac:dyDescent="0.2">
      <c r="A288" s="24"/>
      <c r="B288" s="777"/>
      <c r="C288" s="94"/>
      <c r="D288" s="95"/>
      <c r="E288" s="24"/>
      <c r="F288" s="24"/>
      <c r="G288" s="24"/>
      <c r="H288" s="24"/>
      <c r="I288" s="24"/>
      <c r="J288" s="24"/>
      <c r="K288" s="24"/>
      <c r="L288" s="24"/>
      <c r="M288" s="24"/>
      <c r="N288" s="24"/>
      <c r="O288" s="24"/>
      <c r="P288" s="24"/>
      <c r="Q288" s="94"/>
      <c r="R288" s="95"/>
      <c r="S288" s="28"/>
      <c r="T288" s="157"/>
      <c r="U288" s="157"/>
      <c r="V288" s="24"/>
      <c r="W288" s="24"/>
      <c r="X288" s="24"/>
      <c r="Y288" s="24"/>
      <c r="Z288" s="24"/>
      <c r="AA288" s="24"/>
      <c r="AB288" s="24"/>
      <c r="AC288" s="36"/>
      <c r="AD288" s="155"/>
      <c r="AE288" s="156"/>
      <c r="AF288" s="28"/>
      <c r="AG288" s="157"/>
      <c r="AH288" s="157"/>
      <c r="AI288" s="24"/>
      <c r="AJ288" s="24"/>
      <c r="AK288" s="24"/>
      <c r="AL288" s="24"/>
      <c r="AM288" s="24"/>
      <c r="AN288" s="24"/>
      <c r="AO288" s="24"/>
      <c r="AP288" s="36"/>
      <c r="AQ288" s="155"/>
    </row>
    <row r="289" spans="1:43" x14ac:dyDescent="0.2">
      <c r="A289" s="24"/>
      <c r="B289" s="777"/>
      <c r="C289" s="94"/>
      <c r="D289" s="95"/>
      <c r="E289" s="24"/>
      <c r="F289" s="24"/>
      <c r="G289" s="24"/>
      <c r="H289" s="24"/>
      <c r="I289" s="24"/>
      <c r="J289" s="24"/>
      <c r="K289" s="24"/>
      <c r="L289" s="24"/>
      <c r="M289" s="24"/>
      <c r="N289" s="24"/>
      <c r="O289" s="24"/>
      <c r="P289" s="24"/>
      <c r="Q289" s="94"/>
      <c r="R289" s="95"/>
      <c r="S289" s="28"/>
      <c r="T289" s="157"/>
      <c r="U289" s="28"/>
      <c r="V289" s="30"/>
      <c r="W289" s="30"/>
      <c r="X289" s="30"/>
      <c r="Y289" s="30"/>
      <c r="Z289" s="30"/>
      <c r="AA289" s="30"/>
      <c r="AB289" s="30"/>
      <c r="AC289" s="158" t="s">
        <v>47</v>
      </c>
      <c r="AD289" s="155"/>
      <c r="AE289" s="156"/>
      <c r="AF289" s="28"/>
      <c r="AG289" s="157"/>
      <c r="AH289" s="28"/>
      <c r="AI289" s="30"/>
      <c r="AJ289" s="30"/>
      <c r="AK289" s="30"/>
      <c r="AL289" s="30"/>
      <c r="AM289" s="30"/>
      <c r="AN289" s="30"/>
      <c r="AO289" s="30"/>
      <c r="AP289" s="158" t="s">
        <v>47</v>
      </c>
      <c r="AQ289" s="155"/>
    </row>
    <row r="290" spans="1:43" x14ac:dyDescent="0.2">
      <c r="A290" s="24"/>
      <c r="B290" s="777"/>
      <c r="C290" s="94"/>
      <c r="D290" s="95"/>
      <c r="E290" s="24"/>
      <c r="F290" s="24"/>
      <c r="G290" s="24"/>
      <c r="H290" s="24"/>
      <c r="I290" s="24"/>
      <c r="J290" s="24"/>
      <c r="K290" s="24"/>
      <c r="L290" s="24"/>
      <c r="M290" s="24"/>
      <c r="N290" s="24"/>
      <c r="O290" s="24"/>
      <c r="P290" s="24"/>
      <c r="Q290" s="94"/>
      <c r="R290" s="95"/>
      <c r="S290" s="28"/>
      <c r="T290" s="157"/>
      <c r="U290" s="28"/>
      <c r="V290" s="890" t="s">
        <v>559</v>
      </c>
      <c r="W290" s="890"/>
      <c r="X290" s="890"/>
      <c r="Y290" s="890"/>
      <c r="Z290" s="890"/>
      <c r="AA290" s="890"/>
      <c r="AB290" s="890"/>
      <c r="AC290" s="158"/>
      <c r="AD290" s="155"/>
      <c r="AE290" s="156"/>
      <c r="AF290" s="28"/>
      <c r="AG290" s="157"/>
      <c r="AH290" s="28"/>
      <c r="AI290" s="890" t="s">
        <v>559</v>
      </c>
      <c r="AJ290" s="890"/>
      <c r="AK290" s="890"/>
      <c r="AL290" s="890"/>
      <c r="AM290" s="890"/>
      <c r="AN290" s="890"/>
      <c r="AO290" s="890"/>
      <c r="AP290" s="158"/>
      <c r="AQ290" s="155"/>
    </row>
    <row r="291" spans="1:43" x14ac:dyDescent="0.2">
      <c r="A291" s="24"/>
      <c r="B291" s="777"/>
      <c r="C291" s="94"/>
      <c r="D291" s="95"/>
      <c r="E291" s="24"/>
      <c r="F291" s="24"/>
      <c r="G291" s="24"/>
      <c r="H291" s="24"/>
      <c r="I291" s="24"/>
      <c r="J291" s="24"/>
      <c r="K291" s="24"/>
      <c r="L291" s="24"/>
      <c r="M291" s="24"/>
      <c r="N291" s="24"/>
      <c r="O291" s="24"/>
      <c r="P291" s="24"/>
      <c r="Q291" s="94"/>
      <c r="R291" s="95"/>
      <c r="S291" s="28"/>
      <c r="T291" s="28"/>
      <c r="U291" s="28"/>
      <c r="V291" s="28"/>
      <c r="W291" s="24"/>
      <c r="X291" s="24"/>
      <c r="Y291" s="24"/>
      <c r="Z291" s="24"/>
      <c r="AA291" s="24"/>
      <c r="AB291" s="24"/>
      <c r="AC291" s="42"/>
      <c r="AD291" s="94"/>
      <c r="AE291" s="95"/>
      <c r="AF291" s="28"/>
      <c r="AG291" s="28"/>
      <c r="AH291" s="28"/>
      <c r="AI291" s="28"/>
      <c r="AJ291" s="24"/>
      <c r="AK291" s="24"/>
      <c r="AL291" s="24"/>
      <c r="AM291" s="24"/>
      <c r="AN291" s="24"/>
      <c r="AO291" s="24"/>
      <c r="AP291" s="42"/>
      <c r="AQ291" s="94"/>
    </row>
    <row r="292" spans="1:43" x14ac:dyDescent="0.2">
      <c r="A292" s="24"/>
      <c r="B292" s="777"/>
      <c r="C292" s="94"/>
      <c r="D292" s="95"/>
      <c r="E292" s="24"/>
      <c r="F292" s="24"/>
      <c r="G292" s="24"/>
      <c r="H292" s="24"/>
      <c r="I292" s="24"/>
      <c r="J292" s="24"/>
      <c r="K292" s="24"/>
      <c r="L292" s="24"/>
      <c r="M292" s="24"/>
      <c r="N292" s="24"/>
      <c r="O292" s="24"/>
      <c r="P292" s="24"/>
      <c r="Q292" s="94"/>
      <c r="R292" s="95"/>
      <c r="S292" s="28" t="s">
        <v>558</v>
      </c>
      <c r="T292" s="28"/>
      <c r="U292" s="28"/>
      <c r="V292" s="30"/>
      <c r="W292" s="30"/>
      <c r="X292" s="30"/>
      <c r="Y292" s="30"/>
      <c r="Z292" s="30"/>
      <c r="AA292" s="30"/>
      <c r="AB292" s="30"/>
      <c r="AC292" s="296" t="s">
        <v>48</v>
      </c>
      <c r="AD292" s="94"/>
      <c r="AE292" s="95"/>
      <c r="AF292" s="708" t="s">
        <v>558</v>
      </c>
      <c r="AG292" s="28"/>
      <c r="AH292" s="28"/>
      <c r="AI292" s="30"/>
      <c r="AJ292" s="30"/>
      <c r="AK292" s="30"/>
      <c r="AL292" s="30"/>
      <c r="AM292" s="30"/>
      <c r="AN292" s="30"/>
      <c r="AO292" s="30"/>
      <c r="AP292" s="296" t="s">
        <v>48</v>
      </c>
      <c r="AQ292" s="94"/>
    </row>
    <row r="293" spans="1:43" x14ac:dyDescent="0.2">
      <c r="A293" s="24"/>
      <c r="B293" s="777"/>
      <c r="C293" s="94"/>
      <c r="D293" s="95"/>
      <c r="E293" s="24"/>
      <c r="F293" s="24"/>
      <c r="G293" s="24"/>
      <c r="H293" s="24"/>
      <c r="I293" s="24"/>
      <c r="J293" s="24"/>
      <c r="K293" s="24"/>
      <c r="L293" s="24"/>
      <c r="M293" s="24"/>
      <c r="N293" s="24"/>
      <c r="O293" s="24"/>
      <c r="P293" s="24"/>
      <c r="Q293" s="94"/>
      <c r="R293" s="95"/>
      <c r="S293" s="28"/>
      <c r="T293" s="28"/>
      <c r="U293" s="28"/>
      <c r="V293" s="890" t="s">
        <v>559</v>
      </c>
      <c r="W293" s="890"/>
      <c r="X293" s="890"/>
      <c r="Y293" s="890"/>
      <c r="Z293" s="890"/>
      <c r="AA293" s="890"/>
      <c r="AB293" s="890"/>
      <c r="AC293" s="42"/>
      <c r="AD293" s="94"/>
      <c r="AE293" s="95"/>
      <c r="AF293" s="28"/>
      <c r="AG293" s="28"/>
      <c r="AH293" s="28"/>
      <c r="AI293" s="890" t="s">
        <v>559</v>
      </c>
      <c r="AJ293" s="890"/>
      <c r="AK293" s="890"/>
      <c r="AL293" s="890"/>
      <c r="AM293" s="890"/>
      <c r="AN293" s="890"/>
      <c r="AO293" s="890"/>
      <c r="AP293" s="42"/>
      <c r="AQ293" s="94"/>
    </row>
    <row r="294" spans="1:43" x14ac:dyDescent="0.2">
      <c r="A294" s="24"/>
      <c r="B294" s="777"/>
      <c r="C294" s="94"/>
      <c r="D294" s="95"/>
      <c r="E294" s="24"/>
      <c r="F294" s="24"/>
      <c r="G294" s="24"/>
      <c r="H294" s="24"/>
      <c r="I294" s="24"/>
      <c r="J294" s="24"/>
      <c r="K294" s="24"/>
      <c r="L294" s="24"/>
      <c r="M294" s="24"/>
      <c r="N294" s="24"/>
      <c r="O294" s="24"/>
      <c r="P294" s="24"/>
      <c r="Q294" s="94"/>
      <c r="R294" s="95"/>
      <c r="S294" s="28"/>
      <c r="T294" s="28"/>
      <c r="U294" s="28"/>
      <c r="V294" s="28"/>
      <c r="W294" s="28"/>
      <c r="X294" s="28"/>
      <c r="Y294" s="28"/>
      <c r="AA294" s="826" t="s">
        <v>1710</v>
      </c>
      <c r="AB294" s="28"/>
      <c r="AC294" s="42"/>
      <c r="AD294" s="94"/>
      <c r="AE294" s="95"/>
      <c r="AF294" s="28"/>
      <c r="AG294" s="28"/>
      <c r="AH294" s="28"/>
      <c r="AI294" s="28"/>
      <c r="AJ294" s="28"/>
      <c r="AK294" s="28"/>
      <c r="AL294" s="28"/>
      <c r="AN294" s="826" t="s">
        <v>1710</v>
      </c>
      <c r="AO294" s="28"/>
      <c r="AP294" s="42"/>
      <c r="AQ294" s="94"/>
    </row>
    <row r="295" spans="1:43" ht="6" customHeight="1" x14ac:dyDescent="0.2">
      <c r="A295" s="30"/>
      <c r="B295" s="793"/>
      <c r="C295" s="91"/>
      <c r="D295" s="44"/>
      <c r="E295" s="30"/>
      <c r="F295" s="30"/>
      <c r="G295" s="30"/>
      <c r="H295" s="30"/>
      <c r="I295" s="30"/>
      <c r="J295" s="30"/>
      <c r="K295" s="30"/>
      <c r="L295" s="30"/>
      <c r="M295" s="30"/>
      <c r="N295" s="30"/>
      <c r="O295" s="30"/>
      <c r="P295" s="30"/>
      <c r="Q295" s="91"/>
      <c r="R295" s="44"/>
      <c r="S295" s="30"/>
      <c r="T295" s="30"/>
      <c r="U295" s="30"/>
      <c r="V295" s="30"/>
      <c r="W295" s="30"/>
      <c r="X295" s="30"/>
      <c r="Y295" s="30"/>
      <c r="Z295" s="30"/>
      <c r="AA295" s="30"/>
      <c r="AB295" s="30"/>
      <c r="AC295" s="185"/>
      <c r="AD295" s="91"/>
      <c r="AE295" s="44"/>
      <c r="AF295" s="30"/>
      <c r="AG295" s="30"/>
      <c r="AH295" s="30"/>
      <c r="AI295" s="30"/>
      <c r="AJ295" s="30"/>
      <c r="AK295" s="30"/>
      <c r="AL295" s="30"/>
      <c r="AM295" s="30"/>
      <c r="AN295" s="30"/>
      <c r="AO295" s="30"/>
      <c r="AP295" s="185"/>
      <c r="AQ295" s="91"/>
    </row>
    <row r="296" spans="1:43" ht="6" customHeight="1" x14ac:dyDescent="0.2">
      <c r="A296" s="26"/>
      <c r="B296" s="756"/>
      <c r="C296" s="89"/>
      <c r="D296" s="45"/>
      <c r="E296" s="26"/>
      <c r="F296" s="26"/>
      <c r="G296" s="26"/>
      <c r="H296" s="26"/>
      <c r="I296" s="26"/>
      <c r="J296" s="26"/>
      <c r="K296" s="26"/>
      <c r="L296" s="26"/>
      <c r="M296" s="26"/>
      <c r="N296" s="26"/>
      <c r="O296" s="26"/>
      <c r="P296" s="26"/>
      <c r="Q296" s="89"/>
      <c r="R296" s="45"/>
      <c r="S296" s="26"/>
      <c r="T296" s="26"/>
      <c r="U296" s="26"/>
      <c r="V296" s="26"/>
      <c r="W296" s="26"/>
      <c r="X296" s="26"/>
      <c r="Y296" s="26"/>
      <c r="Z296" s="26"/>
      <c r="AA296" s="26"/>
      <c r="AB296" s="26"/>
      <c r="AC296" s="187"/>
      <c r="AD296" s="89"/>
      <c r="AE296" s="100"/>
      <c r="AF296" s="101"/>
      <c r="AG296" s="101"/>
      <c r="AH296" s="101"/>
      <c r="AI296" s="101"/>
      <c r="AJ296" s="101"/>
      <c r="AK296" s="101"/>
      <c r="AL296" s="101"/>
      <c r="AM296" s="101"/>
      <c r="AN296" s="101"/>
      <c r="AO296" s="101"/>
      <c r="AP296" s="542"/>
      <c r="AQ296" s="102"/>
    </row>
    <row r="297" spans="1:43" ht="11.25" customHeight="1" x14ac:dyDescent="0.2">
      <c r="A297" s="28"/>
      <c r="B297" s="757">
        <v>431</v>
      </c>
      <c r="C297" s="94"/>
      <c r="D297" s="95"/>
      <c r="E297" s="918" t="str">
        <f ca="1">VLOOKUP(INDIRECT(ADDRESS(ROW(),COLUMN()-3)),Language_Translations,MATCH(Language_Selected,Language_Options,0),FALSE)</f>
        <v>Combien de temps après l'accouchement de (NOM) êtes-vous restée là ?</v>
      </c>
      <c r="F297" s="918"/>
      <c r="G297" s="918"/>
      <c r="H297" s="918"/>
      <c r="I297" s="918"/>
      <c r="J297" s="918"/>
      <c r="K297" s="918"/>
      <c r="L297" s="918"/>
      <c r="M297" s="918"/>
      <c r="N297" s="918"/>
      <c r="O297" s="918"/>
      <c r="P297" s="918"/>
      <c r="Q297" s="94"/>
      <c r="R297" s="95"/>
      <c r="S297" s="28"/>
      <c r="T297" s="28"/>
      <c r="U297" s="28"/>
      <c r="V297" s="28"/>
      <c r="W297" s="28"/>
      <c r="X297" s="28"/>
      <c r="Y297" s="28"/>
      <c r="Z297" s="45"/>
      <c r="AA297" s="26"/>
      <c r="AB297" s="45"/>
      <c r="AC297" s="37"/>
      <c r="AD297" s="94"/>
      <c r="AE297" s="103"/>
      <c r="AF297" s="104"/>
      <c r="AG297" s="104"/>
      <c r="AH297" s="104"/>
      <c r="AI297" s="104"/>
      <c r="AJ297" s="104"/>
      <c r="AK297" s="104"/>
      <c r="AL297" s="104"/>
      <c r="AM297" s="104"/>
      <c r="AN297" s="104"/>
      <c r="AO297" s="104"/>
      <c r="AP297" s="543"/>
      <c r="AQ297" s="105"/>
    </row>
    <row r="298" spans="1:43" x14ac:dyDescent="0.2">
      <c r="A298" s="28"/>
      <c r="B298" s="757"/>
      <c r="C298" s="94"/>
      <c r="D298" s="95"/>
      <c r="E298" s="918"/>
      <c r="F298" s="918"/>
      <c r="G298" s="918"/>
      <c r="H298" s="918"/>
      <c r="I298" s="918"/>
      <c r="J298" s="918"/>
      <c r="K298" s="918"/>
      <c r="L298" s="918"/>
      <c r="M298" s="918"/>
      <c r="N298" s="918"/>
      <c r="O298" s="918"/>
      <c r="P298" s="918"/>
      <c r="Q298" s="94"/>
      <c r="R298" s="95"/>
      <c r="S298" s="28" t="s">
        <v>426</v>
      </c>
      <c r="T298" s="28"/>
      <c r="U298" s="28"/>
      <c r="V298" s="90" t="s">
        <v>2</v>
      </c>
      <c r="W298" s="183"/>
      <c r="X298" s="90"/>
      <c r="Y298" s="432" t="s">
        <v>10</v>
      </c>
      <c r="Z298" s="44"/>
      <c r="AA298" s="30"/>
      <c r="AB298" s="44"/>
      <c r="AC298" s="39"/>
      <c r="AD298" s="94"/>
      <c r="AE298" s="103"/>
      <c r="AF298" s="104"/>
      <c r="AG298" s="104"/>
      <c r="AH298" s="104"/>
      <c r="AI298" s="104"/>
      <c r="AJ298" s="104"/>
      <c r="AK298" s="104"/>
      <c r="AL298" s="104"/>
      <c r="AM298" s="104"/>
      <c r="AN298" s="104"/>
      <c r="AO298" s="104"/>
      <c r="AP298" s="543"/>
      <c r="AQ298" s="105"/>
    </row>
    <row r="299" spans="1:43" x14ac:dyDescent="0.2">
      <c r="A299" s="28"/>
      <c r="B299" s="757"/>
      <c r="C299" s="94"/>
      <c r="D299" s="95"/>
      <c r="E299" s="918"/>
      <c r="F299" s="918"/>
      <c r="G299" s="918"/>
      <c r="H299" s="918"/>
      <c r="I299" s="918"/>
      <c r="J299" s="918"/>
      <c r="K299" s="918"/>
      <c r="L299" s="918"/>
      <c r="M299" s="918"/>
      <c r="N299" s="918"/>
      <c r="O299" s="918"/>
      <c r="P299" s="918"/>
      <c r="Q299" s="94"/>
      <c r="R299" s="95"/>
      <c r="S299" s="28"/>
      <c r="T299" s="28"/>
      <c r="U299" s="28"/>
      <c r="V299" s="28"/>
      <c r="X299" s="28"/>
      <c r="Y299" s="28"/>
      <c r="Z299" s="95"/>
      <c r="AA299" s="28"/>
      <c r="AB299" s="95"/>
      <c r="AC299" s="38"/>
      <c r="AD299" s="94"/>
      <c r="AE299" s="103"/>
      <c r="AF299" s="104"/>
      <c r="AG299" s="104"/>
      <c r="AH299" s="104"/>
      <c r="AI299" s="104"/>
      <c r="AJ299" s="104"/>
      <c r="AK299" s="104"/>
      <c r="AL299" s="104"/>
      <c r="AM299" s="104"/>
      <c r="AN299" s="104"/>
      <c r="AO299" s="104"/>
      <c r="AP299" s="543"/>
      <c r="AQ299" s="105"/>
    </row>
    <row r="300" spans="1:43" x14ac:dyDescent="0.2">
      <c r="A300" s="28"/>
      <c r="B300" s="757"/>
      <c r="C300" s="94"/>
      <c r="D300" s="95"/>
      <c r="E300" s="918"/>
      <c r="F300" s="918"/>
      <c r="G300" s="918"/>
      <c r="H300" s="918"/>
      <c r="I300" s="918"/>
      <c r="J300" s="918"/>
      <c r="K300" s="918"/>
      <c r="L300" s="918"/>
      <c r="M300" s="918"/>
      <c r="N300" s="918"/>
      <c r="O300" s="918"/>
      <c r="P300" s="918"/>
      <c r="Q300" s="94"/>
      <c r="R300" s="95"/>
      <c r="S300" s="28" t="s">
        <v>524</v>
      </c>
      <c r="T300" s="28"/>
      <c r="U300" s="28"/>
      <c r="V300" s="90" t="s">
        <v>2</v>
      </c>
      <c r="W300" s="183"/>
      <c r="X300" s="90"/>
      <c r="Y300" s="432" t="s">
        <v>12</v>
      </c>
      <c r="Z300" s="44"/>
      <c r="AA300" s="30"/>
      <c r="AB300" s="44"/>
      <c r="AC300" s="39"/>
      <c r="AD300" s="94"/>
      <c r="AE300" s="103"/>
      <c r="AF300" s="104"/>
      <c r="AG300" s="104"/>
      <c r="AH300" s="104"/>
      <c r="AI300" s="104"/>
      <c r="AJ300" s="104"/>
      <c r="AK300" s="104"/>
      <c r="AL300" s="104"/>
      <c r="AM300" s="104"/>
      <c r="AN300" s="104"/>
      <c r="AO300" s="104"/>
      <c r="AP300" s="543"/>
      <c r="AQ300" s="105"/>
    </row>
    <row r="301" spans="1:43" x14ac:dyDescent="0.2">
      <c r="A301" s="28"/>
      <c r="B301" s="757"/>
      <c r="C301" s="94"/>
      <c r="D301" s="95"/>
      <c r="E301" s="919" t="s">
        <v>771</v>
      </c>
      <c r="F301" s="919"/>
      <c r="G301" s="919"/>
      <c r="H301" s="919"/>
      <c r="I301" s="919"/>
      <c r="J301" s="919"/>
      <c r="K301" s="919"/>
      <c r="L301" s="919"/>
      <c r="M301" s="919"/>
      <c r="N301" s="919"/>
      <c r="O301" s="919"/>
      <c r="P301" s="919"/>
      <c r="Q301" s="94"/>
      <c r="R301" s="95"/>
      <c r="S301" s="28"/>
      <c r="T301" s="28"/>
      <c r="U301" s="28"/>
      <c r="V301" s="28"/>
      <c r="X301" s="28"/>
      <c r="Y301" s="28"/>
      <c r="Z301" s="45"/>
      <c r="AA301" s="89"/>
      <c r="AB301" s="45"/>
      <c r="AC301" s="37"/>
      <c r="AD301" s="94"/>
      <c r="AE301" s="103"/>
      <c r="AF301" s="104"/>
      <c r="AG301" s="104"/>
      <c r="AH301" s="104"/>
      <c r="AI301" s="104"/>
      <c r="AJ301" s="104"/>
      <c r="AK301" s="104"/>
      <c r="AL301" s="104"/>
      <c r="AM301" s="104"/>
      <c r="AN301" s="104"/>
      <c r="AO301" s="104"/>
      <c r="AP301" s="543"/>
      <c r="AQ301" s="105"/>
    </row>
    <row r="302" spans="1:43" x14ac:dyDescent="0.2">
      <c r="A302" s="28"/>
      <c r="B302" s="757"/>
      <c r="C302" s="94"/>
      <c r="D302" s="95"/>
      <c r="E302" s="919"/>
      <c r="F302" s="919"/>
      <c r="G302" s="919"/>
      <c r="H302" s="919"/>
      <c r="I302" s="919"/>
      <c r="J302" s="919"/>
      <c r="K302" s="919"/>
      <c r="L302" s="919"/>
      <c r="M302" s="919"/>
      <c r="N302" s="919"/>
      <c r="O302" s="919"/>
      <c r="P302" s="919"/>
      <c r="Q302" s="94"/>
      <c r="R302" s="95"/>
      <c r="S302" s="28" t="s">
        <v>770</v>
      </c>
      <c r="T302" s="432"/>
      <c r="U302" s="28"/>
      <c r="V302" s="90"/>
      <c r="W302" s="183" t="s">
        <v>2</v>
      </c>
      <c r="X302" s="90"/>
      <c r="Y302" s="432" t="s">
        <v>14</v>
      </c>
      <c r="Z302" s="44"/>
      <c r="AA302" s="91"/>
      <c r="AB302" s="44"/>
      <c r="AC302" s="39"/>
      <c r="AD302" s="94"/>
      <c r="AE302" s="103"/>
      <c r="AF302" s="104"/>
      <c r="AG302" s="104"/>
      <c r="AH302" s="104"/>
      <c r="AI302" s="104"/>
      <c r="AJ302" s="104"/>
      <c r="AK302" s="104"/>
      <c r="AL302" s="104"/>
      <c r="AM302" s="104"/>
      <c r="AN302" s="104"/>
      <c r="AO302" s="104"/>
      <c r="AP302" s="543"/>
      <c r="AQ302" s="105"/>
    </row>
    <row r="303" spans="1:43" x14ac:dyDescent="0.2">
      <c r="A303" s="28"/>
      <c r="B303" s="757"/>
      <c r="C303" s="94"/>
      <c r="D303" s="95"/>
      <c r="E303" s="919"/>
      <c r="F303" s="919"/>
      <c r="G303" s="919"/>
      <c r="H303" s="919"/>
      <c r="I303" s="919"/>
      <c r="J303" s="919"/>
      <c r="K303" s="919"/>
      <c r="L303" s="919"/>
      <c r="M303" s="919"/>
      <c r="N303" s="919"/>
      <c r="O303" s="919"/>
      <c r="P303" s="919"/>
      <c r="Q303" s="94"/>
      <c r="R303" s="95"/>
      <c r="S303" s="28"/>
      <c r="T303" s="28"/>
      <c r="U303" s="28"/>
      <c r="V303" s="28"/>
      <c r="W303" s="28"/>
      <c r="X303" s="28"/>
      <c r="Y303" s="28"/>
      <c r="Z303" s="28"/>
      <c r="AA303" s="28"/>
      <c r="AB303" s="28"/>
      <c r="AC303" s="42"/>
      <c r="AD303" s="94"/>
      <c r="AE303" s="103"/>
      <c r="AF303" s="104"/>
      <c r="AG303" s="104"/>
      <c r="AH303" s="104"/>
      <c r="AI303" s="104"/>
      <c r="AJ303" s="104"/>
      <c r="AK303" s="104"/>
      <c r="AL303" s="104"/>
      <c r="AM303" s="104"/>
      <c r="AN303" s="104"/>
      <c r="AO303" s="104"/>
      <c r="AP303" s="543"/>
      <c r="AQ303" s="105"/>
    </row>
    <row r="304" spans="1:43" x14ac:dyDescent="0.2">
      <c r="A304" s="28"/>
      <c r="B304" s="757"/>
      <c r="C304" s="94"/>
      <c r="D304" s="95"/>
      <c r="E304" s="919"/>
      <c r="F304" s="919"/>
      <c r="G304" s="919"/>
      <c r="H304" s="919"/>
      <c r="I304" s="919"/>
      <c r="J304" s="919"/>
      <c r="K304" s="919"/>
      <c r="L304" s="919"/>
      <c r="M304" s="919"/>
      <c r="N304" s="919"/>
      <c r="O304" s="919"/>
      <c r="P304" s="919"/>
      <c r="Q304" s="94"/>
      <c r="R304" s="95"/>
      <c r="S304" s="710" t="s">
        <v>560</v>
      </c>
      <c r="T304" s="28"/>
      <c r="U304" s="28"/>
      <c r="V304" s="28"/>
      <c r="W304" s="28"/>
      <c r="X304" s="90" t="s">
        <v>2</v>
      </c>
      <c r="Y304" s="90"/>
      <c r="Z304" s="183"/>
      <c r="AA304" s="90"/>
      <c r="AB304" s="90"/>
      <c r="AC304" s="296" t="s">
        <v>21</v>
      </c>
      <c r="AD304" s="94"/>
      <c r="AE304" s="103"/>
      <c r="AF304" s="104"/>
      <c r="AG304" s="104"/>
      <c r="AH304" s="104"/>
      <c r="AI304" s="104"/>
      <c r="AJ304" s="104"/>
      <c r="AK304" s="104"/>
      <c r="AL304" s="104"/>
      <c r="AM304" s="104"/>
      <c r="AN304" s="104"/>
      <c r="AO304" s="104"/>
      <c r="AP304" s="543"/>
      <c r="AQ304" s="105"/>
    </row>
    <row r="305" spans="1:43" ht="6" customHeight="1" x14ac:dyDescent="0.2">
      <c r="A305" s="30"/>
      <c r="B305" s="793"/>
      <c r="C305" s="91"/>
      <c r="D305" s="44"/>
      <c r="E305" s="30"/>
      <c r="F305" s="30"/>
      <c r="G305" s="30"/>
      <c r="H305" s="30"/>
      <c r="I305" s="30"/>
      <c r="J305" s="30"/>
      <c r="K305" s="30"/>
      <c r="L305" s="30"/>
      <c r="M305" s="30"/>
      <c r="N305" s="30"/>
      <c r="O305" s="30"/>
      <c r="P305" s="30"/>
      <c r="Q305" s="91"/>
      <c r="R305" s="44"/>
      <c r="S305" s="30"/>
      <c r="T305" s="30"/>
      <c r="U305" s="30"/>
      <c r="V305" s="30"/>
      <c r="W305" s="30"/>
      <c r="X305" s="30"/>
      <c r="Y305" s="30"/>
      <c r="Z305" s="30"/>
      <c r="AA305" s="30"/>
      <c r="AB305" s="30"/>
      <c r="AC305" s="185"/>
      <c r="AD305" s="91"/>
      <c r="AE305" s="106"/>
      <c r="AF305" s="107"/>
      <c r="AG305" s="107"/>
      <c r="AH305" s="107"/>
      <c r="AI305" s="107"/>
      <c r="AJ305" s="107"/>
      <c r="AK305" s="107"/>
      <c r="AL305" s="107"/>
      <c r="AM305" s="107"/>
      <c r="AN305" s="107"/>
      <c r="AO305" s="107"/>
      <c r="AP305" s="544"/>
      <c r="AQ305" s="108"/>
    </row>
    <row r="306" spans="1:43" ht="6" customHeight="1" x14ac:dyDescent="0.2">
      <c r="A306" s="26"/>
      <c r="B306" s="756"/>
      <c r="C306" s="89"/>
      <c r="D306" s="45"/>
      <c r="E306" s="26"/>
      <c r="F306" s="26"/>
      <c r="G306" s="26"/>
      <c r="H306" s="26"/>
      <c r="I306" s="26"/>
      <c r="J306" s="26"/>
      <c r="K306" s="26"/>
      <c r="L306" s="26"/>
      <c r="M306" s="26"/>
      <c r="N306" s="26"/>
      <c r="O306" s="26"/>
      <c r="P306" s="26"/>
      <c r="Q306" s="89"/>
      <c r="R306" s="45"/>
      <c r="S306" s="26"/>
      <c r="T306" s="26"/>
      <c r="U306" s="26"/>
      <c r="V306" s="26"/>
      <c r="W306" s="26"/>
      <c r="X306" s="26"/>
      <c r="Y306" s="26"/>
      <c r="Z306" s="26"/>
      <c r="AA306" s="26"/>
      <c r="AB306" s="26"/>
      <c r="AC306" s="187"/>
      <c r="AD306" s="89"/>
      <c r="AE306" s="45"/>
      <c r="AF306" s="26"/>
      <c r="AG306" s="26"/>
      <c r="AH306" s="26"/>
      <c r="AI306" s="26"/>
      <c r="AJ306" s="26"/>
      <c r="AK306" s="26"/>
      <c r="AL306" s="26"/>
      <c r="AM306" s="26"/>
      <c r="AN306" s="26"/>
      <c r="AO306" s="26"/>
      <c r="AP306" s="187"/>
      <c r="AQ306" s="89"/>
    </row>
    <row r="307" spans="1:43" ht="11.25" customHeight="1" x14ac:dyDescent="0.2">
      <c r="A307" s="24"/>
      <c r="B307" s="777">
        <v>432</v>
      </c>
      <c r="C307" s="94"/>
      <c r="D307" s="95"/>
      <c r="E307" s="927" t="str">
        <f ca="1">VLOOKUP(INDIRECT(ADDRESS(ROW(),COLUMN()-3)),Language_Translations,MATCH(Language_Selected,Language_Options,0),FALSE)</f>
        <v>Avez-vous accouché de (NOM) par césarienne, c'est-à-dire que l'on vous a ouvert le ventre pour faire sortir le bébé ?</v>
      </c>
      <c r="F307" s="927"/>
      <c r="G307" s="927"/>
      <c r="H307" s="927"/>
      <c r="I307" s="927"/>
      <c r="J307" s="927"/>
      <c r="K307" s="927"/>
      <c r="L307" s="927"/>
      <c r="M307" s="927"/>
      <c r="N307" s="927"/>
      <c r="O307" s="927"/>
      <c r="P307" s="927"/>
      <c r="Q307" s="94"/>
      <c r="R307" s="95"/>
      <c r="S307" s="24" t="s">
        <v>444</v>
      </c>
      <c r="T307" s="24"/>
      <c r="U307" s="182" t="s">
        <v>2</v>
      </c>
      <c r="V307" s="182"/>
      <c r="W307" s="182"/>
      <c r="X307" s="182"/>
      <c r="Y307" s="182"/>
      <c r="Z307" s="182"/>
      <c r="AA307" s="182"/>
      <c r="AB307" s="182"/>
      <c r="AC307" s="178" t="s">
        <v>10</v>
      </c>
      <c r="AD307" s="94"/>
      <c r="AE307" s="95"/>
      <c r="AF307" s="24" t="s">
        <v>444</v>
      </c>
      <c r="AG307" s="24"/>
      <c r="AH307" s="182" t="s">
        <v>2</v>
      </c>
      <c r="AI307" s="182"/>
      <c r="AJ307" s="182"/>
      <c r="AK307" s="182"/>
      <c r="AL307" s="182"/>
      <c r="AM307" s="182"/>
      <c r="AN307" s="182"/>
      <c r="AO307" s="182"/>
      <c r="AP307" s="178" t="s">
        <v>10</v>
      </c>
      <c r="AQ307" s="94"/>
    </row>
    <row r="308" spans="1:43" x14ac:dyDescent="0.2">
      <c r="A308" s="24"/>
      <c r="B308" s="777"/>
      <c r="C308" s="94"/>
      <c r="D308" s="95"/>
      <c r="E308" s="927"/>
      <c r="F308" s="927"/>
      <c r="G308" s="927"/>
      <c r="H308" s="927"/>
      <c r="I308" s="927"/>
      <c r="J308" s="927"/>
      <c r="K308" s="927"/>
      <c r="L308" s="927"/>
      <c r="M308" s="927"/>
      <c r="N308" s="927"/>
      <c r="O308" s="927"/>
      <c r="P308" s="927"/>
      <c r="Q308" s="94"/>
      <c r="R308" s="95"/>
      <c r="S308" s="159" t="s">
        <v>445</v>
      </c>
      <c r="T308" s="159"/>
      <c r="U308" s="162" t="s">
        <v>2</v>
      </c>
      <c r="V308" s="162"/>
      <c r="W308" s="162"/>
      <c r="X308" s="162"/>
      <c r="Y308" s="162"/>
      <c r="Z308" s="162"/>
      <c r="AA308" s="162"/>
      <c r="AB308" s="162"/>
      <c r="AC308" s="169" t="s">
        <v>12</v>
      </c>
      <c r="AD308" s="155"/>
      <c r="AE308" s="156"/>
      <c r="AF308" s="159" t="s">
        <v>445</v>
      </c>
      <c r="AG308" s="159"/>
      <c r="AH308" s="162" t="s">
        <v>2</v>
      </c>
      <c r="AI308" s="162"/>
      <c r="AJ308" s="162"/>
      <c r="AK308" s="162"/>
      <c r="AL308" s="162"/>
      <c r="AM308" s="162"/>
      <c r="AN308" s="162"/>
      <c r="AO308" s="162"/>
      <c r="AP308" s="169" t="s">
        <v>12</v>
      </c>
      <c r="AQ308" s="155"/>
    </row>
    <row r="309" spans="1:43" x14ac:dyDescent="0.2">
      <c r="A309" s="24"/>
      <c r="B309" s="777"/>
      <c r="C309" s="94"/>
      <c r="D309" s="95"/>
      <c r="E309" s="927"/>
      <c r="F309" s="927"/>
      <c r="G309" s="927"/>
      <c r="H309" s="927"/>
      <c r="I309" s="927"/>
      <c r="J309" s="927"/>
      <c r="K309" s="927"/>
      <c r="L309" s="927"/>
      <c r="M309" s="927"/>
      <c r="N309" s="927"/>
      <c r="O309" s="927"/>
      <c r="P309" s="927"/>
      <c r="Q309" s="94"/>
      <c r="R309" s="95"/>
      <c r="V309" s="190"/>
      <c r="W309" s="190"/>
      <c r="X309" s="190"/>
      <c r="Y309" s="190"/>
      <c r="Z309" s="190"/>
      <c r="AA309" s="558" t="s">
        <v>772</v>
      </c>
      <c r="AB309" s="190"/>
      <c r="AC309" s="558"/>
      <c r="AD309" s="155"/>
      <c r="AE309" s="156"/>
      <c r="AF309" s="190"/>
      <c r="AG309" s="190"/>
      <c r="AH309" s="190"/>
      <c r="AI309" s="190"/>
      <c r="AJ309" s="190"/>
      <c r="AK309" s="190"/>
      <c r="AL309" s="190"/>
      <c r="AM309" s="190"/>
      <c r="AN309" s="558" t="s">
        <v>772</v>
      </c>
      <c r="AO309" s="190"/>
      <c r="AQ309" s="94"/>
    </row>
    <row r="310" spans="1:43" x14ac:dyDescent="0.2">
      <c r="A310" s="792"/>
      <c r="B310" s="777"/>
      <c r="C310" s="765"/>
      <c r="D310" s="95"/>
      <c r="E310" s="927"/>
      <c r="F310" s="927"/>
      <c r="G310" s="927"/>
      <c r="H310" s="927"/>
      <c r="I310" s="927"/>
      <c r="J310" s="927"/>
      <c r="K310" s="927"/>
      <c r="L310" s="927"/>
      <c r="M310" s="927"/>
      <c r="N310" s="927"/>
      <c r="O310" s="927"/>
      <c r="P310" s="927"/>
      <c r="Q310" s="765"/>
      <c r="R310" s="95"/>
      <c r="V310" s="190"/>
      <c r="W310" s="190"/>
      <c r="X310" s="190"/>
      <c r="Y310" s="190"/>
      <c r="Z310" s="190"/>
      <c r="AA310" s="558"/>
      <c r="AB310" s="190"/>
      <c r="AC310" s="558"/>
      <c r="AD310" s="155"/>
      <c r="AE310" s="156"/>
      <c r="AF310" s="190"/>
      <c r="AG310" s="190"/>
      <c r="AH310" s="190"/>
      <c r="AI310" s="190"/>
      <c r="AJ310" s="190"/>
      <c r="AK310" s="190"/>
      <c r="AL310" s="190"/>
      <c r="AM310" s="190"/>
      <c r="AN310" s="558"/>
      <c r="AO310" s="190"/>
      <c r="AQ310" s="765"/>
    </row>
    <row r="311" spans="1:43" ht="6" customHeight="1" x14ac:dyDescent="0.2">
      <c r="A311" s="30"/>
      <c r="B311" s="793"/>
      <c r="C311" s="91"/>
      <c r="D311" s="44"/>
      <c r="E311" s="30"/>
      <c r="F311" s="30"/>
      <c r="G311" s="30"/>
      <c r="H311" s="30"/>
      <c r="I311" s="30"/>
      <c r="J311" s="30"/>
      <c r="K311" s="30"/>
      <c r="L311" s="30"/>
      <c r="M311" s="30"/>
      <c r="N311" s="30"/>
      <c r="O311" s="30"/>
      <c r="P311" s="30"/>
      <c r="Q311" s="91"/>
      <c r="R311" s="44"/>
      <c r="S311" s="30"/>
      <c r="T311" s="30"/>
      <c r="U311" s="30"/>
      <c r="V311" s="30"/>
      <c r="W311" s="30"/>
      <c r="X311" s="30"/>
      <c r="Y311" s="30"/>
      <c r="Z311" s="30"/>
      <c r="AA311" s="30"/>
      <c r="AB311" s="30"/>
      <c r="AC311" s="185"/>
      <c r="AD311" s="91"/>
      <c r="AE311" s="44"/>
      <c r="AF311" s="30"/>
      <c r="AG311" s="30"/>
      <c r="AH311" s="30"/>
      <c r="AI311" s="30"/>
      <c r="AJ311" s="30"/>
      <c r="AK311" s="30"/>
      <c r="AL311" s="30"/>
      <c r="AM311" s="30"/>
      <c r="AN311" s="30"/>
      <c r="AO311" s="30"/>
      <c r="AP311" s="185"/>
      <c r="AQ311" s="91"/>
    </row>
    <row r="312" spans="1:43" ht="6" customHeight="1" x14ac:dyDescent="0.2">
      <c r="A312" s="26"/>
      <c r="B312" s="756"/>
      <c r="C312" s="89"/>
      <c r="D312" s="45"/>
      <c r="E312" s="26"/>
      <c r="F312" s="26"/>
      <c r="G312" s="26"/>
      <c r="H312" s="26"/>
      <c r="I312" s="26"/>
      <c r="J312" s="26"/>
      <c r="K312" s="26"/>
      <c r="L312" s="26"/>
      <c r="M312" s="26"/>
      <c r="N312" s="26"/>
      <c r="O312" s="26"/>
      <c r="P312" s="26"/>
      <c r="Q312" s="89"/>
      <c r="R312" s="45"/>
      <c r="S312" s="26"/>
      <c r="T312" s="26"/>
      <c r="U312" s="26"/>
      <c r="V312" s="26"/>
      <c r="W312" s="26"/>
      <c r="X312" s="26"/>
      <c r="Y312" s="26"/>
      <c r="Z312" s="26"/>
      <c r="AA312" s="26"/>
      <c r="AB312" s="26"/>
      <c r="AC312" s="187"/>
      <c r="AD312" s="89"/>
      <c r="AE312" s="45"/>
      <c r="AF312" s="26"/>
      <c r="AG312" s="26"/>
      <c r="AH312" s="26"/>
      <c r="AI312" s="26"/>
      <c r="AJ312" s="26"/>
      <c r="AK312" s="26"/>
      <c r="AL312" s="26"/>
      <c r="AM312" s="26"/>
      <c r="AN312" s="26"/>
      <c r="AO312" s="26"/>
      <c r="AP312" s="187"/>
      <c r="AQ312" s="89"/>
    </row>
    <row r="313" spans="1:43" ht="11.25" customHeight="1" x14ac:dyDescent="0.2">
      <c r="A313" s="24"/>
      <c r="B313" s="777">
        <v>433</v>
      </c>
      <c r="C313" s="94"/>
      <c r="D313" s="95"/>
      <c r="E313" s="927" t="str">
        <f ca="1">VLOOKUP(INDIRECT(ADDRESS(ROW(),COLUMN()-3)),Language_Translations,MATCH(Language_Selected,Language_Options,0),FALSE)</f>
        <v>Quand la décision de pratiquer une césarienne a-t-elle été prise ? Était-ce avant ou après le début des douleurs ?</v>
      </c>
      <c r="F313" s="927"/>
      <c r="G313" s="927"/>
      <c r="H313" s="927"/>
      <c r="I313" s="927"/>
      <c r="J313" s="927"/>
      <c r="K313" s="927"/>
      <c r="L313" s="927"/>
      <c r="M313" s="927"/>
      <c r="N313" s="927"/>
      <c r="O313" s="927"/>
      <c r="P313" s="927"/>
      <c r="Q313" s="94"/>
      <c r="R313" s="95"/>
      <c r="S313" s="24" t="s">
        <v>773</v>
      </c>
      <c r="T313" s="24"/>
      <c r="V313" s="182" t="s">
        <v>2</v>
      </c>
      <c r="W313" s="182"/>
      <c r="X313" s="182"/>
      <c r="Y313" s="182"/>
      <c r="Z313" s="182"/>
      <c r="AA313" s="182"/>
      <c r="AB313" s="182"/>
      <c r="AC313" s="178" t="s">
        <v>10</v>
      </c>
      <c r="AD313" s="94"/>
      <c r="AE313" s="95"/>
      <c r="AF313" s="710" t="s">
        <v>773</v>
      </c>
      <c r="AG313" s="24"/>
      <c r="AI313" s="182" t="s">
        <v>2</v>
      </c>
      <c r="AJ313" s="182"/>
      <c r="AK313" s="182"/>
      <c r="AL313" s="182"/>
      <c r="AM313" s="182"/>
      <c r="AN313" s="182"/>
      <c r="AO313" s="182"/>
      <c r="AP313" s="178" t="s">
        <v>10</v>
      </c>
      <c r="AQ313" s="94"/>
    </row>
    <row r="314" spans="1:43" x14ac:dyDescent="0.2">
      <c r="A314" s="24"/>
      <c r="B314" s="777"/>
      <c r="C314" s="94"/>
      <c r="D314" s="95"/>
      <c r="E314" s="927"/>
      <c r="F314" s="927"/>
      <c r="G314" s="927"/>
      <c r="H314" s="927"/>
      <c r="I314" s="927"/>
      <c r="J314" s="927"/>
      <c r="K314" s="927"/>
      <c r="L314" s="927"/>
      <c r="M314" s="927"/>
      <c r="N314" s="927"/>
      <c r="O314" s="927"/>
      <c r="P314" s="927"/>
      <c r="Q314" s="94"/>
      <c r="R314" s="95"/>
      <c r="S314" s="24" t="s">
        <v>774</v>
      </c>
      <c r="T314" s="24"/>
      <c r="V314" s="182" t="s">
        <v>2</v>
      </c>
      <c r="W314" s="182"/>
      <c r="X314" s="182"/>
      <c r="Y314" s="182"/>
      <c r="Z314" s="182"/>
      <c r="AA314" s="182"/>
      <c r="AB314" s="182"/>
      <c r="AC314" s="178" t="s">
        <v>12</v>
      </c>
      <c r="AD314" s="155"/>
      <c r="AE314" s="156"/>
      <c r="AF314" s="710" t="s">
        <v>774</v>
      </c>
      <c r="AG314" s="24"/>
      <c r="AI314" s="182" t="s">
        <v>2</v>
      </c>
      <c r="AJ314" s="182"/>
      <c r="AK314" s="182"/>
      <c r="AL314" s="182"/>
      <c r="AM314" s="182"/>
      <c r="AN314" s="182"/>
      <c r="AO314" s="182"/>
      <c r="AP314" s="178" t="s">
        <v>12</v>
      </c>
      <c r="AQ314" s="155"/>
    </row>
    <row r="315" spans="1:43" x14ac:dyDescent="0.2">
      <c r="A315" s="24"/>
      <c r="B315" s="777"/>
      <c r="C315" s="94"/>
      <c r="D315" s="95"/>
      <c r="E315" s="927"/>
      <c r="F315" s="927"/>
      <c r="G315" s="927"/>
      <c r="H315" s="927"/>
      <c r="I315" s="927"/>
      <c r="J315" s="927"/>
      <c r="K315" s="927"/>
      <c r="L315" s="927"/>
      <c r="M315" s="927"/>
      <c r="N315" s="927"/>
      <c r="O315" s="927"/>
      <c r="P315" s="927"/>
      <c r="Q315" s="94"/>
      <c r="R315" s="95"/>
      <c r="AD315" s="94"/>
      <c r="AE315" s="95"/>
      <c r="AQ315" s="94"/>
    </row>
    <row r="316" spans="1:43" ht="3" customHeight="1" x14ac:dyDescent="0.2">
      <c r="A316" s="30"/>
      <c r="B316" s="793"/>
      <c r="C316" s="91"/>
      <c r="D316" s="44"/>
      <c r="E316" s="30"/>
      <c r="F316" s="30"/>
      <c r="G316" s="30"/>
      <c r="H316" s="30"/>
      <c r="I316" s="30"/>
      <c r="J316" s="30"/>
      <c r="K316" s="30"/>
      <c r="L316" s="30"/>
      <c r="M316" s="30"/>
      <c r="N316" s="30"/>
      <c r="O316" s="30"/>
      <c r="P316" s="30"/>
      <c r="Q316" s="91"/>
      <c r="R316" s="44"/>
      <c r="S316" s="30"/>
      <c r="T316" s="30"/>
      <c r="U316" s="30"/>
      <c r="V316" s="30"/>
      <c r="W316" s="30"/>
      <c r="X316" s="30"/>
      <c r="Y316" s="30"/>
      <c r="Z316" s="30"/>
      <c r="AA316" s="30"/>
      <c r="AB316" s="30"/>
      <c r="AC316" s="185"/>
      <c r="AD316" s="91"/>
      <c r="AE316" s="44"/>
      <c r="AF316" s="30"/>
      <c r="AG316" s="30"/>
      <c r="AH316" s="30"/>
      <c r="AI316" s="30"/>
      <c r="AJ316" s="30"/>
      <c r="AK316" s="30"/>
      <c r="AL316" s="30"/>
      <c r="AM316" s="30"/>
      <c r="AN316" s="30"/>
      <c r="AO316" s="30"/>
      <c r="AP316" s="185"/>
      <c r="AQ316" s="91"/>
    </row>
    <row r="317" spans="1:43" ht="6" customHeight="1" x14ac:dyDescent="0.2">
      <c r="A317" s="26"/>
      <c r="B317" s="756"/>
      <c r="C317" s="89"/>
      <c r="D317" s="45"/>
      <c r="E317" s="26"/>
      <c r="F317" s="26"/>
      <c r="G317" s="26"/>
      <c r="H317" s="26"/>
      <c r="I317" s="26"/>
      <c r="J317" s="26"/>
      <c r="K317" s="26"/>
      <c r="L317" s="26"/>
      <c r="M317" s="26"/>
      <c r="N317" s="26"/>
      <c r="O317" s="26"/>
      <c r="P317" s="26"/>
      <c r="Q317" s="89"/>
      <c r="R317" s="45"/>
      <c r="S317" s="26"/>
      <c r="T317" s="26"/>
      <c r="U317" s="26"/>
      <c r="V317" s="26"/>
      <c r="W317" s="26"/>
      <c r="X317" s="26"/>
      <c r="Y317" s="26"/>
      <c r="Z317" s="26"/>
      <c r="AA317" s="26"/>
      <c r="AB317" s="26"/>
      <c r="AC317" s="187"/>
      <c r="AD317" s="89"/>
      <c r="AE317" s="45"/>
      <c r="AF317" s="26"/>
      <c r="AG317" s="26"/>
      <c r="AH317" s="26"/>
      <c r="AI317" s="26"/>
      <c r="AJ317" s="26"/>
      <c r="AK317" s="26"/>
      <c r="AL317" s="26"/>
      <c r="AM317" s="26"/>
      <c r="AN317" s="26"/>
      <c r="AO317" s="26"/>
      <c r="AP317" s="187"/>
      <c r="AQ317" s="89"/>
    </row>
    <row r="318" spans="1:43" ht="11.25" customHeight="1" x14ac:dyDescent="0.2">
      <c r="A318" s="24"/>
      <c r="B318" s="777">
        <v>434</v>
      </c>
      <c r="C318" s="94"/>
      <c r="D318" s="95"/>
      <c r="E318" s="927" t="str">
        <f ca="1">VLOOKUP(INDIRECT(ADDRESS(ROW(),COLUMN()-3)),Language_Translations,MATCH(Language_Selected,Language_Options,0),FALSE)</f>
        <v>Est-ce que (NOM) a été posé sur votre poitrine, immédiatement après sa naissance ?</v>
      </c>
      <c r="F318" s="927"/>
      <c r="G318" s="927"/>
      <c r="H318" s="927"/>
      <c r="I318" s="927"/>
      <c r="J318" s="927"/>
      <c r="K318" s="927"/>
      <c r="L318" s="927"/>
      <c r="M318" s="927"/>
      <c r="N318" s="927"/>
      <c r="O318" s="927"/>
      <c r="P318" s="927"/>
      <c r="Q318" s="94"/>
      <c r="R318" s="95"/>
      <c r="S318" s="710" t="s">
        <v>444</v>
      </c>
      <c r="T318" s="24"/>
      <c r="U318" s="182" t="s">
        <v>2</v>
      </c>
      <c r="V318" s="182"/>
      <c r="W318" s="182"/>
      <c r="X318" s="182"/>
      <c r="Y318" s="182"/>
      <c r="Z318" s="182"/>
      <c r="AA318" s="182"/>
      <c r="AB318" s="182"/>
      <c r="AC318" s="178" t="s">
        <v>10</v>
      </c>
      <c r="AD318" s="94"/>
      <c r="AE318" s="95"/>
      <c r="AF318" s="710" t="s">
        <v>444</v>
      </c>
      <c r="AG318" s="24"/>
      <c r="AH318" s="182" t="s">
        <v>2</v>
      </c>
      <c r="AI318" s="182"/>
      <c r="AJ318" s="182"/>
      <c r="AK318" s="182"/>
      <c r="AL318" s="182"/>
      <c r="AM318" s="182"/>
      <c r="AN318" s="182"/>
      <c r="AO318" s="182"/>
      <c r="AP318" s="178" t="s">
        <v>10</v>
      </c>
      <c r="AQ318" s="94"/>
    </row>
    <row r="319" spans="1:43" x14ac:dyDescent="0.2">
      <c r="A319" s="24"/>
      <c r="B319" s="777"/>
      <c r="C319" s="94"/>
      <c r="D319" s="95"/>
      <c r="E319" s="927"/>
      <c r="F319" s="927"/>
      <c r="G319" s="927"/>
      <c r="H319" s="927"/>
      <c r="I319" s="927"/>
      <c r="J319" s="927"/>
      <c r="K319" s="927"/>
      <c r="L319" s="927"/>
      <c r="M319" s="927"/>
      <c r="N319" s="927"/>
      <c r="O319" s="927"/>
      <c r="P319" s="927"/>
      <c r="Q319" s="94"/>
      <c r="R319" s="95"/>
      <c r="S319" s="853" t="s">
        <v>445</v>
      </c>
      <c r="T319" s="855"/>
      <c r="U319" s="162" t="s">
        <v>2</v>
      </c>
      <c r="V319" s="162"/>
      <c r="W319" s="162"/>
      <c r="X319" s="162"/>
      <c r="Y319" s="162"/>
      <c r="Z319" s="162"/>
      <c r="AA319" s="162"/>
      <c r="AB319" s="162"/>
      <c r="AC319" s="169" t="s">
        <v>12</v>
      </c>
      <c r="AD319" s="155"/>
      <c r="AE319" s="95"/>
      <c r="AF319" s="853" t="s">
        <v>445</v>
      </c>
      <c r="AG319" s="855"/>
      <c r="AH319" s="162" t="s">
        <v>2</v>
      </c>
      <c r="AI319" s="162"/>
      <c r="AJ319" s="162"/>
      <c r="AK319" s="162"/>
      <c r="AL319" s="162"/>
      <c r="AM319" s="162"/>
      <c r="AN319" s="162"/>
      <c r="AO319" s="162"/>
      <c r="AP319" s="169" t="s">
        <v>12</v>
      </c>
      <c r="AQ319" s="155"/>
    </row>
    <row r="320" spans="1:43" x14ac:dyDescent="0.2">
      <c r="A320" s="853"/>
      <c r="B320" s="847"/>
      <c r="C320" s="843"/>
      <c r="D320" s="95"/>
      <c r="E320" s="927"/>
      <c r="F320" s="927"/>
      <c r="G320" s="927"/>
      <c r="H320" s="927"/>
      <c r="I320" s="927"/>
      <c r="J320" s="927"/>
      <c r="K320" s="927"/>
      <c r="L320" s="927"/>
      <c r="M320" s="927"/>
      <c r="N320" s="927"/>
      <c r="O320" s="927"/>
      <c r="P320" s="927"/>
      <c r="Q320" s="843"/>
      <c r="R320" s="95"/>
      <c r="S320" s="855"/>
      <c r="T320" s="855"/>
      <c r="U320" s="855"/>
      <c r="V320" s="855"/>
      <c r="W320" s="855"/>
      <c r="X320" s="855"/>
      <c r="Y320" s="855"/>
      <c r="Z320" s="855"/>
      <c r="AA320" s="168" t="s">
        <v>1733</v>
      </c>
      <c r="AB320" s="855"/>
      <c r="AC320" s="168"/>
      <c r="AD320" s="155"/>
      <c r="AE320" s="95"/>
      <c r="AF320" s="855"/>
      <c r="AG320" s="855"/>
      <c r="AH320" s="855"/>
      <c r="AI320" s="855"/>
      <c r="AJ320" s="855"/>
      <c r="AK320" s="855"/>
      <c r="AL320" s="855"/>
      <c r="AM320" s="855"/>
      <c r="AN320" s="168" t="s">
        <v>1734</v>
      </c>
      <c r="AO320" s="855"/>
      <c r="AP320" s="168"/>
      <c r="AQ320" s="155"/>
    </row>
    <row r="321" spans="1:43" x14ac:dyDescent="0.2">
      <c r="A321" s="24"/>
      <c r="B321" s="777"/>
      <c r="C321" s="94"/>
      <c r="D321" s="95"/>
      <c r="E321" s="927"/>
      <c r="F321" s="927"/>
      <c r="G321" s="927"/>
      <c r="H321" s="927"/>
      <c r="I321" s="927"/>
      <c r="J321" s="927"/>
      <c r="K321" s="927"/>
      <c r="L321" s="927"/>
      <c r="M321" s="927"/>
      <c r="N321" s="927"/>
      <c r="O321" s="927"/>
      <c r="P321" s="927"/>
      <c r="Q321" s="94"/>
      <c r="R321" s="95"/>
      <c r="S321" s="844" t="s">
        <v>560</v>
      </c>
      <c r="T321" s="852"/>
      <c r="U321" s="852"/>
      <c r="V321" s="852"/>
      <c r="W321" s="852"/>
      <c r="X321" s="163" t="s">
        <v>2</v>
      </c>
      <c r="Y321" s="163"/>
      <c r="Z321" s="430"/>
      <c r="AA321" s="163"/>
      <c r="AB321" s="163"/>
      <c r="AC321" s="559" t="s">
        <v>58</v>
      </c>
      <c r="AD321" s="155"/>
      <c r="AE321" s="95"/>
      <c r="AF321" s="844" t="s">
        <v>560</v>
      </c>
      <c r="AG321" s="852"/>
      <c r="AH321" s="852"/>
      <c r="AI321" s="852"/>
      <c r="AJ321" s="852"/>
      <c r="AK321" s="163" t="s">
        <v>2</v>
      </c>
      <c r="AL321" s="163"/>
      <c r="AM321" s="430"/>
      <c r="AN321" s="163"/>
      <c r="AO321" s="163"/>
      <c r="AP321" s="559" t="s">
        <v>58</v>
      </c>
      <c r="AQ321" s="155"/>
    </row>
    <row r="322" spans="1:43" ht="6" customHeight="1" x14ac:dyDescent="0.2">
      <c r="A322" s="30"/>
      <c r="B322" s="854"/>
      <c r="C322" s="91"/>
      <c r="D322" s="44"/>
      <c r="E322" s="856"/>
      <c r="F322" s="856"/>
      <c r="G322" s="856"/>
      <c r="H322" s="856"/>
      <c r="I322" s="856"/>
      <c r="J322" s="856"/>
      <c r="K322" s="856"/>
      <c r="L322" s="856"/>
      <c r="M322" s="856"/>
      <c r="N322" s="856"/>
      <c r="O322" s="856"/>
      <c r="P322" s="856"/>
      <c r="Q322" s="91"/>
      <c r="R322" s="44"/>
      <c r="S322" s="30"/>
      <c r="T322" s="172"/>
      <c r="U322" s="172"/>
      <c r="V322" s="172"/>
      <c r="W322" s="172"/>
      <c r="X322" s="857"/>
      <c r="Y322" s="857"/>
      <c r="Z322" s="858"/>
      <c r="AA322" s="857"/>
      <c r="AB322" s="857"/>
      <c r="AC322" s="859"/>
      <c r="AD322" s="166"/>
      <c r="AE322" s="44"/>
      <c r="AF322" s="30"/>
      <c r="AG322" s="172"/>
      <c r="AH322" s="172"/>
      <c r="AI322" s="172"/>
      <c r="AJ322" s="172"/>
      <c r="AK322" s="857"/>
      <c r="AL322" s="857"/>
      <c r="AM322" s="858"/>
      <c r="AN322" s="857"/>
      <c r="AO322" s="857"/>
      <c r="AP322" s="859"/>
      <c r="AQ322" s="166"/>
    </row>
    <row r="323" spans="1:43" ht="6" customHeight="1" x14ac:dyDescent="0.2">
      <c r="A323" s="853"/>
      <c r="B323" s="847"/>
      <c r="C323" s="843"/>
      <c r="D323" s="95"/>
      <c r="E323" s="842"/>
      <c r="F323" s="842"/>
      <c r="G323" s="842"/>
      <c r="H323" s="842"/>
      <c r="I323" s="842"/>
      <c r="J323" s="842"/>
      <c r="K323" s="842"/>
      <c r="L323" s="842"/>
      <c r="M323" s="842"/>
      <c r="N323" s="842"/>
      <c r="O323" s="842"/>
      <c r="P323" s="842"/>
      <c r="Q323" s="843"/>
      <c r="R323" s="95"/>
      <c r="S323" s="844"/>
      <c r="T323" s="852"/>
      <c r="U323" s="852"/>
      <c r="V323" s="852"/>
      <c r="W323" s="852"/>
      <c r="X323" s="163"/>
      <c r="Y323" s="163"/>
      <c r="Z323" s="430"/>
      <c r="AA323" s="163"/>
      <c r="AB323" s="163"/>
      <c r="AC323" s="559"/>
      <c r="AD323" s="155"/>
      <c r="AE323" s="95"/>
      <c r="AF323" s="844"/>
      <c r="AG323" s="852"/>
      <c r="AH323" s="852"/>
      <c r="AI323" s="852"/>
      <c r="AJ323" s="852"/>
      <c r="AK323" s="163"/>
      <c r="AL323" s="163"/>
      <c r="AM323" s="430"/>
      <c r="AN323" s="163"/>
      <c r="AO323" s="163"/>
      <c r="AP323" s="559"/>
      <c r="AQ323" s="155"/>
    </row>
    <row r="324" spans="1:43" ht="11.25" customHeight="1" x14ac:dyDescent="0.2">
      <c r="A324" s="853"/>
      <c r="B324" s="847" t="s">
        <v>1711</v>
      </c>
      <c r="C324" s="843"/>
      <c r="D324" s="95"/>
      <c r="E324" s="963" t="str">
        <f ca="1">VLOOKUP(INDIRECT(ADDRESS(ROW(),COLUMN()-3)),Language_Translations,MATCH(Language_Selected,Language_Options,0),FALSE)</f>
        <v>Est-ce que la peau de (NOM) était en contact avec votre peau ?</v>
      </c>
      <c r="F324" s="963"/>
      <c r="G324" s="963"/>
      <c r="H324" s="963"/>
      <c r="I324" s="963"/>
      <c r="J324" s="963"/>
      <c r="K324" s="963"/>
      <c r="L324" s="963"/>
      <c r="M324" s="963"/>
      <c r="N324" s="963"/>
      <c r="O324" s="963"/>
      <c r="P324" s="963"/>
      <c r="Q324" s="964"/>
      <c r="R324" s="95"/>
      <c r="S324" s="853" t="s">
        <v>444</v>
      </c>
      <c r="T324" s="853"/>
      <c r="U324" s="182" t="s">
        <v>2</v>
      </c>
      <c r="V324" s="182"/>
      <c r="W324" s="182"/>
      <c r="X324" s="182"/>
      <c r="Y324" s="182"/>
      <c r="Z324" s="182"/>
      <c r="AA324" s="182"/>
      <c r="AB324" s="182"/>
      <c r="AC324" s="178" t="s">
        <v>10</v>
      </c>
      <c r="AD324" s="155"/>
      <c r="AE324" s="95"/>
      <c r="AF324" s="853" t="s">
        <v>444</v>
      </c>
      <c r="AG324" s="853"/>
      <c r="AH324" s="182" t="s">
        <v>2</v>
      </c>
      <c r="AI324" s="182"/>
      <c r="AJ324" s="182"/>
      <c r="AK324" s="182"/>
      <c r="AL324" s="182"/>
      <c r="AM324" s="182"/>
      <c r="AN324" s="182"/>
      <c r="AO324" s="182"/>
      <c r="AP324" s="178" t="s">
        <v>10</v>
      </c>
      <c r="AQ324" s="155"/>
    </row>
    <row r="325" spans="1:43" x14ac:dyDescent="0.2">
      <c r="A325" s="853"/>
      <c r="B325" s="847"/>
      <c r="C325" s="843"/>
      <c r="D325" s="95"/>
      <c r="E325" s="963"/>
      <c r="F325" s="963"/>
      <c r="G325" s="963"/>
      <c r="H325" s="963"/>
      <c r="I325" s="963"/>
      <c r="J325" s="963"/>
      <c r="K325" s="963"/>
      <c r="L325" s="963"/>
      <c r="M325" s="963"/>
      <c r="N325" s="963"/>
      <c r="O325" s="963"/>
      <c r="P325" s="963"/>
      <c r="Q325" s="964"/>
      <c r="R325" s="95"/>
      <c r="S325" s="853" t="s">
        <v>445</v>
      </c>
      <c r="T325" s="855"/>
      <c r="U325" s="162" t="s">
        <v>2</v>
      </c>
      <c r="V325" s="162"/>
      <c r="W325" s="162"/>
      <c r="X325" s="162"/>
      <c r="Y325" s="162"/>
      <c r="Z325" s="162"/>
      <c r="AA325" s="162"/>
      <c r="AB325" s="162"/>
      <c r="AC325" s="169" t="s">
        <v>12</v>
      </c>
      <c r="AD325" s="155"/>
      <c r="AE325" s="95"/>
      <c r="AF325" s="853" t="s">
        <v>445</v>
      </c>
      <c r="AG325" s="855"/>
      <c r="AH325" s="162" t="s">
        <v>2</v>
      </c>
      <c r="AI325" s="162"/>
      <c r="AJ325" s="162"/>
      <c r="AK325" s="162"/>
      <c r="AL325" s="162"/>
      <c r="AM325" s="162"/>
      <c r="AN325" s="162"/>
      <c r="AO325" s="162"/>
      <c r="AP325" s="169" t="s">
        <v>12</v>
      </c>
      <c r="AQ325" s="155"/>
    </row>
    <row r="326" spans="1:43" x14ac:dyDescent="0.2">
      <c r="A326" s="853"/>
      <c r="B326" s="847"/>
      <c r="C326" s="843"/>
      <c r="D326" s="95"/>
      <c r="E326" s="963"/>
      <c r="F326" s="963"/>
      <c r="G326" s="963"/>
      <c r="H326" s="963"/>
      <c r="I326" s="963"/>
      <c r="J326" s="963"/>
      <c r="K326" s="963"/>
      <c r="L326" s="963"/>
      <c r="M326" s="963"/>
      <c r="N326" s="963"/>
      <c r="O326" s="963"/>
      <c r="P326" s="963"/>
      <c r="Q326" s="964"/>
      <c r="R326" s="95"/>
      <c r="S326" s="844" t="s">
        <v>560</v>
      </c>
      <c r="T326" s="852"/>
      <c r="U326" s="852"/>
      <c r="V326" s="852"/>
      <c r="W326" s="852"/>
      <c r="X326" s="163" t="s">
        <v>2</v>
      </c>
      <c r="Y326" s="163"/>
      <c r="Z326" s="430"/>
      <c r="AA326" s="163"/>
      <c r="AB326" s="163"/>
      <c r="AC326" s="559" t="s">
        <v>58</v>
      </c>
      <c r="AD326" s="155"/>
      <c r="AE326" s="95"/>
      <c r="AF326" s="844" t="s">
        <v>560</v>
      </c>
      <c r="AG326" s="852"/>
      <c r="AH326" s="852"/>
      <c r="AI326" s="852"/>
      <c r="AJ326" s="852"/>
      <c r="AK326" s="163" t="s">
        <v>2</v>
      </c>
      <c r="AL326" s="163"/>
      <c r="AM326" s="430"/>
      <c r="AN326" s="163"/>
      <c r="AO326" s="163"/>
      <c r="AP326" s="559" t="s">
        <v>58</v>
      </c>
      <c r="AQ326" s="155"/>
    </row>
    <row r="327" spans="1:43" ht="6" customHeight="1" thickBot="1" x14ac:dyDescent="0.25">
      <c r="A327" s="30"/>
      <c r="B327" s="793"/>
      <c r="C327" s="91"/>
      <c r="D327" s="44"/>
      <c r="E327" s="842"/>
      <c r="F327" s="842"/>
      <c r="G327" s="842"/>
      <c r="H327" s="842"/>
      <c r="I327" s="842"/>
      <c r="J327" s="842"/>
      <c r="K327" s="842"/>
      <c r="L327" s="842"/>
      <c r="M327" s="842"/>
      <c r="N327" s="842"/>
      <c r="O327" s="842"/>
      <c r="P327" s="842"/>
      <c r="Q327" s="91"/>
      <c r="R327" s="44"/>
      <c r="S327" s="30"/>
      <c r="T327" s="30"/>
      <c r="U327" s="30"/>
      <c r="V327" s="30"/>
      <c r="W327" s="30"/>
      <c r="X327" s="30"/>
      <c r="Y327" s="30"/>
      <c r="Z327" s="30"/>
      <c r="AA327" s="30"/>
      <c r="AB327" s="30"/>
      <c r="AC327" s="185"/>
      <c r="AD327" s="91"/>
      <c r="AE327" s="44"/>
      <c r="AF327" s="30"/>
      <c r="AG327" s="30"/>
      <c r="AH327" s="30"/>
      <c r="AI327" s="30"/>
      <c r="AJ327" s="30"/>
      <c r="AK327" s="30"/>
      <c r="AL327" s="30"/>
      <c r="AM327" s="30"/>
      <c r="AN327" s="30"/>
      <c r="AO327" s="30"/>
      <c r="AP327" s="185"/>
      <c r="AQ327" s="91"/>
    </row>
    <row r="328" spans="1:43" ht="6" customHeight="1" x14ac:dyDescent="0.2">
      <c r="A328" s="298"/>
      <c r="B328" s="299"/>
      <c r="C328" s="300"/>
      <c r="D328" s="301"/>
      <c r="E328" s="1"/>
      <c r="F328" s="1"/>
      <c r="G328" s="1"/>
      <c r="H328" s="1"/>
      <c r="I328" s="1"/>
      <c r="J328" s="1"/>
      <c r="K328" s="1"/>
      <c r="L328" s="1"/>
      <c r="M328" s="1"/>
      <c r="N328" s="1"/>
      <c r="O328" s="1"/>
      <c r="P328" s="1"/>
      <c r="Q328" s="300"/>
      <c r="R328" s="301"/>
      <c r="S328" s="1"/>
      <c r="T328" s="1"/>
      <c r="U328" s="1"/>
      <c r="V328" s="1"/>
      <c r="W328" s="1"/>
      <c r="X328" s="1"/>
      <c r="Y328" s="1"/>
      <c r="Z328" s="1"/>
      <c r="AA328" s="1"/>
      <c r="AB328" s="1"/>
      <c r="AC328" s="235"/>
      <c r="AD328" s="302"/>
      <c r="AE328" s="101"/>
      <c r="AF328" s="101"/>
      <c r="AG328" s="101"/>
      <c r="AH328" s="101"/>
      <c r="AI328" s="101"/>
      <c r="AJ328" s="101"/>
      <c r="AK328" s="101"/>
      <c r="AL328" s="101"/>
      <c r="AM328" s="101"/>
      <c r="AN328" s="101"/>
      <c r="AO328" s="101"/>
      <c r="AP328" s="542"/>
      <c r="AQ328" s="102"/>
    </row>
    <row r="329" spans="1:43" ht="11.25" customHeight="1" x14ac:dyDescent="0.2">
      <c r="A329" s="303"/>
      <c r="B329" s="829" t="s">
        <v>1735</v>
      </c>
      <c r="C329" s="155"/>
      <c r="D329" s="156"/>
      <c r="E329" s="934" t="s">
        <v>1713</v>
      </c>
      <c r="F329" s="934"/>
      <c r="G329" s="934"/>
      <c r="H329" s="934"/>
      <c r="I329" s="934"/>
      <c r="J329" s="934"/>
      <c r="K329" s="934"/>
      <c r="L329" s="934"/>
      <c r="M329" s="934"/>
      <c r="N329" s="934"/>
      <c r="O329" s="934"/>
      <c r="P329" s="934"/>
      <c r="Q329" s="155"/>
      <c r="R329" s="156"/>
      <c r="S329" s="840"/>
      <c r="T329" s="834"/>
      <c r="U329" s="834"/>
      <c r="V329" s="840"/>
      <c r="W329" s="158" t="s">
        <v>104</v>
      </c>
      <c r="X329" s="834"/>
      <c r="Y329" s="834"/>
      <c r="Z329" s="834"/>
      <c r="AA329" s="840"/>
      <c r="AC329" s="158"/>
      <c r="AD329" s="226"/>
      <c r="AE329" s="104"/>
      <c r="AF329" s="104"/>
      <c r="AG329" s="104"/>
      <c r="AH329" s="104"/>
      <c r="AI329" s="104"/>
      <c r="AJ329" s="104"/>
      <c r="AK329" s="104"/>
      <c r="AL329" s="104"/>
      <c r="AM329" s="104"/>
      <c r="AN329" s="104"/>
      <c r="AO329" s="104"/>
      <c r="AP329" s="543"/>
      <c r="AQ329" s="105"/>
    </row>
    <row r="330" spans="1:43" ht="11.25" customHeight="1" x14ac:dyDescent="0.2">
      <c r="A330" s="303"/>
      <c r="B330" s="829"/>
      <c r="C330" s="155"/>
      <c r="D330" s="156"/>
      <c r="E330" s="934"/>
      <c r="F330" s="934"/>
      <c r="G330" s="934"/>
      <c r="H330" s="934"/>
      <c r="I330" s="934"/>
      <c r="J330" s="934"/>
      <c r="K330" s="934"/>
      <c r="L330" s="934"/>
      <c r="M330" s="934"/>
      <c r="N330" s="934"/>
      <c r="O330" s="934"/>
      <c r="P330" s="934"/>
      <c r="Q330" s="155"/>
      <c r="R330" s="156"/>
      <c r="S330" s="840"/>
      <c r="T330" s="834"/>
      <c r="U330" s="834"/>
      <c r="V330" s="840"/>
      <c r="W330" s="158" t="s">
        <v>1712</v>
      </c>
      <c r="X330" s="834"/>
      <c r="Y330" s="834"/>
      <c r="Z330" s="834"/>
      <c r="AA330" s="834"/>
      <c r="AB330" s="826" t="s">
        <v>558</v>
      </c>
      <c r="AC330" s="158"/>
      <c r="AD330" s="226"/>
      <c r="AE330" s="104"/>
      <c r="AF330" s="104"/>
      <c r="AG330" s="104"/>
      <c r="AH330" s="104"/>
      <c r="AI330" s="104"/>
      <c r="AJ330" s="104"/>
      <c r="AK330" s="104"/>
      <c r="AL330" s="104"/>
      <c r="AM330" s="104"/>
      <c r="AN330" s="104"/>
      <c r="AO330" s="104"/>
      <c r="AP330" s="543"/>
      <c r="AQ330" s="105"/>
    </row>
    <row r="331" spans="1:43" ht="11.25" customHeight="1" x14ac:dyDescent="0.2">
      <c r="A331" s="303"/>
      <c r="B331" s="829"/>
      <c r="C331" s="155"/>
      <c r="D331" s="156"/>
      <c r="E331" s="934"/>
      <c r="F331" s="934"/>
      <c r="G331" s="934"/>
      <c r="H331" s="934"/>
      <c r="I331" s="934"/>
      <c r="J331" s="934"/>
      <c r="K331" s="934"/>
      <c r="L331" s="934"/>
      <c r="M331" s="934"/>
      <c r="N331" s="934"/>
      <c r="O331" s="934"/>
      <c r="P331" s="934"/>
      <c r="Q331" s="155"/>
      <c r="R331" s="156"/>
      <c r="S331" s="840"/>
      <c r="T331" s="834"/>
      <c r="U331" s="834"/>
      <c r="V331" s="840"/>
      <c r="W331" s="158" t="s">
        <v>463</v>
      </c>
      <c r="X331" s="834"/>
      <c r="Y331" s="834"/>
      <c r="Z331" s="834"/>
      <c r="AA331" s="834"/>
      <c r="AB331" s="834"/>
      <c r="AC331" s="158"/>
      <c r="AD331" s="226"/>
      <c r="AE331" s="104"/>
      <c r="AF331" s="104"/>
      <c r="AG331" s="104"/>
      <c r="AH331" s="104"/>
      <c r="AI331" s="104"/>
      <c r="AJ331" s="104"/>
      <c r="AK331" s="104"/>
      <c r="AL331" s="104"/>
      <c r="AM331" s="104"/>
      <c r="AN331" s="104"/>
      <c r="AO331" s="104"/>
      <c r="AP331" s="543"/>
      <c r="AQ331" s="105"/>
    </row>
    <row r="332" spans="1:43" ht="11.25" customHeight="1" x14ac:dyDescent="0.2">
      <c r="A332" s="303"/>
      <c r="B332" s="829"/>
      <c r="C332" s="155"/>
      <c r="D332" s="156"/>
      <c r="E332" s="934"/>
      <c r="F332" s="934"/>
      <c r="G332" s="934"/>
      <c r="H332" s="934"/>
      <c r="I332" s="934"/>
      <c r="J332" s="934"/>
      <c r="K332" s="934"/>
      <c r="L332" s="934"/>
      <c r="M332" s="934"/>
      <c r="N332" s="934"/>
      <c r="O332" s="934"/>
      <c r="P332" s="934"/>
      <c r="Q332" s="155"/>
      <c r="R332" s="156"/>
      <c r="S332" s="834"/>
      <c r="T332" s="834"/>
      <c r="U332" s="834"/>
      <c r="V332" s="834"/>
      <c r="W332" s="840"/>
      <c r="X332" s="834"/>
      <c r="Y332" s="834"/>
      <c r="Z332" s="834"/>
      <c r="AA332" s="834"/>
      <c r="AB332" s="834"/>
      <c r="AC332" s="158"/>
      <c r="AD332" s="226"/>
      <c r="AE332" s="104"/>
      <c r="AF332" s="104"/>
      <c r="AG332" s="104"/>
      <c r="AH332" s="104"/>
      <c r="AI332" s="104"/>
      <c r="AJ332" s="104"/>
      <c r="AK332" s="104"/>
      <c r="AL332" s="104"/>
      <c r="AM332" s="104"/>
      <c r="AN332" s="104"/>
      <c r="AO332" s="104"/>
      <c r="AP332" s="543"/>
      <c r="AQ332" s="105"/>
    </row>
    <row r="333" spans="1:43" ht="11.25" customHeight="1" x14ac:dyDescent="0.2">
      <c r="A333" s="303"/>
      <c r="B333" s="829"/>
      <c r="C333" s="155"/>
      <c r="D333" s="156"/>
      <c r="E333" s="934"/>
      <c r="F333" s="934"/>
      <c r="G333" s="934"/>
      <c r="H333" s="934"/>
      <c r="I333" s="934"/>
      <c r="J333" s="934"/>
      <c r="K333" s="934"/>
      <c r="L333" s="934"/>
      <c r="M333" s="934"/>
      <c r="N333" s="934"/>
      <c r="O333" s="934"/>
      <c r="P333" s="934"/>
      <c r="Q333" s="155"/>
      <c r="R333" s="156"/>
      <c r="S333" s="840"/>
      <c r="T333" s="834"/>
      <c r="U333" s="834"/>
      <c r="V333" s="834"/>
      <c r="W333" s="158" t="s">
        <v>1760</v>
      </c>
      <c r="X333" s="834"/>
      <c r="Y333" s="834"/>
      <c r="Z333" s="834"/>
      <c r="AA333" s="834"/>
      <c r="AB333" s="834"/>
      <c r="AC333" s="158"/>
      <c r="AD333" s="226"/>
      <c r="AE333" s="104"/>
      <c r="AF333" s="104"/>
      <c r="AG333" s="104"/>
      <c r="AH333" s="104"/>
      <c r="AI333" s="104"/>
      <c r="AJ333" s="104"/>
      <c r="AK333" s="104"/>
      <c r="AL333" s="104"/>
      <c r="AM333" s="104"/>
      <c r="AN333" s="104"/>
      <c r="AO333" s="104"/>
      <c r="AP333" s="543"/>
      <c r="AQ333" s="105"/>
    </row>
    <row r="334" spans="1:43" ht="6" customHeight="1" thickBot="1" x14ac:dyDescent="0.25">
      <c r="A334" s="305"/>
      <c r="B334" s="825"/>
      <c r="C334" s="148"/>
      <c r="D334" s="149"/>
      <c r="E334" s="146"/>
      <c r="F334" s="146"/>
      <c r="G334" s="146"/>
      <c r="H334" s="146"/>
      <c r="I334" s="146"/>
      <c r="J334" s="146"/>
      <c r="K334" s="146"/>
      <c r="L334" s="146"/>
      <c r="M334" s="146"/>
      <c r="N334" s="146"/>
      <c r="O334" s="146"/>
      <c r="P334" s="146"/>
      <c r="Q334" s="148"/>
      <c r="R334" s="149"/>
      <c r="S334" s="146"/>
      <c r="T334" s="146"/>
      <c r="U334" s="146"/>
      <c r="V334" s="146"/>
      <c r="W334" s="146"/>
      <c r="X334" s="146"/>
      <c r="Y334" s="146"/>
      <c r="Z334" s="146"/>
      <c r="AA334" s="146"/>
      <c r="AB334" s="146"/>
      <c r="AC334" s="297"/>
      <c r="AD334" s="306"/>
      <c r="AE334" s="104"/>
      <c r="AF334" s="104"/>
      <c r="AG334" s="104"/>
      <c r="AH334" s="104"/>
      <c r="AI334" s="104"/>
      <c r="AJ334" s="104"/>
      <c r="AK334" s="104"/>
      <c r="AL334" s="104"/>
      <c r="AM334" s="104"/>
      <c r="AN334" s="104"/>
      <c r="AO334" s="104"/>
      <c r="AP334" s="543"/>
      <c r="AQ334" s="105"/>
    </row>
    <row r="335" spans="1:43" ht="6" customHeight="1" x14ac:dyDescent="0.2">
      <c r="A335" s="26"/>
      <c r="B335" s="756"/>
      <c r="C335" s="89"/>
      <c r="D335" s="45"/>
      <c r="E335" s="26"/>
      <c r="F335" s="26"/>
      <c r="G335" s="26"/>
      <c r="H335" s="26"/>
      <c r="I335" s="26"/>
      <c r="J335" s="26"/>
      <c r="K335" s="26"/>
      <c r="L335" s="26"/>
      <c r="M335" s="26"/>
      <c r="N335" s="26"/>
      <c r="O335" s="26"/>
      <c r="P335" s="26"/>
      <c r="Q335" s="89"/>
      <c r="R335" s="45"/>
      <c r="S335" s="26"/>
      <c r="T335" s="26"/>
      <c r="U335" s="26"/>
      <c r="V335" s="26"/>
      <c r="W335" s="26"/>
      <c r="X335" s="26"/>
      <c r="Y335" s="26"/>
      <c r="Z335" s="26"/>
      <c r="AA335" s="26"/>
      <c r="AB335" s="26"/>
      <c r="AC335" s="187"/>
      <c r="AD335" s="89"/>
      <c r="AE335" s="103"/>
      <c r="AF335" s="104"/>
      <c r="AG335" s="104"/>
      <c r="AH335" s="104"/>
      <c r="AI335" s="104"/>
      <c r="AJ335" s="104"/>
      <c r="AK335" s="104"/>
      <c r="AL335" s="104"/>
      <c r="AM335" s="104"/>
      <c r="AN335" s="104"/>
      <c r="AO335" s="104"/>
      <c r="AP335" s="543"/>
      <c r="AQ335" s="105"/>
    </row>
    <row r="336" spans="1:43" ht="11.25" customHeight="1" x14ac:dyDescent="0.2">
      <c r="A336" s="24"/>
      <c r="B336" s="777">
        <v>435</v>
      </c>
      <c r="C336" s="94"/>
      <c r="D336" s="95"/>
      <c r="E336" s="927" t="str">
        <f ca="1">VLOOKUP(INDIRECT(ADDRESS(ROW(),COLUMN()-3)),Language_Translations,MATCH(Language_Selected,Language_Options,0),FALSE)</f>
        <v>Je voudrais vous parler de contrôle de votre santé après l’accouchement, par exemple quelqu’un qui vous a posé des questions sur votre santé ou vous a examinée. Est-ce que quelqu’un a vérifié votre état de santé pendant que vous étiez dans l’établissement ?</v>
      </c>
      <c r="F336" s="927"/>
      <c r="G336" s="927"/>
      <c r="H336" s="927"/>
      <c r="I336" s="927"/>
      <c r="J336" s="927"/>
      <c r="K336" s="927"/>
      <c r="L336" s="927"/>
      <c r="M336" s="927"/>
      <c r="N336" s="927"/>
      <c r="O336" s="927"/>
      <c r="P336" s="927"/>
      <c r="Q336" s="94"/>
      <c r="R336" s="95"/>
      <c r="AD336" s="94"/>
      <c r="AE336" s="103"/>
      <c r="AF336" s="104"/>
      <c r="AG336" s="104"/>
      <c r="AH336" s="104"/>
      <c r="AI336" s="104"/>
      <c r="AJ336" s="104"/>
      <c r="AK336" s="104"/>
      <c r="AL336" s="104"/>
      <c r="AM336" s="104"/>
      <c r="AN336" s="104"/>
      <c r="AO336" s="104"/>
      <c r="AP336" s="543"/>
      <c r="AQ336" s="105"/>
    </row>
    <row r="337" spans="1:43" x14ac:dyDescent="0.2">
      <c r="A337" s="24"/>
      <c r="B337" s="777"/>
      <c r="C337" s="94"/>
      <c r="D337" s="95"/>
      <c r="E337" s="927"/>
      <c r="F337" s="927"/>
      <c r="G337" s="927"/>
      <c r="H337" s="927"/>
      <c r="I337" s="927"/>
      <c r="J337" s="927"/>
      <c r="K337" s="927"/>
      <c r="L337" s="927"/>
      <c r="M337" s="927"/>
      <c r="N337" s="927"/>
      <c r="O337" s="927"/>
      <c r="P337" s="927"/>
      <c r="Q337" s="94"/>
      <c r="R337" s="95"/>
      <c r="AD337" s="94"/>
      <c r="AE337" s="103"/>
      <c r="AF337" s="104"/>
      <c r="AG337" s="104"/>
      <c r="AH337" s="104"/>
      <c r="AI337" s="104"/>
      <c r="AJ337" s="104"/>
      <c r="AK337" s="104"/>
      <c r="AL337" s="104"/>
      <c r="AM337" s="104"/>
      <c r="AN337" s="104"/>
      <c r="AO337" s="104"/>
      <c r="AP337" s="543"/>
      <c r="AQ337" s="105"/>
    </row>
    <row r="338" spans="1:43" x14ac:dyDescent="0.2">
      <c r="A338" s="24"/>
      <c r="B338" s="777"/>
      <c r="C338" s="94"/>
      <c r="D338" s="95"/>
      <c r="E338" s="927"/>
      <c r="F338" s="927"/>
      <c r="G338" s="927"/>
      <c r="H338" s="927"/>
      <c r="I338" s="927"/>
      <c r="J338" s="927"/>
      <c r="K338" s="927"/>
      <c r="L338" s="927"/>
      <c r="M338" s="927"/>
      <c r="N338" s="927"/>
      <c r="O338" s="927"/>
      <c r="P338" s="927"/>
      <c r="Q338" s="94"/>
      <c r="R338" s="95"/>
      <c r="S338" s="710" t="s">
        <v>444</v>
      </c>
      <c r="T338" s="24"/>
      <c r="U338" s="182" t="s">
        <v>2</v>
      </c>
      <c r="V338" s="182"/>
      <c r="W338" s="182"/>
      <c r="X338" s="182"/>
      <c r="Y338" s="182"/>
      <c r="Z338" s="182"/>
      <c r="AA338" s="182"/>
      <c r="AB338" s="182"/>
      <c r="AC338" s="178" t="s">
        <v>10</v>
      </c>
      <c r="AD338" s="94"/>
      <c r="AE338" s="103"/>
      <c r="AF338" s="104"/>
      <c r="AG338" s="104"/>
      <c r="AH338" s="104"/>
      <c r="AI338" s="104"/>
      <c r="AJ338" s="104"/>
      <c r="AK338" s="104"/>
      <c r="AL338" s="104"/>
      <c r="AM338" s="104"/>
      <c r="AN338" s="104"/>
      <c r="AO338" s="104"/>
      <c r="AP338" s="543"/>
      <c r="AQ338" s="105"/>
    </row>
    <row r="339" spans="1:43" x14ac:dyDescent="0.2">
      <c r="A339" s="24"/>
      <c r="B339" s="777"/>
      <c r="C339" s="94"/>
      <c r="D339" s="95"/>
      <c r="E339" s="927"/>
      <c r="F339" s="927"/>
      <c r="G339" s="927"/>
      <c r="H339" s="927"/>
      <c r="I339" s="927"/>
      <c r="J339" s="927"/>
      <c r="K339" s="927"/>
      <c r="L339" s="927"/>
      <c r="M339" s="927"/>
      <c r="N339" s="927"/>
      <c r="O339" s="927"/>
      <c r="P339" s="927"/>
      <c r="Q339" s="94"/>
      <c r="R339" s="95"/>
      <c r="S339" s="710" t="s">
        <v>445</v>
      </c>
      <c r="T339" s="24"/>
      <c r="U339" s="182" t="s">
        <v>2</v>
      </c>
      <c r="V339" s="182"/>
      <c r="W339" s="182"/>
      <c r="X339" s="182"/>
      <c r="Y339" s="182"/>
      <c r="Z339" s="182"/>
      <c r="AA339" s="182"/>
      <c r="AB339" s="182"/>
      <c r="AC339" s="178" t="s">
        <v>12</v>
      </c>
      <c r="AD339" s="94"/>
      <c r="AE339" s="103"/>
      <c r="AF339" s="104"/>
      <c r="AG339" s="104"/>
      <c r="AH339" s="104"/>
      <c r="AI339" s="104"/>
      <c r="AJ339" s="104"/>
      <c r="AK339" s="104"/>
      <c r="AL339" s="104"/>
      <c r="AM339" s="104"/>
      <c r="AN339" s="104"/>
      <c r="AO339" s="104"/>
      <c r="AP339" s="543"/>
      <c r="AQ339" s="105"/>
    </row>
    <row r="340" spans="1:43" x14ac:dyDescent="0.2">
      <c r="A340" s="24"/>
      <c r="B340" s="777"/>
      <c r="C340" s="94"/>
      <c r="D340" s="95"/>
      <c r="E340" s="927"/>
      <c r="F340" s="927"/>
      <c r="G340" s="927"/>
      <c r="H340" s="927"/>
      <c r="I340" s="927"/>
      <c r="J340" s="927"/>
      <c r="K340" s="927"/>
      <c r="L340" s="927"/>
      <c r="M340" s="927"/>
      <c r="N340" s="927"/>
      <c r="O340" s="927"/>
      <c r="P340" s="927"/>
      <c r="Q340" s="94"/>
      <c r="R340" s="95"/>
      <c r="S340" s="24"/>
      <c r="T340" s="24"/>
      <c r="U340" s="24"/>
      <c r="V340" s="24"/>
      <c r="W340" s="24"/>
      <c r="X340" s="24"/>
      <c r="Y340" s="24"/>
      <c r="Z340" s="24"/>
      <c r="AA340" s="36" t="s">
        <v>1464</v>
      </c>
      <c r="AB340" s="24"/>
      <c r="AC340" s="36"/>
      <c r="AD340" s="94"/>
      <c r="AE340" s="103"/>
      <c r="AF340" s="104"/>
      <c r="AG340" s="104"/>
      <c r="AH340" s="104"/>
      <c r="AI340" s="104"/>
      <c r="AJ340" s="104"/>
      <c r="AK340" s="104"/>
      <c r="AL340" s="104"/>
      <c r="AM340" s="104"/>
      <c r="AN340" s="104"/>
      <c r="AO340" s="104"/>
      <c r="AP340" s="543"/>
      <c r="AQ340" s="105"/>
    </row>
    <row r="341" spans="1:43" x14ac:dyDescent="0.2">
      <c r="A341" s="792"/>
      <c r="B341" s="777"/>
      <c r="C341" s="765"/>
      <c r="D341" s="95"/>
      <c r="E341" s="927"/>
      <c r="F341" s="927"/>
      <c r="G341" s="927"/>
      <c r="H341" s="927"/>
      <c r="I341" s="927"/>
      <c r="J341" s="927"/>
      <c r="K341" s="927"/>
      <c r="L341" s="927"/>
      <c r="M341" s="927"/>
      <c r="N341" s="927"/>
      <c r="O341" s="927"/>
      <c r="P341" s="927"/>
      <c r="Q341" s="765"/>
      <c r="R341" s="95"/>
      <c r="S341" s="792"/>
      <c r="T341" s="792"/>
      <c r="U341" s="792"/>
      <c r="V341" s="792"/>
      <c r="W341" s="792"/>
      <c r="X341" s="792"/>
      <c r="Y341" s="792"/>
      <c r="Z341" s="792"/>
      <c r="AA341" s="776"/>
      <c r="AB341" s="792"/>
      <c r="AC341" s="776"/>
      <c r="AD341" s="765"/>
      <c r="AE341" s="103"/>
      <c r="AF341" s="104"/>
      <c r="AG341" s="104"/>
      <c r="AH341" s="104"/>
      <c r="AI341" s="104"/>
      <c r="AJ341" s="104"/>
      <c r="AK341" s="104"/>
      <c r="AL341" s="104"/>
      <c r="AM341" s="104"/>
      <c r="AN341" s="104"/>
      <c r="AO341" s="104"/>
      <c r="AP341" s="543"/>
      <c r="AQ341" s="105"/>
    </row>
    <row r="342" spans="1:43" x14ac:dyDescent="0.2">
      <c r="A342" s="24"/>
      <c r="B342" s="777"/>
      <c r="C342" s="94"/>
      <c r="D342" s="95"/>
      <c r="E342" s="927"/>
      <c r="F342" s="927"/>
      <c r="G342" s="927"/>
      <c r="H342" s="927"/>
      <c r="I342" s="927"/>
      <c r="J342" s="927"/>
      <c r="K342" s="927"/>
      <c r="L342" s="927"/>
      <c r="M342" s="927"/>
      <c r="N342" s="927"/>
      <c r="O342" s="927"/>
      <c r="P342" s="927"/>
      <c r="Q342" s="94"/>
      <c r="R342" s="95"/>
      <c r="S342" s="24"/>
      <c r="T342" s="24"/>
      <c r="U342" s="24"/>
      <c r="V342" s="24"/>
      <c r="W342" s="24"/>
      <c r="X342" s="24"/>
      <c r="Y342" s="24"/>
      <c r="Z342" s="24"/>
      <c r="AA342" s="24"/>
      <c r="AB342" s="24"/>
      <c r="AC342" s="36"/>
      <c r="AD342" s="94"/>
      <c r="AE342" s="103"/>
      <c r="AF342" s="104"/>
      <c r="AG342" s="104"/>
      <c r="AH342" s="104"/>
      <c r="AI342" s="104"/>
      <c r="AJ342" s="104"/>
      <c r="AK342" s="104"/>
      <c r="AL342" s="104"/>
      <c r="AM342" s="104"/>
      <c r="AN342" s="104"/>
      <c r="AO342" s="104"/>
      <c r="AP342" s="543"/>
      <c r="AQ342" s="105"/>
    </row>
    <row r="343" spans="1:43" ht="6" customHeight="1" x14ac:dyDescent="0.2">
      <c r="A343" s="30"/>
      <c r="B343" s="793"/>
      <c r="C343" s="91"/>
      <c r="D343" s="44"/>
      <c r="E343" s="30"/>
      <c r="F343" s="30"/>
      <c r="G343" s="30"/>
      <c r="H343" s="30"/>
      <c r="I343" s="30"/>
      <c r="J343" s="30"/>
      <c r="K343" s="30"/>
      <c r="L343" s="30"/>
      <c r="M343" s="30"/>
      <c r="N343" s="30"/>
      <c r="O343" s="30"/>
      <c r="P343" s="30"/>
      <c r="Q343" s="91"/>
      <c r="R343" s="44"/>
      <c r="S343" s="30"/>
      <c r="T343" s="30"/>
      <c r="U343" s="30"/>
      <c r="V343" s="30"/>
      <c r="W343" s="30"/>
      <c r="X343" s="30"/>
      <c r="Y343" s="30"/>
      <c r="Z343" s="30"/>
      <c r="AA343" s="30"/>
      <c r="AB343" s="30"/>
      <c r="AC343" s="185"/>
      <c r="AD343" s="91"/>
      <c r="AE343" s="103"/>
      <c r="AF343" s="104"/>
      <c r="AG343" s="104"/>
      <c r="AH343" s="104"/>
      <c r="AI343" s="104"/>
      <c r="AJ343" s="104"/>
      <c r="AK343" s="104"/>
      <c r="AL343" s="104"/>
      <c r="AM343" s="104"/>
      <c r="AN343" s="104"/>
      <c r="AO343" s="104"/>
      <c r="AP343" s="543"/>
      <c r="AQ343" s="105"/>
    </row>
    <row r="344" spans="1:43" ht="6" customHeight="1" x14ac:dyDescent="0.2">
      <c r="A344" s="26"/>
      <c r="B344" s="756"/>
      <c r="C344" s="89"/>
      <c r="D344" s="45"/>
      <c r="E344" s="26"/>
      <c r="F344" s="26"/>
      <c r="G344" s="26"/>
      <c r="H344" s="26"/>
      <c r="I344" s="26"/>
      <c r="J344" s="26"/>
      <c r="K344" s="26"/>
      <c r="L344" s="26"/>
      <c r="M344" s="26"/>
      <c r="N344" s="26"/>
      <c r="O344" s="26"/>
      <c r="P344" s="26"/>
      <c r="Q344" s="89"/>
      <c r="R344" s="45"/>
      <c r="S344" s="26"/>
      <c r="T344" s="26"/>
      <c r="U344" s="26"/>
      <c r="V344" s="26"/>
      <c r="W344" s="26"/>
      <c r="X344" s="26"/>
      <c r="Y344" s="26"/>
      <c r="Z344" s="26"/>
      <c r="AA344" s="26"/>
      <c r="AB344" s="26"/>
      <c r="AC344" s="187"/>
      <c r="AD344" s="89"/>
      <c r="AE344" s="103"/>
      <c r="AF344" s="104"/>
      <c r="AG344" s="104"/>
      <c r="AH344" s="104"/>
      <c r="AI344" s="104"/>
      <c r="AJ344" s="104"/>
      <c r="AK344" s="104"/>
      <c r="AL344" s="104"/>
      <c r="AM344" s="104"/>
      <c r="AN344" s="104"/>
      <c r="AO344" s="104"/>
      <c r="AP344" s="543"/>
      <c r="AQ344" s="105"/>
    </row>
    <row r="345" spans="1:43" ht="11.25" customHeight="1" x14ac:dyDescent="0.2">
      <c r="A345" s="28"/>
      <c r="B345" s="757">
        <v>436</v>
      </c>
      <c r="C345" s="94"/>
      <c r="D345" s="95"/>
      <c r="E345" s="918" t="str">
        <f ca="1">VLOOKUP(INDIRECT(ADDRESS(ROW(),COLUMN()-3)),Language_Translations,MATCH(Language_Selected,Language_Options,0),FALSE)</f>
        <v>Combien de temps après l'accouchement a eu lieu le premier examen ?</v>
      </c>
      <c r="F345" s="918"/>
      <c r="G345" s="918"/>
      <c r="H345" s="918"/>
      <c r="I345" s="918"/>
      <c r="J345" s="918"/>
      <c r="K345" s="918"/>
      <c r="L345" s="918"/>
      <c r="M345" s="918"/>
      <c r="N345" s="918"/>
      <c r="O345" s="918"/>
      <c r="P345" s="918"/>
      <c r="Q345" s="94"/>
      <c r="R345" s="95"/>
      <c r="S345" s="28"/>
      <c r="T345" s="28"/>
      <c r="U345" s="28"/>
      <c r="V345" s="28"/>
      <c r="W345" s="28"/>
      <c r="X345" s="28"/>
      <c r="Y345" s="28"/>
      <c r="Z345" s="45"/>
      <c r="AA345" s="26"/>
      <c r="AB345" s="45"/>
      <c r="AC345" s="37"/>
      <c r="AD345" s="94"/>
      <c r="AE345" s="103"/>
      <c r="AF345" s="104"/>
      <c r="AG345" s="104"/>
      <c r="AH345" s="104"/>
      <c r="AI345" s="104"/>
      <c r="AJ345" s="104"/>
      <c r="AK345" s="104"/>
      <c r="AL345" s="104"/>
      <c r="AM345" s="104"/>
      <c r="AN345" s="104"/>
      <c r="AO345" s="104"/>
      <c r="AP345" s="543"/>
      <c r="AQ345" s="105"/>
    </row>
    <row r="346" spans="1:43" x14ac:dyDescent="0.2">
      <c r="A346" s="28"/>
      <c r="B346" s="757"/>
      <c r="C346" s="94"/>
      <c r="D346" s="95"/>
      <c r="E346" s="918"/>
      <c r="F346" s="918"/>
      <c r="G346" s="918"/>
      <c r="H346" s="918"/>
      <c r="I346" s="918"/>
      <c r="J346" s="918"/>
      <c r="K346" s="918"/>
      <c r="L346" s="918"/>
      <c r="M346" s="918"/>
      <c r="N346" s="918"/>
      <c r="O346" s="918"/>
      <c r="P346" s="918"/>
      <c r="Q346" s="94"/>
      <c r="R346" s="95"/>
      <c r="S346" s="708" t="s">
        <v>426</v>
      </c>
      <c r="T346" s="28"/>
      <c r="U346" s="28"/>
      <c r="V346" s="90" t="s">
        <v>2</v>
      </c>
      <c r="W346" s="183"/>
      <c r="X346" s="90"/>
      <c r="Y346" s="432" t="s">
        <v>10</v>
      </c>
      <c r="Z346" s="44"/>
      <c r="AA346" s="30"/>
      <c r="AB346" s="44"/>
      <c r="AC346" s="39"/>
      <c r="AD346" s="94"/>
      <c r="AE346" s="103"/>
      <c r="AF346" s="104"/>
      <c r="AG346" s="104"/>
      <c r="AH346" s="104"/>
      <c r="AI346" s="104"/>
      <c r="AJ346" s="104"/>
      <c r="AK346" s="104"/>
      <c r="AL346" s="104"/>
      <c r="AM346" s="104"/>
      <c r="AN346" s="104"/>
      <c r="AO346" s="104"/>
      <c r="AP346" s="543"/>
      <c r="AQ346" s="105"/>
    </row>
    <row r="347" spans="1:43" x14ac:dyDescent="0.2">
      <c r="A347" s="28"/>
      <c r="B347" s="757"/>
      <c r="C347" s="94"/>
      <c r="D347" s="95"/>
      <c r="E347" s="918"/>
      <c r="F347" s="918"/>
      <c r="G347" s="918"/>
      <c r="H347" s="918"/>
      <c r="I347" s="918"/>
      <c r="J347" s="918"/>
      <c r="K347" s="918"/>
      <c r="L347" s="918"/>
      <c r="M347" s="918"/>
      <c r="N347" s="918"/>
      <c r="O347" s="918"/>
      <c r="P347" s="918"/>
      <c r="Q347" s="94"/>
      <c r="R347" s="95"/>
      <c r="S347" s="28"/>
      <c r="T347" s="28"/>
      <c r="U347" s="28"/>
      <c r="V347" s="28"/>
      <c r="X347" s="28"/>
      <c r="Y347" s="28"/>
      <c r="Z347" s="95"/>
      <c r="AA347" s="28"/>
      <c r="AB347" s="95"/>
      <c r="AC347" s="38"/>
      <c r="AD347" s="94"/>
      <c r="AE347" s="103"/>
      <c r="AF347" s="104"/>
      <c r="AG347" s="104"/>
      <c r="AH347" s="104"/>
      <c r="AI347" s="104"/>
      <c r="AJ347" s="104"/>
      <c r="AK347" s="104"/>
      <c r="AL347" s="104"/>
      <c r="AM347" s="104"/>
      <c r="AN347" s="104"/>
      <c r="AO347" s="104"/>
      <c r="AP347" s="543"/>
      <c r="AQ347" s="105"/>
    </row>
    <row r="348" spans="1:43" x14ac:dyDescent="0.2">
      <c r="A348" s="28"/>
      <c r="B348" s="757"/>
      <c r="C348" s="94"/>
      <c r="D348" s="95"/>
      <c r="E348" s="918"/>
      <c r="F348" s="918"/>
      <c r="G348" s="918"/>
      <c r="H348" s="918"/>
      <c r="I348" s="918"/>
      <c r="J348" s="918"/>
      <c r="K348" s="918"/>
      <c r="L348" s="918"/>
      <c r="M348" s="918"/>
      <c r="N348" s="918"/>
      <c r="O348" s="918"/>
      <c r="P348" s="918"/>
      <c r="Q348" s="94"/>
      <c r="R348" s="95"/>
      <c r="S348" s="708" t="s">
        <v>524</v>
      </c>
      <c r="T348" s="28"/>
      <c r="U348" s="90"/>
      <c r="V348" s="90" t="s">
        <v>2</v>
      </c>
      <c r="W348" s="183"/>
      <c r="X348" s="90"/>
      <c r="Y348" s="432" t="s">
        <v>12</v>
      </c>
      <c r="Z348" s="44"/>
      <c r="AA348" s="30"/>
      <c r="AB348" s="44"/>
      <c r="AC348" s="39"/>
      <c r="AD348" s="94"/>
      <c r="AE348" s="103"/>
      <c r="AF348" s="104"/>
      <c r="AG348" s="104"/>
      <c r="AH348" s="104"/>
      <c r="AI348" s="104"/>
      <c r="AJ348" s="104"/>
      <c r="AK348" s="104"/>
      <c r="AL348" s="104"/>
      <c r="AM348" s="104"/>
      <c r="AN348" s="104"/>
      <c r="AO348" s="104"/>
      <c r="AP348" s="543"/>
      <c r="AQ348" s="105"/>
    </row>
    <row r="349" spans="1:43" x14ac:dyDescent="0.2">
      <c r="A349" s="28"/>
      <c r="B349" s="757"/>
      <c r="C349" s="94"/>
      <c r="D349" s="95"/>
      <c r="E349" s="919" t="s">
        <v>771</v>
      </c>
      <c r="F349" s="919"/>
      <c r="G349" s="919"/>
      <c r="H349" s="919"/>
      <c r="I349" s="919"/>
      <c r="J349" s="919"/>
      <c r="K349" s="919"/>
      <c r="L349" s="919"/>
      <c r="M349" s="919"/>
      <c r="N349" s="919"/>
      <c r="O349" s="919"/>
      <c r="P349" s="919"/>
      <c r="Q349" s="94"/>
      <c r="R349" s="95"/>
      <c r="S349" s="28"/>
      <c r="T349" s="28"/>
      <c r="U349" s="28"/>
      <c r="V349" s="28"/>
      <c r="X349" s="28"/>
      <c r="Y349" s="28"/>
      <c r="Z349" s="45"/>
      <c r="AA349" s="89"/>
      <c r="AB349" s="45"/>
      <c r="AC349" s="37"/>
      <c r="AD349" s="94"/>
      <c r="AE349" s="103"/>
      <c r="AF349" s="104"/>
      <c r="AG349" s="104"/>
      <c r="AH349" s="104"/>
      <c r="AI349" s="104"/>
      <c r="AJ349" s="104"/>
      <c r="AK349" s="104"/>
      <c r="AL349" s="104"/>
      <c r="AM349" s="104"/>
      <c r="AN349" s="104"/>
      <c r="AO349" s="104"/>
      <c r="AP349" s="543"/>
      <c r="AQ349" s="105"/>
    </row>
    <row r="350" spans="1:43" x14ac:dyDescent="0.2">
      <c r="A350" s="28"/>
      <c r="B350" s="757"/>
      <c r="C350" s="94"/>
      <c r="D350" s="95"/>
      <c r="E350" s="919"/>
      <c r="F350" s="919"/>
      <c r="G350" s="919"/>
      <c r="H350" s="919"/>
      <c r="I350" s="919"/>
      <c r="J350" s="919"/>
      <c r="K350" s="919"/>
      <c r="L350" s="919"/>
      <c r="M350" s="919"/>
      <c r="N350" s="919"/>
      <c r="O350" s="919"/>
      <c r="P350" s="919"/>
      <c r="Q350" s="94"/>
      <c r="R350" s="95"/>
      <c r="S350" s="28" t="s">
        <v>770</v>
      </c>
      <c r="T350" s="28"/>
      <c r="U350" s="28"/>
      <c r="V350" s="90"/>
      <c r="W350" s="183" t="s">
        <v>2</v>
      </c>
      <c r="X350" s="90"/>
      <c r="Y350" s="432" t="s">
        <v>14</v>
      </c>
      <c r="Z350" s="44"/>
      <c r="AA350" s="91"/>
      <c r="AB350" s="44"/>
      <c r="AC350" s="39"/>
      <c r="AD350" s="94"/>
      <c r="AE350" s="103"/>
      <c r="AF350" s="104"/>
      <c r="AG350" s="104"/>
      <c r="AH350" s="104"/>
      <c r="AI350" s="104"/>
      <c r="AJ350" s="104"/>
      <c r="AK350" s="104"/>
      <c r="AL350" s="104"/>
      <c r="AM350" s="104"/>
      <c r="AN350" s="104"/>
      <c r="AO350" s="104"/>
      <c r="AP350" s="543"/>
      <c r="AQ350" s="105"/>
    </row>
    <row r="351" spans="1:43" x14ac:dyDescent="0.2">
      <c r="A351" s="28"/>
      <c r="B351" s="757"/>
      <c r="C351" s="94"/>
      <c r="D351" s="95"/>
      <c r="E351" s="919"/>
      <c r="F351" s="919"/>
      <c r="G351" s="919"/>
      <c r="H351" s="919"/>
      <c r="I351" s="919"/>
      <c r="J351" s="919"/>
      <c r="K351" s="919"/>
      <c r="L351" s="919"/>
      <c r="M351" s="919"/>
      <c r="N351" s="919"/>
      <c r="O351" s="919"/>
      <c r="P351" s="919"/>
      <c r="Q351" s="94"/>
      <c r="R351" s="95"/>
      <c r="S351" s="28"/>
      <c r="T351" s="28"/>
      <c r="U351" s="28"/>
      <c r="V351" s="28"/>
      <c r="W351" s="28"/>
      <c r="X351" s="28"/>
      <c r="Y351" s="28"/>
      <c r="Z351" s="28"/>
      <c r="AA351" s="28"/>
      <c r="AB351" s="28"/>
      <c r="AC351" s="42"/>
      <c r="AD351" s="94"/>
      <c r="AE351" s="103"/>
      <c r="AF351" s="104"/>
      <c r="AG351" s="104"/>
      <c r="AH351" s="104"/>
      <c r="AI351" s="104"/>
      <c r="AJ351" s="104"/>
      <c r="AK351" s="104"/>
      <c r="AL351" s="104"/>
      <c r="AM351" s="104"/>
      <c r="AN351" s="104"/>
      <c r="AO351" s="104"/>
      <c r="AP351" s="543"/>
      <c r="AQ351" s="105"/>
    </row>
    <row r="352" spans="1:43" x14ac:dyDescent="0.2">
      <c r="A352" s="28"/>
      <c r="B352" s="757"/>
      <c r="C352" s="94"/>
      <c r="D352" s="95"/>
      <c r="E352" s="919"/>
      <c r="F352" s="919"/>
      <c r="G352" s="919"/>
      <c r="H352" s="919"/>
      <c r="I352" s="919"/>
      <c r="J352" s="919"/>
      <c r="K352" s="919"/>
      <c r="L352" s="919"/>
      <c r="M352" s="919"/>
      <c r="N352" s="919"/>
      <c r="O352" s="919"/>
      <c r="P352" s="919"/>
      <c r="Q352" s="94"/>
      <c r="R352" s="95"/>
      <c r="S352" s="708" t="s">
        <v>560</v>
      </c>
      <c r="T352" s="28"/>
      <c r="U352" s="28"/>
      <c r="V352" s="28"/>
      <c r="W352" s="28"/>
      <c r="X352" s="90" t="s">
        <v>2</v>
      </c>
      <c r="Y352" s="90"/>
      <c r="Z352" s="183"/>
      <c r="AA352" s="90"/>
      <c r="AB352" s="90"/>
      <c r="AC352" s="296" t="s">
        <v>21</v>
      </c>
      <c r="AD352" s="94"/>
      <c r="AE352" s="103"/>
      <c r="AF352" s="104"/>
      <c r="AG352" s="104"/>
      <c r="AH352" s="104"/>
      <c r="AI352" s="104"/>
      <c r="AJ352" s="104"/>
      <c r="AK352" s="104"/>
      <c r="AL352" s="104"/>
      <c r="AM352" s="104"/>
      <c r="AN352" s="104"/>
      <c r="AO352" s="104"/>
      <c r="AP352" s="543"/>
      <c r="AQ352" s="105"/>
    </row>
    <row r="353" spans="1:43" ht="6" customHeight="1" x14ac:dyDescent="0.2">
      <c r="A353" s="30"/>
      <c r="B353" s="793"/>
      <c r="C353" s="91"/>
      <c r="D353" s="44"/>
      <c r="E353" s="30"/>
      <c r="F353" s="30"/>
      <c r="G353" s="30"/>
      <c r="H353" s="30"/>
      <c r="I353" s="30"/>
      <c r="J353" s="30"/>
      <c r="K353" s="30"/>
      <c r="L353" s="30"/>
      <c r="M353" s="30"/>
      <c r="N353" s="30"/>
      <c r="O353" s="30"/>
      <c r="P353" s="30"/>
      <c r="Q353" s="91"/>
      <c r="R353" s="44"/>
      <c r="S353" s="30"/>
      <c r="T353" s="30"/>
      <c r="U353" s="30"/>
      <c r="V353" s="30"/>
      <c r="W353" s="30"/>
      <c r="X353" s="30"/>
      <c r="Y353" s="30"/>
      <c r="Z353" s="30"/>
      <c r="AA353" s="30"/>
      <c r="AB353" s="30"/>
      <c r="AC353" s="185"/>
      <c r="AD353" s="91"/>
      <c r="AE353" s="103"/>
      <c r="AF353" s="104"/>
      <c r="AG353" s="104"/>
      <c r="AH353" s="104"/>
      <c r="AI353" s="104"/>
      <c r="AJ353" s="104"/>
      <c r="AK353" s="104"/>
      <c r="AL353" s="104"/>
      <c r="AM353" s="104"/>
      <c r="AN353" s="104"/>
      <c r="AO353" s="104"/>
      <c r="AP353" s="543"/>
      <c r="AQ353" s="105"/>
    </row>
    <row r="354" spans="1:43" ht="6" customHeight="1" x14ac:dyDescent="0.2">
      <c r="A354" s="26"/>
      <c r="B354" s="756"/>
      <c r="C354" s="89"/>
      <c r="D354" s="45"/>
      <c r="E354" s="26"/>
      <c r="F354" s="26"/>
      <c r="G354" s="26"/>
      <c r="H354" s="26"/>
      <c r="I354" s="26"/>
      <c r="J354" s="26"/>
      <c r="K354" s="26"/>
      <c r="L354" s="26"/>
      <c r="M354" s="26"/>
      <c r="N354" s="26"/>
      <c r="O354" s="26"/>
      <c r="P354" s="26"/>
      <c r="Q354" s="89"/>
      <c r="R354" s="45"/>
      <c r="S354" s="26"/>
      <c r="T354" s="26"/>
      <c r="U354" s="26"/>
      <c r="V354" s="26"/>
      <c r="W354" s="26"/>
      <c r="X354" s="26"/>
      <c r="Y354" s="26"/>
      <c r="Z354" s="26"/>
      <c r="AA354" s="26"/>
      <c r="AB354" s="26"/>
      <c r="AC354" s="187"/>
      <c r="AD354" s="89"/>
      <c r="AE354" s="103"/>
      <c r="AF354" s="104"/>
      <c r="AG354" s="104"/>
      <c r="AH354" s="104"/>
      <c r="AI354" s="104"/>
      <c r="AJ354" s="104"/>
      <c r="AK354" s="104"/>
      <c r="AL354" s="104"/>
      <c r="AM354" s="104"/>
      <c r="AN354" s="104"/>
      <c r="AO354" s="104"/>
      <c r="AP354" s="543"/>
      <c r="AQ354" s="105"/>
    </row>
    <row r="355" spans="1:43" ht="11.25" customHeight="1" x14ac:dyDescent="0.25">
      <c r="A355" s="28"/>
      <c r="B355" s="757">
        <v>437</v>
      </c>
      <c r="C355" s="94"/>
      <c r="D355" s="95"/>
      <c r="E355" s="918" t="str">
        <f ca="1">VLOOKUP(INDIRECT(ADDRESS(ROW(),COLUMN()-3)),Language_Translations,MATCH(Language_Selected,Language_Options,0),FALSE)</f>
        <v>Qui a examiné votre état de santé à ce moment-là ?</v>
      </c>
      <c r="F355" s="918"/>
      <c r="G355" s="918"/>
      <c r="H355" s="918"/>
      <c r="I355" s="918"/>
      <c r="J355" s="918"/>
      <c r="K355" s="918"/>
      <c r="L355" s="918"/>
      <c r="M355" s="918"/>
      <c r="N355" s="918"/>
      <c r="O355" s="918"/>
      <c r="P355" s="918"/>
      <c r="Q355" s="94"/>
      <c r="R355" s="95"/>
      <c r="S355" s="704" t="s">
        <v>775</v>
      </c>
      <c r="T355" s="28"/>
      <c r="U355" s="28"/>
      <c r="V355" s="28"/>
      <c r="W355" s="28"/>
      <c r="X355" s="28"/>
      <c r="Y355" s="28"/>
      <c r="Z355" s="28"/>
      <c r="AA355" s="28"/>
      <c r="AB355" s="28"/>
      <c r="AC355" s="42"/>
      <c r="AD355" s="94"/>
      <c r="AE355" s="103"/>
      <c r="AF355" s="104"/>
      <c r="AG355" s="104"/>
      <c r="AH355" s="104"/>
      <c r="AI355" s="104"/>
      <c r="AJ355" s="104"/>
      <c r="AK355" s="104"/>
      <c r="AL355" s="104"/>
      <c r="AM355" s="104"/>
      <c r="AN355" s="104"/>
      <c r="AO355" s="104"/>
      <c r="AP355" s="543"/>
      <c r="AQ355" s="105"/>
    </row>
    <row r="356" spans="1:43" x14ac:dyDescent="0.2">
      <c r="A356" s="28"/>
      <c r="B356" s="216" t="s">
        <v>15</v>
      </c>
      <c r="C356" s="94"/>
      <c r="D356" s="95"/>
      <c r="E356" s="918"/>
      <c r="F356" s="918"/>
      <c r="G356" s="918"/>
      <c r="H356" s="918"/>
      <c r="I356" s="918"/>
      <c r="J356" s="918"/>
      <c r="K356" s="918"/>
      <c r="L356" s="918"/>
      <c r="M356" s="918"/>
      <c r="N356" s="918"/>
      <c r="O356" s="918"/>
      <c r="P356" s="918"/>
      <c r="Q356" s="94"/>
      <c r="R356" s="95"/>
      <c r="S356" s="28"/>
      <c r="T356" s="28" t="s">
        <v>715</v>
      </c>
      <c r="U356" s="28"/>
      <c r="V356" s="28"/>
      <c r="W356" s="90" t="s">
        <v>2</v>
      </c>
      <c r="X356" s="90"/>
      <c r="Y356" s="183"/>
      <c r="Z356" s="90"/>
      <c r="AA356" s="90"/>
      <c r="AB356" s="90"/>
      <c r="AC356" s="296" t="s">
        <v>40</v>
      </c>
      <c r="AD356" s="94"/>
      <c r="AE356" s="103"/>
      <c r="AF356" s="104"/>
      <c r="AG356" s="104"/>
      <c r="AH356" s="104"/>
      <c r="AI356" s="104"/>
      <c r="AJ356" s="104"/>
      <c r="AK356" s="104"/>
      <c r="AL356" s="104"/>
      <c r="AM356" s="104"/>
      <c r="AN356" s="104"/>
      <c r="AO356" s="104"/>
      <c r="AP356" s="543"/>
      <c r="AQ356" s="105"/>
    </row>
    <row r="357" spans="1:43" x14ac:dyDescent="0.2">
      <c r="A357" s="28"/>
      <c r="B357" s="757"/>
      <c r="C357" s="94"/>
      <c r="D357" s="95"/>
      <c r="E357" s="918"/>
      <c r="F357" s="918"/>
      <c r="G357" s="918"/>
      <c r="H357" s="918"/>
      <c r="I357" s="918"/>
      <c r="J357" s="918"/>
      <c r="K357" s="918"/>
      <c r="L357" s="918"/>
      <c r="M357" s="918"/>
      <c r="N357" s="918"/>
      <c r="O357" s="918"/>
      <c r="P357" s="918"/>
      <c r="Q357" s="94"/>
      <c r="R357" s="95"/>
      <c r="S357" s="28"/>
      <c r="T357" s="28" t="s">
        <v>716</v>
      </c>
      <c r="U357" s="28"/>
      <c r="V357" s="28"/>
      <c r="W357" s="28"/>
      <c r="X357" s="28"/>
      <c r="Z357" s="90"/>
      <c r="AA357" s="90"/>
      <c r="AB357" s="90" t="s">
        <v>2</v>
      </c>
      <c r="AC357" s="296" t="s">
        <v>41</v>
      </c>
      <c r="AD357" s="94"/>
      <c r="AE357" s="103"/>
      <c r="AF357" s="104"/>
      <c r="AG357" s="104"/>
      <c r="AH357" s="104"/>
      <c r="AI357" s="104"/>
      <c r="AJ357" s="104"/>
      <c r="AK357" s="104"/>
      <c r="AL357" s="104"/>
      <c r="AM357" s="104"/>
      <c r="AN357" s="104"/>
      <c r="AO357" s="104"/>
      <c r="AP357" s="543"/>
      <c r="AQ357" s="105"/>
    </row>
    <row r="358" spans="1:43" x14ac:dyDescent="0.2">
      <c r="A358" s="24"/>
      <c r="B358" s="777"/>
      <c r="C358" s="94"/>
      <c r="D358" s="95"/>
      <c r="F358" s="24"/>
      <c r="G358" s="24"/>
      <c r="H358" s="24"/>
      <c r="I358" s="24"/>
      <c r="J358" s="24"/>
      <c r="K358" s="24"/>
      <c r="L358" s="24"/>
      <c r="M358" s="24"/>
      <c r="N358" s="24"/>
      <c r="O358" s="24"/>
      <c r="P358" s="24"/>
      <c r="Q358" s="94"/>
      <c r="R358" s="95"/>
      <c r="S358" s="24"/>
      <c r="T358" s="24" t="s">
        <v>718</v>
      </c>
      <c r="U358" s="24"/>
      <c r="V358" s="24"/>
      <c r="W358" s="24"/>
      <c r="X358" s="24"/>
      <c r="Y358" s="24"/>
      <c r="Z358" s="24"/>
      <c r="AA358" s="24"/>
      <c r="AB358" s="24"/>
      <c r="AC358" s="36"/>
      <c r="AD358" s="94"/>
      <c r="AE358" s="103"/>
      <c r="AF358" s="104"/>
      <c r="AG358" s="104"/>
      <c r="AH358" s="104"/>
      <c r="AI358" s="104"/>
      <c r="AJ358" s="104"/>
      <c r="AK358" s="104"/>
      <c r="AL358" s="104"/>
      <c r="AM358" s="104"/>
      <c r="AN358" s="104"/>
      <c r="AO358" s="104"/>
      <c r="AP358" s="543"/>
      <c r="AQ358" s="105"/>
    </row>
    <row r="359" spans="1:43" x14ac:dyDescent="0.2">
      <c r="A359" s="24"/>
      <c r="B359" s="777"/>
      <c r="C359" s="94"/>
      <c r="D359" s="95"/>
      <c r="E359" s="919" t="s">
        <v>782</v>
      </c>
      <c r="F359" s="919"/>
      <c r="G359" s="919"/>
      <c r="H359" s="919"/>
      <c r="I359" s="919"/>
      <c r="J359" s="919"/>
      <c r="K359" s="919"/>
      <c r="L359" s="919"/>
      <c r="M359" s="919"/>
      <c r="N359" s="919"/>
      <c r="O359" s="919"/>
      <c r="P359" s="919"/>
      <c r="Q359" s="94"/>
      <c r="R359" s="95"/>
      <c r="S359" s="24"/>
      <c r="T359" s="24"/>
      <c r="U359" s="700" t="s">
        <v>717</v>
      </c>
      <c r="V359" s="24"/>
      <c r="W359" s="24"/>
      <c r="X359" s="182"/>
      <c r="Y359" s="182" t="s">
        <v>2</v>
      </c>
      <c r="Z359" s="183"/>
      <c r="AA359" s="182"/>
      <c r="AB359" s="182"/>
      <c r="AC359" s="178" t="s">
        <v>49</v>
      </c>
      <c r="AD359" s="94"/>
      <c r="AE359" s="103"/>
      <c r="AF359" s="104"/>
      <c r="AG359" s="104"/>
      <c r="AH359" s="104"/>
      <c r="AI359" s="104"/>
      <c r="AJ359" s="104"/>
      <c r="AK359" s="104"/>
      <c r="AL359" s="104"/>
      <c r="AM359" s="104"/>
      <c r="AN359" s="104"/>
      <c r="AO359" s="104"/>
      <c r="AP359" s="543"/>
      <c r="AQ359" s="105"/>
    </row>
    <row r="360" spans="1:43" ht="10.5" x14ac:dyDescent="0.2">
      <c r="A360" s="24"/>
      <c r="B360" s="777"/>
      <c r="C360" s="94"/>
      <c r="D360" s="95"/>
      <c r="E360" s="919"/>
      <c r="F360" s="919"/>
      <c r="G360" s="919"/>
      <c r="H360" s="919"/>
      <c r="I360" s="919"/>
      <c r="J360" s="919"/>
      <c r="K360" s="919"/>
      <c r="L360" s="919"/>
      <c r="M360" s="919"/>
      <c r="N360" s="919"/>
      <c r="O360" s="919"/>
      <c r="P360" s="919"/>
      <c r="Q360" s="94"/>
      <c r="R360" s="95"/>
      <c r="S360" s="420" t="s">
        <v>1465</v>
      </c>
      <c r="T360" s="24"/>
      <c r="U360" s="24"/>
      <c r="V360" s="24"/>
      <c r="W360" s="24"/>
      <c r="X360" s="24"/>
      <c r="Y360" s="24"/>
      <c r="Z360" s="24"/>
      <c r="AA360" s="24"/>
      <c r="AB360" s="24"/>
      <c r="AC360" s="36"/>
      <c r="AD360" s="94"/>
      <c r="AE360" s="103"/>
      <c r="AF360" s="104"/>
      <c r="AG360" s="104"/>
      <c r="AH360" s="104"/>
      <c r="AI360" s="104"/>
      <c r="AJ360" s="104"/>
      <c r="AK360" s="104"/>
      <c r="AL360" s="104"/>
      <c r="AM360" s="104"/>
      <c r="AN360" s="104"/>
      <c r="AO360" s="104"/>
      <c r="AP360" s="543"/>
      <c r="AQ360" s="105"/>
    </row>
    <row r="361" spans="1:43" x14ac:dyDescent="0.2">
      <c r="A361" s="24"/>
      <c r="B361" s="777"/>
      <c r="C361" s="94"/>
      <c r="D361" s="95"/>
      <c r="E361" s="24"/>
      <c r="F361" s="24"/>
      <c r="G361" s="24"/>
      <c r="H361" s="24"/>
      <c r="I361" s="24"/>
      <c r="J361" s="24"/>
      <c r="K361" s="24"/>
      <c r="L361" s="24"/>
      <c r="M361" s="24"/>
      <c r="N361" s="24"/>
      <c r="O361" s="24"/>
      <c r="P361" s="24"/>
      <c r="Q361" s="94"/>
      <c r="R361" s="95"/>
      <c r="S361" s="24"/>
      <c r="T361" s="712" t="s">
        <v>720</v>
      </c>
      <c r="U361" s="24"/>
      <c r="V361" s="24"/>
      <c r="W361" s="24"/>
      <c r="X361" s="24"/>
      <c r="Y361" s="24"/>
      <c r="Z361" s="24"/>
      <c r="AA361" s="24"/>
      <c r="AB361" s="24"/>
      <c r="AC361" s="36"/>
      <c r="AD361" s="94"/>
      <c r="AE361" s="103"/>
      <c r="AF361" s="104"/>
      <c r="AG361" s="104"/>
      <c r="AH361" s="104"/>
      <c r="AI361" s="104"/>
      <c r="AJ361" s="104"/>
      <c r="AK361" s="104"/>
      <c r="AL361" s="104"/>
      <c r="AM361" s="104"/>
      <c r="AN361" s="104"/>
      <c r="AO361" s="104"/>
      <c r="AP361" s="543"/>
      <c r="AQ361" s="105"/>
    </row>
    <row r="362" spans="1:43" x14ac:dyDescent="0.2">
      <c r="A362" s="24"/>
      <c r="B362" s="777"/>
      <c r="C362" s="94"/>
      <c r="D362" s="95"/>
      <c r="E362" s="24"/>
      <c r="F362" s="24"/>
      <c r="G362" s="24"/>
      <c r="H362" s="24"/>
      <c r="I362" s="24"/>
      <c r="J362" s="24"/>
      <c r="K362" s="24"/>
      <c r="L362" s="24"/>
      <c r="M362" s="24"/>
      <c r="N362" s="24"/>
      <c r="O362" s="24"/>
      <c r="P362" s="24"/>
      <c r="Q362" s="94"/>
      <c r="R362" s="95"/>
      <c r="S362" s="24"/>
      <c r="T362" s="24"/>
      <c r="U362" s="24" t="s">
        <v>721</v>
      </c>
      <c r="V362" s="24"/>
      <c r="W362" s="24"/>
      <c r="X362" s="24"/>
      <c r="Y362" s="182"/>
      <c r="Z362" s="182"/>
      <c r="AA362" s="182" t="s">
        <v>2</v>
      </c>
      <c r="AB362" s="182"/>
      <c r="AC362" s="178" t="s">
        <v>42</v>
      </c>
      <c r="AD362" s="94"/>
      <c r="AE362" s="103"/>
      <c r="AF362" s="104"/>
      <c r="AG362" s="104"/>
      <c r="AH362" s="104"/>
      <c r="AI362" s="104"/>
      <c r="AJ362" s="104"/>
      <c r="AK362" s="104"/>
      <c r="AL362" s="104"/>
      <c r="AM362" s="104"/>
      <c r="AN362" s="104"/>
      <c r="AO362" s="104"/>
      <c r="AP362" s="543"/>
      <c r="AQ362" s="105"/>
    </row>
    <row r="363" spans="1:43" x14ac:dyDescent="0.2">
      <c r="A363" s="24"/>
      <c r="B363" s="777"/>
      <c r="C363" s="94"/>
      <c r="D363" s="95"/>
      <c r="E363" s="24"/>
      <c r="F363" s="24"/>
      <c r="G363" s="24"/>
      <c r="H363" s="24"/>
      <c r="I363" s="24"/>
      <c r="J363" s="24"/>
      <c r="K363" s="24"/>
      <c r="L363" s="24"/>
      <c r="M363" s="24"/>
      <c r="N363" s="24"/>
      <c r="O363" s="24"/>
      <c r="P363" s="24"/>
      <c r="Q363" s="94"/>
      <c r="R363" s="95"/>
      <c r="S363" s="24"/>
      <c r="T363" s="712" t="s">
        <v>660</v>
      </c>
      <c r="U363" s="24"/>
      <c r="V363" s="24"/>
      <c r="W363" s="24"/>
      <c r="X363" s="24"/>
      <c r="Y363" s="24"/>
      <c r="Z363" s="24"/>
      <c r="AA363" s="24"/>
      <c r="AB363" s="24"/>
      <c r="AC363" s="36"/>
      <c r="AD363" s="94"/>
      <c r="AE363" s="103"/>
      <c r="AF363" s="104"/>
      <c r="AG363" s="104"/>
      <c r="AH363" s="104"/>
      <c r="AI363" s="104"/>
      <c r="AJ363" s="104"/>
      <c r="AK363" s="104"/>
      <c r="AL363" s="104"/>
      <c r="AM363" s="104"/>
      <c r="AN363" s="104"/>
      <c r="AO363" s="104"/>
      <c r="AP363" s="543"/>
      <c r="AQ363" s="105"/>
    </row>
    <row r="364" spans="1:43" x14ac:dyDescent="0.2">
      <c r="A364" s="24"/>
      <c r="B364" s="777"/>
      <c r="C364" s="94"/>
      <c r="D364" s="95"/>
      <c r="E364" s="24"/>
      <c r="F364" s="24"/>
      <c r="G364" s="24"/>
      <c r="H364" s="24"/>
      <c r="I364" s="24"/>
      <c r="J364" s="24"/>
      <c r="K364" s="24"/>
      <c r="L364" s="24"/>
      <c r="M364" s="24"/>
      <c r="N364" s="24"/>
      <c r="O364" s="24"/>
      <c r="P364" s="24"/>
      <c r="Q364" s="94"/>
      <c r="R364" s="95"/>
      <c r="S364" s="24"/>
      <c r="T364" s="24"/>
      <c r="U364" s="712" t="s">
        <v>790</v>
      </c>
      <c r="V364" s="24"/>
      <c r="W364" s="24"/>
      <c r="X364" s="24"/>
      <c r="Y364" s="24"/>
      <c r="Z364" s="24"/>
      <c r="AA364" s="24"/>
      <c r="AB364" s="24"/>
      <c r="AC364" s="36"/>
      <c r="AD364" s="94"/>
      <c r="AE364" s="103"/>
      <c r="AF364" s="104"/>
      <c r="AG364" s="104"/>
      <c r="AH364" s="104"/>
      <c r="AI364" s="104"/>
      <c r="AJ364" s="104"/>
      <c r="AK364" s="104"/>
      <c r="AL364" s="104"/>
      <c r="AM364" s="104"/>
      <c r="AN364" s="104"/>
      <c r="AO364" s="104"/>
      <c r="AP364" s="543"/>
      <c r="AQ364" s="105"/>
    </row>
    <row r="365" spans="1:43" x14ac:dyDescent="0.2">
      <c r="A365" s="24"/>
      <c r="B365" s="777"/>
      <c r="C365" s="94"/>
      <c r="D365" s="95"/>
      <c r="E365" s="24"/>
      <c r="F365" s="24"/>
      <c r="G365" s="24"/>
      <c r="H365" s="24"/>
      <c r="I365" s="24"/>
      <c r="J365" s="24"/>
      <c r="K365" s="24"/>
      <c r="L365" s="24"/>
      <c r="M365" s="24"/>
      <c r="N365" s="24"/>
      <c r="O365" s="24"/>
      <c r="P365" s="24"/>
      <c r="Q365" s="94"/>
      <c r="R365" s="95"/>
      <c r="S365" s="24"/>
      <c r="T365" s="24"/>
      <c r="U365" s="24" t="s">
        <v>723</v>
      </c>
      <c r="V365" s="24"/>
      <c r="W365" s="24"/>
      <c r="X365" s="24"/>
      <c r="Y365" s="182" t="s">
        <v>2</v>
      </c>
      <c r="Z365" s="182"/>
      <c r="AA365" s="182"/>
      <c r="AB365" s="182"/>
      <c r="AC365" s="178" t="s">
        <v>43</v>
      </c>
      <c r="AD365" s="94"/>
      <c r="AE365" s="103"/>
      <c r="AF365" s="104"/>
      <c r="AG365" s="104"/>
      <c r="AH365" s="104"/>
      <c r="AI365" s="104"/>
      <c r="AJ365" s="104"/>
      <c r="AK365" s="104"/>
      <c r="AL365" s="104"/>
      <c r="AM365" s="104"/>
      <c r="AN365" s="104"/>
      <c r="AO365" s="104"/>
      <c r="AP365" s="543"/>
      <c r="AQ365" s="105"/>
    </row>
    <row r="366" spans="1:43" x14ac:dyDescent="0.2">
      <c r="A366" s="24"/>
      <c r="B366" s="777"/>
      <c r="C366" s="94"/>
      <c r="D366" s="95"/>
      <c r="E366" s="24"/>
      <c r="F366" s="24"/>
      <c r="G366" s="24"/>
      <c r="H366" s="24"/>
      <c r="I366" s="24"/>
      <c r="J366" s="24"/>
      <c r="K366" s="24"/>
      <c r="L366" s="24"/>
      <c r="M366" s="24"/>
      <c r="N366" s="24"/>
      <c r="O366" s="24"/>
      <c r="P366" s="24"/>
      <c r="Q366" s="94"/>
      <c r="R366" s="95"/>
      <c r="S366" s="24"/>
      <c r="T366" s="24"/>
      <c r="U366" s="24"/>
      <c r="V366" s="24"/>
      <c r="W366" s="24"/>
      <c r="X366" s="24"/>
      <c r="Y366" s="24"/>
      <c r="Z366" s="24"/>
      <c r="AA366" s="24"/>
      <c r="AB366" s="24"/>
      <c r="AC366" s="178"/>
      <c r="AD366" s="94"/>
      <c r="AE366" s="103"/>
      <c r="AF366" s="104"/>
      <c r="AG366" s="104"/>
      <c r="AH366" s="104"/>
      <c r="AI366" s="104"/>
      <c r="AJ366" s="104"/>
      <c r="AK366" s="104"/>
      <c r="AL366" s="104"/>
      <c r="AM366" s="104"/>
      <c r="AN366" s="104"/>
      <c r="AO366" s="104"/>
      <c r="AP366" s="543"/>
      <c r="AQ366" s="105"/>
    </row>
    <row r="367" spans="1:43" x14ac:dyDescent="0.2">
      <c r="A367" s="24"/>
      <c r="B367" s="777"/>
      <c r="C367" s="94"/>
      <c r="D367" s="95"/>
      <c r="E367" s="24"/>
      <c r="F367" s="24"/>
      <c r="G367" s="24"/>
      <c r="H367" s="24"/>
      <c r="I367" s="24"/>
      <c r="J367" s="24"/>
      <c r="K367" s="24"/>
      <c r="L367" s="24"/>
      <c r="M367" s="24"/>
      <c r="N367" s="24"/>
      <c r="O367" s="24"/>
      <c r="P367" s="24"/>
      <c r="Q367" s="94"/>
      <c r="R367" s="95"/>
      <c r="S367" s="24" t="s">
        <v>558</v>
      </c>
      <c r="T367" s="24"/>
      <c r="U367" s="24"/>
      <c r="V367" s="30"/>
      <c r="W367" s="30"/>
      <c r="X367" s="30"/>
      <c r="Y367" s="30"/>
      <c r="Z367" s="30"/>
      <c r="AA367" s="30"/>
      <c r="AB367" s="30"/>
      <c r="AC367" s="178" t="s">
        <v>48</v>
      </c>
      <c r="AD367" s="94"/>
      <c r="AE367" s="103"/>
      <c r="AF367" s="104"/>
      <c r="AG367" s="104"/>
      <c r="AH367" s="104"/>
      <c r="AI367" s="104"/>
      <c r="AJ367" s="104"/>
      <c r="AK367" s="104"/>
      <c r="AL367" s="104"/>
      <c r="AM367" s="104"/>
      <c r="AN367" s="104"/>
      <c r="AO367" s="104"/>
      <c r="AP367" s="543"/>
      <c r="AQ367" s="105"/>
    </row>
    <row r="368" spans="1:43" x14ac:dyDescent="0.2">
      <c r="A368" s="24"/>
      <c r="B368" s="777"/>
      <c r="C368" s="94"/>
      <c r="D368" s="95"/>
      <c r="E368" s="24"/>
      <c r="F368" s="24"/>
      <c r="G368" s="24"/>
      <c r="H368" s="24"/>
      <c r="I368" s="24"/>
      <c r="J368" s="24"/>
      <c r="K368" s="24"/>
      <c r="L368" s="24"/>
      <c r="M368" s="24"/>
      <c r="N368" s="24"/>
      <c r="O368" s="24"/>
      <c r="P368" s="24"/>
      <c r="Q368" s="94"/>
      <c r="R368" s="95"/>
      <c r="S368" s="24"/>
      <c r="T368" s="24"/>
      <c r="U368" s="24"/>
      <c r="V368" s="890" t="s">
        <v>559</v>
      </c>
      <c r="W368" s="890"/>
      <c r="X368" s="890"/>
      <c r="Y368" s="890"/>
      <c r="Z368" s="890"/>
      <c r="AA368" s="890"/>
      <c r="AB368" s="890"/>
      <c r="AC368" s="36"/>
      <c r="AD368" s="94"/>
      <c r="AE368" s="103"/>
      <c r="AF368" s="104"/>
      <c r="AG368" s="104"/>
      <c r="AH368" s="104"/>
      <c r="AI368" s="104"/>
      <c r="AJ368" s="104"/>
      <c r="AK368" s="104"/>
      <c r="AL368" s="104"/>
      <c r="AM368" s="104"/>
      <c r="AN368" s="104"/>
      <c r="AO368" s="104"/>
      <c r="AP368" s="543"/>
      <c r="AQ368" s="105"/>
    </row>
    <row r="369" spans="1:43" ht="6" customHeight="1" x14ac:dyDescent="0.2">
      <c r="A369" s="30"/>
      <c r="B369" s="793"/>
      <c r="C369" s="91"/>
      <c r="D369" s="44"/>
      <c r="E369" s="30"/>
      <c r="F369" s="30"/>
      <c r="G369" s="30"/>
      <c r="H369" s="30"/>
      <c r="I369" s="30"/>
      <c r="J369" s="30"/>
      <c r="K369" s="30"/>
      <c r="L369" s="30"/>
      <c r="M369" s="30"/>
      <c r="N369" s="30"/>
      <c r="O369" s="30"/>
      <c r="P369" s="30"/>
      <c r="Q369" s="91"/>
      <c r="R369" s="44"/>
      <c r="S369" s="30"/>
      <c r="T369" s="30"/>
      <c r="U369" s="30"/>
      <c r="V369" s="30"/>
      <c r="W369" s="30"/>
      <c r="X369" s="30"/>
      <c r="Y369" s="30"/>
      <c r="Z369" s="30"/>
      <c r="AA369" s="30"/>
      <c r="AB369" s="30"/>
      <c r="AC369" s="185"/>
      <c r="AD369" s="91"/>
      <c r="AE369" s="103"/>
      <c r="AF369" s="104"/>
      <c r="AG369" s="104"/>
      <c r="AH369" s="104"/>
      <c r="AI369" s="104"/>
      <c r="AJ369" s="104"/>
      <c r="AK369" s="104"/>
      <c r="AL369" s="104"/>
      <c r="AM369" s="104"/>
      <c r="AN369" s="104"/>
      <c r="AO369" s="104"/>
      <c r="AP369" s="543"/>
      <c r="AQ369" s="105"/>
    </row>
    <row r="370" spans="1:43" ht="6" customHeight="1" x14ac:dyDescent="0.2">
      <c r="A370" s="26"/>
      <c r="B370" s="756"/>
      <c r="C370" s="89"/>
      <c r="D370" s="45"/>
      <c r="E370" s="26"/>
      <c r="F370" s="26"/>
      <c r="G370" s="26"/>
      <c r="H370" s="26"/>
      <c r="I370" s="26"/>
      <c r="J370" s="26"/>
      <c r="K370" s="26"/>
      <c r="L370" s="26"/>
      <c r="M370" s="26"/>
      <c r="N370" s="26"/>
      <c r="O370" s="26"/>
      <c r="P370" s="26"/>
      <c r="Q370" s="89"/>
      <c r="R370" s="45"/>
      <c r="S370" s="26"/>
      <c r="T370" s="26"/>
      <c r="U370" s="26"/>
      <c r="V370" s="26"/>
      <c r="W370" s="26"/>
      <c r="X370" s="26"/>
      <c r="Y370" s="26"/>
      <c r="Z370" s="26"/>
      <c r="AA370" s="26"/>
      <c r="AB370" s="26"/>
      <c r="AC370" s="187"/>
      <c r="AD370" s="89"/>
      <c r="AE370" s="103"/>
      <c r="AF370" s="104"/>
      <c r="AG370" s="104"/>
      <c r="AH370" s="104"/>
      <c r="AI370" s="104"/>
      <c r="AJ370" s="104"/>
      <c r="AK370" s="104"/>
      <c r="AL370" s="104"/>
      <c r="AM370" s="104"/>
      <c r="AN370" s="104"/>
      <c r="AO370" s="104"/>
      <c r="AP370" s="543"/>
      <c r="AQ370" s="105"/>
    </row>
    <row r="371" spans="1:43" x14ac:dyDescent="0.2">
      <c r="A371" s="28"/>
      <c r="B371" s="777">
        <v>438</v>
      </c>
      <c r="C371" s="94"/>
      <c r="D371" s="95"/>
      <c r="E371" s="927" t="str">
        <f ca="1">VLOOKUP(INDIRECT(ADDRESS(ROW(),COLUMN()-3)),Language_Translations,MATCH(Language_Selected,Language_Options,0),FALSE)</f>
        <v>Je voudrais maintenant vous parler d'examens de la santé de (NOM) après la naissance – par exemple, quelqu'un qui a examiné (NOM), qui a vérifié le cordom ombilical ou qui s'est assuré que (NOM) allait bien. Est-ce que quelqu'un a vérifié l'état de santé de (NOM) pendant que vous étiez encore dans l'établissement ?</v>
      </c>
      <c r="F371" s="927"/>
      <c r="G371" s="927"/>
      <c r="H371" s="927"/>
      <c r="I371" s="927"/>
      <c r="J371" s="927"/>
      <c r="K371" s="927"/>
      <c r="L371" s="927"/>
      <c r="M371" s="927"/>
      <c r="N371" s="927"/>
      <c r="O371" s="927"/>
      <c r="P371" s="927"/>
      <c r="Q371" s="94"/>
      <c r="R371" s="95"/>
      <c r="S371" s="28"/>
      <c r="T371" s="28"/>
      <c r="U371" s="28"/>
      <c r="V371" s="28"/>
      <c r="W371" s="28"/>
      <c r="X371" s="28"/>
      <c r="Y371" s="28"/>
      <c r="Z371" s="28"/>
      <c r="AA371" s="28"/>
      <c r="AB371" s="28"/>
      <c r="AC371" s="42"/>
      <c r="AD371" s="94"/>
      <c r="AE371" s="103"/>
      <c r="AF371" s="104"/>
      <c r="AG371" s="104"/>
      <c r="AH371" s="104"/>
      <c r="AI371" s="104"/>
      <c r="AJ371" s="104"/>
      <c r="AK371" s="104"/>
      <c r="AL371" s="104"/>
      <c r="AM371" s="104"/>
      <c r="AN371" s="104"/>
      <c r="AO371" s="104"/>
      <c r="AP371" s="543"/>
      <c r="AQ371" s="105"/>
    </row>
    <row r="372" spans="1:43" x14ac:dyDescent="0.2">
      <c r="A372" s="28"/>
      <c r="B372" s="757"/>
      <c r="C372" s="94"/>
      <c r="D372" s="95"/>
      <c r="E372" s="927"/>
      <c r="F372" s="927"/>
      <c r="G372" s="927"/>
      <c r="H372" s="927"/>
      <c r="I372" s="927"/>
      <c r="J372" s="927"/>
      <c r="K372" s="927"/>
      <c r="L372" s="927"/>
      <c r="M372" s="927"/>
      <c r="N372" s="927"/>
      <c r="O372" s="927"/>
      <c r="P372" s="927"/>
      <c r="Q372" s="94"/>
      <c r="R372" s="95"/>
      <c r="S372" s="28"/>
      <c r="T372" s="28"/>
      <c r="U372" s="28"/>
      <c r="V372" s="28"/>
      <c r="W372" s="28"/>
      <c r="X372" s="28"/>
      <c r="Y372" s="28"/>
      <c r="Z372" s="28"/>
      <c r="AA372" s="28"/>
      <c r="AB372" s="28"/>
      <c r="AC372" s="42"/>
      <c r="AD372" s="94"/>
      <c r="AE372" s="103"/>
      <c r="AF372" s="104"/>
      <c r="AG372" s="104"/>
      <c r="AH372" s="104"/>
      <c r="AI372" s="104"/>
      <c r="AJ372" s="104"/>
      <c r="AK372" s="104"/>
      <c r="AL372" s="104"/>
      <c r="AM372" s="104"/>
      <c r="AN372" s="104"/>
      <c r="AO372" s="104"/>
      <c r="AP372" s="543"/>
      <c r="AQ372" s="105"/>
    </row>
    <row r="373" spans="1:43" ht="11.25" customHeight="1" x14ac:dyDescent="0.2">
      <c r="A373" s="24"/>
      <c r="B373" s="342"/>
      <c r="C373" s="94"/>
      <c r="D373" s="95"/>
      <c r="E373" s="927"/>
      <c r="F373" s="927"/>
      <c r="G373" s="927"/>
      <c r="H373" s="927"/>
      <c r="I373" s="927"/>
      <c r="J373" s="927"/>
      <c r="K373" s="927"/>
      <c r="L373" s="927"/>
      <c r="M373" s="927"/>
      <c r="N373" s="927"/>
      <c r="O373" s="927"/>
      <c r="P373" s="927"/>
      <c r="Q373" s="94"/>
      <c r="R373" s="95"/>
      <c r="S373" s="710" t="s">
        <v>444</v>
      </c>
      <c r="T373" s="24"/>
      <c r="U373" s="182" t="s">
        <v>2</v>
      </c>
      <c r="V373" s="182"/>
      <c r="W373" s="182"/>
      <c r="X373" s="182"/>
      <c r="Y373" s="182"/>
      <c r="Z373" s="182"/>
      <c r="AA373" s="182"/>
      <c r="AB373" s="182"/>
      <c r="AC373" s="178" t="s">
        <v>10</v>
      </c>
      <c r="AD373" s="94"/>
      <c r="AE373" s="103"/>
      <c r="AF373" s="104"/>
      <c r="AG373" s="104"/>
      <c r="AH373" s="104"/>
      <c r="AI373" s="104"/>
      <c r="AJ373" s="104"/>
      <c r="AK373" s="104"/>
      <c r="AL373" s="104"/>
      <c r="AM373" s="104"/>
      <c r="AN373" s="104"/>
      <c r="AO373" s="104"/>
      <c r="AP373" s="543"/>
      <c r="AQ373" s="105"/>
    </row>
    <row r="374" spans="1:43" x14ac:dyDescent="0.2">
      <c r="A374" s="24"/>
      <c r="B374" s="777"/>
      <c r="C374" s="94"/>
      <c r="D374" s="95"/>
      <c r="E374" s="927"/>
      <c r="F374" s="927"/>
      <c r="G374" s="927"/>
      <c r="H374" s="927"/>
      <c r="I374" s="927"/>
      <c r="J374" s="927"/>
      <c r="K374" s="927"/>
      <c r="L374" s="927"/>
      <c r="M374" s="927"/>
      <c r="N374" s="927"/>
      <c r="O374" s="927"/>
      <c r="P374" s="927"/>
      <c r="Q374" s="94"/>
      <c r="R374" s="95"/>
      <c r="S374" s="710" t="s">
        <v>445</v>
      </c>
      <c r="T374" s="159"/>
      <c r="U374" s="162" t="s">
        <v>2</v>
      </c>
      <c r="V374" s="162"/>
      <c r="W374" s="162"/>
      <c r="X374" s="162"/>
      <c r="Y374" s="162"/>
      <c r="Z374" s="162"/>
      <c r="AA374" s="162"/>
      <c r="AB374" s="162"/>
      <c r="AC374" s="169" t="s">
        <v>12</v>
      </c>
      <c r="AD374" s="155"/>
      <c r="AE374" s="103"/>
      <c r="AF374" s="104"/>
      <c r="AG374" s="104"/>
      <c r="AH374" s="104"/>
      <c r="AI374" s="104"/>
      <c r="AJ374" s="104"/>
      <c r="AK374" s="104"/>
      <c r="AL374" s="104"/>
      <c r="AM374" s="104"/>
      <c r="AN374" s="104"/>
      <c r="AO374" s="104"/>
      <c r="AP374" s="543"/>
      <c r="AQ374" s="105"/>
    </row>
    <row r="375" spans="1:43" x14ac:dyDescent="0.2">
      <c r="A375" s="24"/>
      <c r="B375" s="777"/>
      <c r="C375" s="94"/>
      <c r="D375" s="95"/>
      <c r="E375" s="927"/>
      <c r="F375" s="927"/>
      <c r="G375" s="927"/>
      <c r="H375" s="927"/>
      <c r="I375" s="927"/>
      <c r="J375" s="927"/>
      <c r="K375" s="927"/>
      <c r="L375" s="927"/>
      <c r="M375" s="927"/>
      <c r="N375" s="927"/>
      <c r="O375" s="927"/>
      <c r="P375" s="927"/>
      <c r="Q375" s="94"/>
      <c r="R375" s="95"/>
      <c r="S375" s="159"/>
      <c r="T375" s="159"/>
      <c r="U375" s="159"/>
      <c r="V375" s="159"/>
      <c r="W375" s="159"/>
      <c r="X375" s="159"/>
      <c r="Y375" s="159"/>
      <c r="Z375" s="159"/>
      <c r="AA375" s="168" t="s">
        <v>776</v>
      </c>
      <c r="AB375" s="159"/>
      <c r="AC375" s="168"/>
      <c r="AD375" s="155"/>
      <c r="AE375" s="103"/>
      <c r="AF375" s="104"/>
      <c r="AG375" s="104"/>
      <c r="AH375" s="104"/>
      <c r="AI375" s="104"/>
      <c r="AJ375" s="104"/>
      <c r="AK375" s="104"/>
      <c r="AL375" s="104"/>
      <c r="AM375" s="104"/>
      <c r="AN375" s="104"/>
      <c r="AO375" s="104"/>
      <c r="AP375" s="543"/>
      <c r="AQ375" s="105"/>
    </row>
    <row r="376" spans="1:43" x14ac:dyDescent="0.2">
      <c r="A376" s="24"/>
      <c r="B376" s="777"/>
      <c r="C376" s="94"/>
      <c r="D376" s="95"/>
      <c r="E376" s="927"/>
      <c r="F376" s="927"/>
      <c r="G376" s="927"/>
      <c r="H376" s="927"/>
      <c r="I376" s="927"/>
      <c r="J376" s="927"/>
      <c r="K376" s="927"/>
      <c r="L376" s="927"/>
      <c r="M376" s="927"/>
      <c r="N376" s="927"/>
      <c r="O376" s="927"/>
      <c r="P376" s="927"/>
      <c r="Q376" s="94"/>
      <c r="R376" s="95"/>
      <c r="S376" s="708" t="s">
        <v>560</v>
      </c>
      <c r="T376" s="157"/>
      <c r="U376" s="157"/>
      <c r="V376" s="157"/>
      <c r="W376" s="157"/>
      <c r="X376" s="163" t="s">
        <v>2</v>
      </c>
      <c r="Y376" s="163"/>
      <c r="Z376" s="430"/>
      <c r="AA376" s="163"/>
      <c r="AB376" s="163"/>
      <c r="AC376" s="559" t="s">
        <v>58</v>
      </c>
      <c r="AD376" s="155"/>
      <c r="AE376" s="103"/>
      <c r="AF376" s="104"/>
      <c r="AG376" s="104"/>
      <c r="AH376" s="104"/>
      <c r="AI376" s="104"/>
      <c r="AJ376" s="104"/>
      <c r="AK376" s="104"/>
      <c r="AL376" s="104"/>
      <c r="AM376" s="104"/>
      <c r="AN376" s="104"/>
      <c r="AO376" s="104"/>
      <c r="AP376" s="543"/>
      <c r="AQ376" s="105"/>
    </row>
    <row r="377" spans="1:43" x14ac:dyDescent="0.2">
      <c r="A377" s="24"/>
      <c r="B377" s="777"/>
      <c r="C377" s="94"/>
      <c r="D377" s="95"/>
      <c r="E377" s="927"/>
      <c r="F377" s="927"/>
      <c r="G377" s="927"/>
      <c r="H377" s="927"/>
      <c r="I377" s="927"/>
      <c r="J377" s="927"/>
      <c r="K377" s="927"/>
      <c r="L377" s="927"/>
      <c r="M377" s="927"/>
      <c r="N377" s="927"/>
      <c r="O377" s="927"/>
      <c r="P377" s="927"/>
      <c r="Q377" s="94"/>
      <c r="R377" s="95"/>
      <c r="S377" s="157"/>
      <c r="T377" s="157"/>
      <c r="U377" s="157"/>
      <c r="V377" s="157"/>
      <c r="W377" s="157"/>
      <c r="X377" s="163"/>
      <c r="Y377" s="163"/>
      <c r="Z377" s="430"/>
      <c r="AA377" s="163"/>
      <c r="AB377" s="163"/>
      <c r="AC377" s="559"/>
      <c r="AD377" s="155"/>
      <c r="AE377" s="103"/>
      <c r="AF377" s="104"/>
      <c r="AG377" s="104"/>
      <c r="AH377" s="104"/>
      <c r="AI377" s="104"/>
      <c r="AJ377" s="104"/>
      <c r="AK377" s="104"/>
      <c r="AL377" s="104"/>
      <c r="AM377" s="104"/>
      <c r="AN377" s="104"/>
      <c r="AO377" s="104"/>
      <c r="AP377" s="543"/>
      <c r="AQ377" s="105"/>
    </row>
    <row r="378" spans="1:43" x14ac:dyDescent="0.2">
      <c r="A378" s="792"/>
      <c r="B378" s="777"/>
      <c r="C378" s="765"/>
      <c r="D378" s="95"/>
      <c r="E378" s="927"/>
      <c r="F378" s="927"/>
      <c r="G378" s="927"/>
      <c r="H378" s="927"/>
      <c r="I378" s="927"/>
      <c r="J378" s="927"/>
      <c r="K378" s="927"/>
      <c r="L378" s="927"/>
      <c r="M378" s="927"/>
      <c r="N378" s="927"/>
      <c r="O378" s="927"/>
      <c r="P378" s="927"/>
      <c r="Q378" s="765"/>
      <c r="R378" s="95"/>
      <c r="S378" s="790"/>
      <c r="T378" s="790"/>
      <c r="U378" s="790"/>
      <c r="V378" s="790"/>
      <c r="W378" s="790"/>
      <c r="X378" s="163"/>
      <c r="Y378" s="163"/>
      <c r="Z378" s="430"/>
      <c r="AA378" s="163"/>
      <c r="AB378" s="163"/>
      <c r="AC378" s="559"/>
      <c r="AD378" s="155"/>
      <c r="AE378" s="103"/>
      <c r="AF378" s="104"/>
      <c r="AG378" s="104"/>
      <c r="AH378" s="104"/>
      <c r="AI378" s="104"/>
      <c r="AJ378" s="104"/>
      <c r="AK378" s="104"/>
      <c r="AL378" s="104"/>
      <c r="AM378" s="104"/>
      <c r="AN378" s="104"/>
      <c r="AO378" s="104"/>
      <c r="AP378" s="543"/>
      <c r="AQ378" s="105"/>
    </row>
    <row r="379" spans="1:43" x14ac:dyDescent="0.2">
      <c r="A379" s="24"/>
      <c r="B379" s="777"/>
      <c r="C379" s="94"/>
      <c r="D379" s="95"/>
      <c r="E379" s="927"/>
      <c r="F379" s="927"/>
      <c r="G379" s="927"/>
      <c r="H379" s="927"/>
      <c r="I379" s="927"/>
      <c r="J379" s="927"/>
      <c r="K379" s="927"/>
      <c r="L379" s="927"/>
      <c r="M379" s="927"/>
      <c r="N379" s="927"/>
      <c r="O379" s="927"/>
      <c r="P379" s="927"/>
      <c r="Q379" s="94"/>
      <c r="R379" s="95"/>
      <c r="S379" s="157"/>
      <c r="T379" s="157"/>
      <c r="U379" s="157"/>
      <c r="V379" s="157"/>
      <c r="W379" s="157"/>
      <c r="X379" s="163"/>
      <c r="Y379" s="163"/>
      <c r="Z379" s="430"/>
      <c r="AA379" s="163"/>
      <c r="AB379" s="163"/>
      <c r="AC379" s="559"/>
      <c r="AD379" s="155"/>
      <c r="AE379" s="103"/>
      <c r="AF379" s="104"/>
      <c r="AG379" s="104"/>
      <c r="AH379" s="104"/>
      <c r="AI379" s="104"/>
      <c r="AJ379" s="104"/>
      <c r="AK379" s="104"/>
      <c r="AL379" s="104"/>
      <c r="AM379" s="104"/>
      <c r="AN379" s="104"/>
      <c r="AO379" s="104"/>
      <c r="AP379" s="543"/>
      <c r="AQ379" s="105"/>
    </row>
    <row r="380" spans="1:43" ht="6" customHeight="1" x14ac:dyDescent="0.2">
      <c r="A380" s="30"/>
      <c r="B380" s="793"/>
      <c r="C380" s="91"/>
      <c r="D380" s="44"/>
      <c r="E380" s="30"/>
      <c r="F380" s="30"/>
      <c r="G380" s="30"/>
      <c r="H380" s="30"/>
      <c r="I380" s="30"/>
      <c r="J380" s="30"/>
      <c r="K380" s="30"/>
      <c r="L380" s="30"/>
      <c r="M380" s="30"/>
      <c r="N380" s="30"/>
      <c r="O380" s="30"/>
      <c r="P380" s="30"/>
      <c r="Q380" s="91"/>
      <c r="R380" s="44"/>
      <c r="S380" s="30"/>
      <c r="T380" s="30"/>
      <c r="U380" s="30"/>
      <c r="V380" s="30"/>
      <c r="W380" s="30"/>
      <c r="X380" s="30"/>
      <c r="Y380" s="30"/>
      <c r="Z380" s="30"/>
      <c r="AA380" s="30"/>
      <c r="AB380" s="30"/>
      <c r="AC380" s="185"/>
      <c r="AD380" s="91"/>
      <c r="AE380" s="103"/>
      <c r="AF380" s="104"/>
      <c r="AG380" s="104"/>
      <c r="AH380" s="104"/>
      <c r="AI380" s="104"/>
      <c r="AJ380" s="104"/>
      <c r="AK380" s="104"/>
      <c r="AL380" s="104"/>
      <c r="AM380" s="104"/>
      <c r="AN380" s="104"/>
      <c r="AO380" s="104"/>
      <c r="AP380" s="543"/>
      <c r="AQ380" s="105"/>
    </row>
    <row r="381" spans="1:43" ht="6" customHeight="1" x14ac:dyDescent="0.2">
      <c r="A381" s="26"/>
      <c r="B381" s="756"/>
      <c r="C381" s="89"/>
      <c r="D381" s="45"/>
      <c r="E381" s="26"/>
      <c r="F381" s="26"/>
      <c r="G381" s="26"/>
      <c r="H381" s="26"/>
      <c r="I381" s="26"/>
      <c r="J381" s="26"/>
      <c r="K381" s="26"/>
      <c r="L381" s="26"/>
      <c r="M381" s="26"/>
      <c r="N381" s="26"/>
      <c r="O381" s="26"/>
      <c r="P381" s="26"/>
      <c r="Q381" s="89"/>
      <c r="R381" s="45"/>
      <c r="S381" s="26"/>
      <c r="T381" s="26"/>
      <c r="U381" s="26"/>
      <c r="V381" s="26"/>
      <c r="W381" s="26"/>
      <c r="X381" s="26"/>
      <c r="Y381" s="26"/>
      <c r="Z381" s="26"/>
      <c r="AA381" s="26"/>
      <c r="AB381" s="26"/>
      <c r="AC381" s="187"/>
      <c r="AD381" s="89"/>
      <c r="AE381" s="103"/>
      <c r="AF381" s="104"/>
      <c r="AG381" s="104"/>
      <c r="AH381" s="104"/>
      <c r="AI381" s="104"/>
      <c r="AJ381" s="104"/>
      <c r="AK381" s="104"/>
      <c r="AL381" s="104"/>
      <c r="AM381" s="104"/>
      <c r="AN381" s="104"/>
      <c r="AO381" s="104"/>
      <c r="AP381" s="543"/>
      <c r="AQ381" s="105"/>
    </row>
    <row r="382" spans="1:43" ht="11.25" customHeight="1" x14ac:dyDescent="0.2">
      <c r="A382" s="28"/>
      <c r="B382" s="757">
        <v>439</v>
      </c>
      <c r="C382" s="94"/>
      <c r="D382" s="95"/>
      <c r="E382" s="918" t="str">
        <f ca="1">VLOOKUP(INDIRECT(ADDRESS(ROW(),COLUMN()-3)),Language_Translations,MATCH(Language_Selected,Language_Options,0),FALSE)</f>
        <v>Combien de temps après l'accouchement a eu lieu le premier examen  de (NOM) ?</v>
      </c>
      <c r="F382" s="918"/>
      <c r="G382" s="918"/>
      <c r="H382" s="918"/>
      <c r="I382" s="918"/>
      <c r="J382" s="918"/>
      <c r="K382" s="918"/>
      <c r="L382" s="918"/>
      <c r="M382" s="918"/>
      <c r="N382" s="918"/>
      <c r="O382" s="918"/>
      <c r="P382" s="918"/>
      <c r="Q382" s="94"/>
      <c r="R382" s="95"/>
      <c r="S382" s="28"/>
      <c r="T382" s="28"/>
      <c r="U382" s="28"/>
      <c r="V382" s="28"/>
      <c r="W382" s="28"/>
      <c r="X382" s="28"/>
      <c r="Y382" s="28"/>
      <c r="Z382" s="45"/>
      <c r="AA382" s="26"/>
      <c r="AB382" s="45"/>
      <c r="AC382" s="37"/>
      <c r="AD382" s="94"/>
      <c r="AE382" s="103"/>
      <c r="AF382" s="104"/>
      <c r="AG382" s="104"/>
      <c r="AH382" s="104"/>
      <c r="AI382" s="104"/>
      <c r="AJ382" s="104"/>
      <c r="AK382" s="104"/>
      <c r="AL382" s="104"/>
      <c r="AM382" s="104"/>
      <c r="AN382" s="104"/>
      <c r="AO382" s="104"/>
      <c r="AP382" s="543"/>
      <c r="AQ382" s="105"/>
    </row>
    <row r="383" spans="1:43" x14ac:dyDescent="0.2">
      <c r="A383" s="28"/>
      <c r="B383" s="757"/>
      <c r="C383" s="94"/>
      <c r="D383" s="95"/>
      <c r="E383" s="918"/>
      <c r="F383" s="918"/>
      <c r="G383" s="918"/>
      <c r="H383" s="918"/>
      <c r="I383" s="918"/>
      <c r="J383" s="918"/>
      <c r="K383" s="918"/>
      <c r="L383" s="918"/>
      <c r="M383" s="918"/>
      <c r="N383" s="918"/>
      <c r="O383" s="918"/>
      <c r="P383" s="918"/>
      <c r="Q383" s="94"/>
      <c r="R383" s="95"/>
      <c r="S383" s="708" t="s">
        <v>426</v>
      </c>
      <c r="T383" s="28"/>
      <c r="U383" s="28"/>
      <c r="V383" s="90" t="s">
        <v>2</v>
      </c>
      <c r="W383" s="183"/>
      <c r="X383" s="90"/>
      <c r="Y383" s="432" t="s">
        <v>10</v>
      </c>
      <c r="Z383" s="44"/>
      <c r="AA383" s="30"/>
      <c r="AB383" s="44"/>
      <c r="AC383" s="39"/>
      <c r="AD383" s="94"/>
      <c r="AE383" s="103"/>
      <c r="AF383" s="104"/>
      <c r="AG383" s="104"/>
      <c r="AH383" s="104"/>
      <c r="AI383" s="104"/>
      <c r="AJ383" s="104"/>
      <c r="AK383" s="104"/>
      <c r="AL383" s="104"/>
      <c r="AM383" s="104"/>
      <c r="AN383" s="104"/>
      <c r="AO383" s="104"/>
      <c r="AP383" s="543"/>
      <c r="AQ383" s="105"/>
    </row>
    <row r="384" spans="1:43" x14ac:dyDescent="0.2">
      <c r="A384" s="28"/>
      <c r="B384" s="757"/>
      <c r="C384" s="94"/>
      <c r="D384" s="95"/>
      <c r="E384" s="918"/>
      <c r="F384" s="918"/>
      <c r="G384" s="918"/>
      <c r="H384" s="918"/>
      <c r="I384" s="918"/>
      <c r="J384" s="918"/>
      <c r="K384" s="918"/>
      <c r="L384" s="918"/>
      <c r="M384" s="918"/>
      <c r="N384" s="918"/>
      <c r="O384" s="918"/>
      <c r="P384" s="918"/>
      <c r="Q384" s="94"/>
      <c r="R384" s="95"/>
      <c r="S384" s="708"/>
      <c r="T384" s="28"/>
      <c r="U384" s="28"/>
      <c r="V384" s="28"/>
      <c r="X384" s="28"/>
      <c r="Y384" s="28"/>
      <c r="Z384" s="95"/>
      <c r="AA384" s="28"/>
      <c r="AB384" s="95"/>
      <c r="AC384" s="38"/>
      <c r="AD384" s="94"/>
      <c r="AE384" s="103"/>
      <c r="AF384" s="104"/>
      <c r="AG384" s="104"/>
      <c r="AH384" s="104"/>
      <c r="AI384" s="104"/>
      <c r="AJ384" s="104"/>
      <c r="AK384" s="104"/>
      <c r="AL384" s="104"/>
      <c r="AM384" s="104"/>
      <c r="AN384" s="104"/>
      <c r="AO384" s="104"/>
      <c r="AP384" s="543"/>
      <c r="AQ384" s="105"/>
    </row>
    <row r="385" spans="1:43" x14ac:dyDescent="0.2">
      <c r="A385" s="28"/>
      <c r="B385" s="757"/>
      <c r="C385" s="94"/>
      <c r="D385" s="95"/>
      <c r="E385" s="918"/>
      <c r="F385" s="918"/>
      <c r="G385" s="918"/>
      <c r="H385" s="918"/>
      <c r="I385" s="918"/>
      <c r="J385" s="918"/>
      <c r="K385" s="918"/>
      <c r="L385" s="918"/>
      <c r="M385" s="918"/>
      <c r="N385" s="918"/>
      <c r="O385" s="918"/>
      <c r="P385" s="918"/>
      <c r="Q385" s="94"/>
      <c r="R385" s="95"/>
      <c r="S385" s="708" t="s">
        <v>524</v>
      </c>
      <c r="T385" s="28"/>
      <c r="U385" s="90"/>
      <c r="V385" s="90" t="s">
        <v>2</v>
      </c>
      <c r="W385" s="183"/>
      <c r="X385" s="90"/>
      <c r="Y385" s="432" t="s">
        <v>12</v>
      </c>
      <c r="Z385" s="44"/>
      <c r="AA385" s="30"/>
      <c r="AB385" s="44"/>
      <c r="AC385" s="39"/>
      <c r="AD385" s="94"/>
      <c r="AE385" s="103"/>
      <c r="AF385" s="104"/>
      <c r="AG385" s="104"/>
      <c r="AH385" s="104"/>
      <c r="AI385" s="104"/>
      <c r="AJ385" s="104"/>
      <c r="AK385" s="104"/>
      <c r="AL385" s="104"/>
      <c r="AM385" s="104"/>
      <c r="AN385" s="104"/>
      <c r="AO385" s="104"/>
      <c r="AP385" s="543"/>
      <c r="AQ385" s="105"/>
    </row>
    <row r="386" spans="1:43" ht="11.25" customHeight="1" x14ac:dyDescent="0.2">
      <c r="A386" s="28"/>
      <c r="B386" s="757"/>
      <c r="C386" s="94"/>
      <c r="D386" s="95"/>
      <c r="E386" s="919" t="s">
        <v>771</v>
      </c>
      <c r="F386" s="919"/>
      <c r="G386" s="919"/>
      <c r="H386" s="919"/>
      <c r="I386" s="919"/>
      <c r="J386" s="919"/>
      <c r="K386" s="919"/>
      <c r="L386" s="919"/>
      <c r="M386" s="919"/>
      <c r="N386" s="919"/>
      <c r="O386" s="919"/>
      <c r="P386" s="919"/>
      <c r="Q386" s="94"/>
      <c r="R386" s="95"/>
      <c r="S386" s="708"/>
      <c r="T386" s="28"/>
      <c r="U386" s="28"/>
      <c r="V386" s="28"/>
      <c r="X386" s="28"/>
      <c r="Y386" s="28"/>
      <c r="Z386" s="45"/>
      <c r="AA386" s="89"/>
      <c r="AB386" s="45"/>
      <c r="AC386" s="37"/>
      <c r="AD386" s="94"/>
      <c r="AE386" s="103"/>
      <c r="AF386" s="104"/>
      <c r="AG386" s="104"/>
      <c r="AH386" s="104"/>
      <c r="AI386" s="104"/>
      <c r="AJ386" s="104"/>
      <c r="AK386" s="104"/>
      <c r="AL386" s="104"/>
      <c r="AM386" s="104"/>
      <c r="AN386" s="104"/>
      <c r="AO386" s="104"/>
      <c r="AP386" s="543"/>
      <c r="AQ386" s="105"/>
    </row>
    <row r="387" spans="1:43" x14ac:dyDescent="0.2">
      <c r="A387" s="28"/>
      <c r="B387" s="757"/>
      <c r="C387" s="94"/>
      <c r="D387" s="95"/>
      <c r="E387" s="919"/>
      <c r="F387" s="919"/>
      <c r="G387" s="919"/>
      <c r="H387" s="919"/>
      <c r="I387" s="919"/>
      <c r="J387" s="919"/>
      <c r="K387" s="919"/>
      <c r="L387" s="919"/>
      <c r="M387" s="919"/>
      <c r="N387" s="919"/>
      <c r="O387" s="919"/>
      <c r="P387" s="919"/>
      <c r="Q387" s="94"/>
      <c r="R387" s="95"/>
      <c r="S387" s="708" t="s">
        <v>770</v>
      </c>
      <c r="T387" s="28"/>
      <c r="U387" s="28"/>
      <c r="V387" s="90"/>
      <c r="W387" s="183" t="s">
        <v>2</v>
      </c>
      <c r="X387" s="90"/>
      <c r="Y387" s="432" t="s">
        <v>14</v>
      </c>
      <c r="Z387" s="44"/>
      <c r="AA387" s="91"/>
      <c r="AB387" s="44"/>
      <c r="AC387" s="39"/>
      <c r="AD387" s="94"/>
      <c r="AE387" s="103"/>
      <c r="AF387" s="104"/>
      <c r="AG387" s="104"/>
      <c r="AH387" s="104"/>
      <c r="AI387" s="104"/>
      <c r="AJ387" s="104"/>
      <c r="AK387" s="104"/>
      <c r="AL387" s="104"/>
      <c r="AM387" s="104"/>
      <c r="AN387" s="104"/>
      <c r="AO387" s="104"/>
      <c r="AP387" s="543"/>
      <c r="AQ387" s="105"/>
    </row>
    <row r="388" spans="1:43" x14ac:dyDescent="0.2">
      <c r="A388" s="28"/>
      <c r="B388" s="757"/>
      <c r="C388" s="94"/>
      <c r="D388" s="95"/>
      <c r="E388" s="919"/>
      <c r="F388" s="919"/>
      <c r="G388" s="919"/>
      <c r="H388" s="919"/>
      <c r="I388" s="919"/>
      <c r="J388" s="919"/>
      <c r="K388" s="919"/>
      <c r="L388" s="919"/>
      <c r="M388" s="919"/>
      <c r="N388" s="919"/>
      <c r="O388" s="919"/>
      <c r="P388" s="919"/>
      <c r="Q388" s="94"/>
      <c r="R388" s="95"/>
      <c r="S388" s="28"/>
      <c r="T388" s="28"/>
      <c r="U388" s="28"/>
      <c r="V388" s="28"/>
      <c r="W388" s="28"/>
      <c r="X388" s="28"/>
      <c r="Y388" s="28"/>
      <c r="Z388" s="28"/>
      <c r="AA388" s="28"/>
      <c r="AB388" s="28"/>
      <c r="AC388" s="42"/>
      <c r="AD388" s="94"/>
      <c r="AE388" s="103"/>
      <c r="AF388" s="104"/>
      <c r="AG388" s="104"/>
      <c r="AH388" s="104"/>
      <c r="AI388" s="104"/>
      <c r="AJ388" s="104"/>
      <c r="AK388" s="104"/>
      <c r="AL388" s="104"/>
      <c r="AM388" s="104"/>
      <c r="AN388" s="104"/>
      <c r="AO388" s="104"/>
      <c r="AP388" s="543"/>
      <c r="AQ388" s="105"/>
    </row>
    <row r="389" spans="1:43" x14ac:dyDescent="0.2">
      <c r="A389" s="28"/>
      <c r="B389" s="757"/>
      <c r="C389" s="94"/>
      <c r="D389" s="95"/>
      <c r="E389" s="919"/>
      <c r="F389" s="919"/>
      <c r="G389" s="919"/>
      <c r="H389" s="919"/>
      <c r="I389" s="919"/>
      <c r="J389" s="919"/>
      <c r="K389" s="919"/>
      <c r="L389" s="919"/>
      <c r="M389" s="919"/>
      <c r="N389" s="919"/>
      <c r="O389" s="919"/>
      <c r="P389" s="919"/>
      <c r="Q389" s="94"/>
      <c r="R389" s="95"/>
      <c r="S389" s="708" t="s">
        <v>560</v>
      </c>
      <c r="T389" s="28"/>
      <c r="U389" s="28"/>
      <c r="V389" s="28"/>
      <c r="W389" s="28"/>
      <c r="X389" s="90" t="s">
        <v>2</v>
      </c>
      <c r="Y389" s="90"/>
      <c r="Z389" s="183"/>
      <c r="AA389" s="90"/>
      <c r="AB389" s="90"/>
      <c r="AC389" s="296" t="s">
        <v>21</v>
      </c>
      <c r="AD389" s="94"/>
      <c r="AE389" s="103"/>
      <c r="AF389" s="104"/>
      <c r="AG389" s="104"/>
      <c r="AH389" s="104"/>
      <c r="AI389" s="104"/>
      <c r="AJ389" s="104"/>
      <c r="AK389" s="104"/>
      <c r="AL389" s="104"/>
      <c r="AM389" s="104"/>
      <c r="AN389" s="104"/>
      <c r="AO389" s="104"/>
      <c r="AP389" s="543"/>
      <c r="AQ389" s="105"/>
    </row>
    <row r="390" spans="1:43" ht="6" customHeight="1" x14ac:dyDescent="0.2">
      <c r="A390" s="30"/>
      <c r="B390" s="793"/>
      <c r="C390" s="91"/>
      <c r="D390" s="44"/>
      <c r="E390" s="30"/>
      <c r="F390" s="30"/>
      <c r="G390" s="30"/>
      <c r="H390" s="30"/>
      <c r="I390" s="30"/>
      <c r="J390" s="30"/>
      <c r="K390" s="30"/>
      <c r="L390" s="30"/>
      <c r="M390" s="30"/>
      <c r="N390" s="30"/>
      <c r="O390" s="30"/>
      <c r="P390" s="30"/>
      <c r="Q390" s="91"/>
      <c r="R390" s="44"/>
      <c r="S390" s="30"/>
      <c r="T390" s="30"/>
      <c r="U390" s="30"/>
      <c r="V390" s="30"/>
      <c r="W390" s="30"/>
      <c r="X390" s="30"/>
      <c r="Y390" s="30"/>
      <c r="Z390" s="30"/>
      <c r="AA390" s="30"/>
      <c r="AB390" s="30"/>
      <c r="AC390" s="185"/>
      <c r="AD390" s="91"/>
      <c r="AE390" s="103"/>
      <c r="AF390" s="104"/>
      <c r="AG390" s="104"/>
      <c r="AH390" s="104"/>
      <c r="AI390" s="104"/>
      <c r="AJ390" s="104"/>
      <c r="AK390" s="104"/>
      <c r="AL390" s="104"/>
      <c r="AM390" s="104"/>
      <c r="AN390" s="104"/>
      <c r="AO390" s="104"/>
      <c r="AP390" s="543"/>
      <c r="AQ390" s="105"/>
    </row>
    <row r="391" spans="1:43" ht="6" customHeight="1" x14ac:dyDescent="0.2">
      <c r="A391" s="26"/>
      <c r="B391" s="756"/>
      <c r="C391" s="89"/>
      <c r="D391" s="45"/>
      <c r="E391" s="26"/>
      <c r="F391" s="26"/>
      <c r="G391" s="26"/>
      <c r="H391" s="26"/>
      <c r="I391" s="26"/>
      <c r="J391" s="26"/>
      <c r="K391" s="26"/>
      <c r="L391" s="26"/>
      <c r="M391" s="26"/>
      <c r="N391" s="26"/>
      <c r="O391" s="26"/>
      <c r="P391" s="26"/>
      <c r="Q391" s="89"/>
      <c r="R391" s="45"/>
      <c r="S391" s="26"/>
      <c r="T391" s="26"/>
      <c r="U391" s="26"/>
      <c r="V391" s="26"/>
      <c r="W391" s="26"/>
      <c r="X391" s="26"/>
      <c r="Y391" s="26"/>
      <c r="Z391" s="26"/>
      <c r="AA391" s="26"/>
      <c r="AB391" s="26"/>
      <c r="AC391" s="187"/>
      <c r="AD391" s="89"/>
      <c r="AE391" s="103"/>
      <c r="AF391" s="104"/>
      <c r="AG391" s="104"/>
      <c r="AH391" s="104"/>
      <c r="AI391" s="104"/>
      <c r="AJ391" s="104"/>
      <c r="AK391" s="104"/>
      <c r="AL391" s="104"/>
      <c r="AM391" s="104"/>
      <c r="AN391" s="104"/>
      <c r="AO391" s="104"/>
      <c r="AP391" s="543"/>
      <c r="AQ391" s="105"/>
    </row>
    <row r="392" spans="1:43" ht="11.25" customHeight="1" x14ac:dyDescent="0.25">
      <c r="A392" s="28"/>
      <c r="B392" s="757">
        <v>440</v>
      </c>
      <c r="C392" s="94"/>
      <c r="D392" s="95"/>
      <c r="E392" s="918" t="str">
        <f ca="1">VLOOKUP(INDIRECT(ADDRESS(ROW(),COLUMN()-3)),Language_Translations,MATCH(Language_Selected,Language_Options,0),FALSE)</f>
        <v>Qui a examiné l'état de santé de (NOM) à ce moment-là ?</v>
      </c>
      <c r="F392" s="918"/>
      <c r="G392" s="918"/>
      <c r="H392" s="918"/>
      <c r="I392" s="918"/>
      <c r="J392" s="918"/>
      <c r="K392" s="918"/>
      <c r="L392" s="918"/>
      <c r="M392" s="918"/>
      <c r="N392" s="918"/>
      <c r="O392" s="918"/>
      <c r="P392" s="918"/>
      <c r="Q392" s="94"/>
      <c r="R392" s="95"/>
      <c r="S392" s="704" t="s">
        <v>775</v>
      </c>
      <c r="T392" s="28"/>
      <c r="U392" s="28"/>
      <c r="V392" s="28"/>
      <c r="W392" s="28"/>
      <c r="X392" s="28"/>
      <c r="Y392" s="28"/>
      <c r="Z392" s="28"/>
      <c r="AA392" s="28"/>
      <c r="AB392" s="28"/>
      <c r="AC392" s="42"/>
      <c r="AD392" s="94"/>
      <c r="AE392" s="103"/>
      <c r="AF392" s="104"/>
      <c r="AG392" s="104"/>
      <c r="AH392" s="104"/>
      <c r="AI392" s="104"/>
      <c r="AJ392" s="104"/>
      <c r="AK392" s="104"/>
      <c r="AL392" s="104"/>
      <c r="AM392" s="104"/>
      <c r="AN392" s="104"/>
      <c r="AO392" s="104"/>
      <c r="AP392" s="543"/>
      <c r="AQ392" s="105"/>
    </row>
    <row r="393" spans="1:43" x14ac:dyDescent="0.2">
      <c r="A393" s="28"/>
      <c r="B393" s="216" t="s">
        <v>15</v>
      </c>
      <c r="C393" s="94"/>
      <c r="D393" s="95"/>
      <c r="E393" s="918"/>
      <c r="F393" s="918"/>
      <c r="G393" s="918"/>
      <c r="H393" s="918"/>
      <c r="I393" s="918"/>
      <c r="J393" s="918"/>
      <c r="K393" s="918"/>
      <c r="L393" s="918"/>
      <c r="M393" s="918"/>
      <c r="N393" s="918"/>
      <c r="O393" s="918"/>
      <c r="P393" s="918"/>
      <c r="Q393" s="94"/>
      <c r="R393" s="95"/>
      <c r="S393" s="28"/>
      <c r="T393" s="711" t="s">
        <v>715</v>
      </c>
      <c r="U393" s="28"/>
      <c r="V393" s="28"/>
      <c r="W393" s="90" t="s">
        <v>2</v>
      </c>
      <c r="X393" s="90"/>
      <c r="Y393" s="183"/>
      <c r="Z393" s="90"/>
      <c r="AA393" s="90"/>
      <c r="AB393" s="90"/>
      <c r="AC393" s="296" t="s">
        <v>40</v>
      </c>
      <c r="AD393" s="94"/>
      <c r="AE393" s="103"/>
      <c r="AF393" s="104"/>
      <c r="AG393" s="104"/>
      <c r="AH393" s="104"/>
      <c r="AI393" s="104"/>
      <c r="AJ393" s="104"/>
      <c r="AK393" s="104"/>
      <c r="AL393" s="104"/>
      <c r="AM393" s="104"/>
      <c r="AN393" s="104"/>
      <c r="AO393" s="104"/>
      <c r="AP393" s="543"/>
      <c r="AQ393" s="105"/>
    </row>
    <row r="394" spans="1:43" x14ac:dyDescent="0.2">
      <c r="A394" s="28"/>
      <c r="B394" s="757"/>
      <c r="C394" s="94"/>
      <c r="D394" s="95"/>
      <c r="E394" s="918"/>
      <c r="F394" s="918"/>
      <c r="G394" s="918"/>
      <c r="H394" s="918"/>
      <c r="I394" s="918"/>
      <c r="J394" s="918"/>
      <c r="K394" s="918"/>
      <c r="L394" s="918"/>
      <c r="M394" s="918"/>
      <c r="N394" s="918"/>
      <c r="O394" s="918"/>
      <c r="P394" s="918"/>
      <c r="Q394" s="94"/>
      <c r="R394" s="95"/>
      <c r="S394" s="28"/>
      <c r="T394" s="711" t="s">
        <v>716</v>
      </c>
      <c r="U394" s="28"/>
      <c r="V394" s="28"/>
      <c r="W394" s="28"/>
      <c r="X394" s="28"/>
      <c r="Z394" s="90"/>
      <c r="AA394" s="90"/>
      <c r="AB394" s="90" t="s">
        <v>2</v>
      </c>
      <c r="AC394" s="296" t="s">
        <v>41</v>
      </c>
      <c r="AD394" s="94"/>
      <c r="AE394" s="103"/>
      <c r="AF394" s="104"/>
      <c r="AG394" s="104"/>
      <c r="AH394" s="104"/>
      <c r="AI394" s="104"/>
      <c r="AJ394" s="104"/>
      <c r="AK394" s="104"/>
      <c r="AL394" s="104"/>
      <c r="AM394" s="104"/>
      <c r="AN394" s="104"/>
      <c r="AO394" s="104"/>
      <c r="AP394" s="543"/>
      <c r="AQ394" s="105"/>
    </row>
    <row r="395" spans="1:43" x14ac:dyDescent="0.2">
      <c r="A395" s="24"/>
      <c r="B395" s="777"/>
      <c r="C395" s="94"/>
      <c r="D395" s="95"/>
      <c r="F395" s="24"/>
      <c r="G395" s="24"/>
      <c r="H395" s="24"/>
      <c r="I395" s="24"/>
      <c r="J395" s="24"/>
      <c r="K395" s="24"/>
      <c r="L395" s="24"/>
      <c r="M395" s="24"/>
      <c r="N395" s="24"/>
      <c r="O395" s="24"/>
      <c r="P395" s="24"/>
      <c r="Q395" s="94"/>
      <c r="R395" s="95"/>
      <c r="S395" s="24"/>
      <c r="T395" s="712" t="s">
        <v>718</v>
      </c>
      <c r="U395" s="24"/>
      <c r="V395" s="24"/>
      <c r="W395" s="24"/>
      <c r="X395" s="24"/>
      <c r="Y395" s="24"/>
      <c r="Z395" s="24"/>
      <c r="AA395" s="24"/>
      <c r="AB395" s="24"/>
      <c r="AC395" s="36"/>
      <c r="AD395" s="94"/>
      <c r="AE395" s="103"/>
      <c r="AF395" s="104"/>
      <c r="AG395" s="104"/>
      <c r="AH395" s="104"/>
      <c r="AI395" s="104"/>
      <c r="AJ395" s="104"/>
      <c r="AK395" s="104"/>
      <c r="AL395" s="104"/>
      <c r="AM395" s="104"/>
      <c r="AN395" s="104"/>
      <c r="AO395" s="104"/>
      <c r="AP395" s="543"/>
      <c r="AQ395" s="105"/>
    </row>
    <row r="396" spans="1:43" x14ac:dyDescent="0.2">
      <c r="A396" s="24"/>
      <c r="B396" s="777"/>
      <c r="C396" s="94"/>
      <c r="D396" s="95"/>
      <c r="E396" s="919" t="s">
        <v>783</v>
      </c>
      <c r="F396" s="919"/>
      <c r="G396" s="919"/>
      <c r="H396" s="919"/>
      <c r="I396" s="919"/>
      <c r="J396" s="919"/>
      <c r="K396" s="919"/>
      <c r="L396" s="919"/>
      <c r="M396" s="919"/>
      <c r="N396" s="919"/>
      <c r="O396" s="919"/>
      <c r="P396" s="919"/>
      <c r="Q396" s="94"/>
      <c r="R396" s="95"/>
      <c r="S396" s="24"/>
      <c r="T396" s="712"/>
      <c r="U396" s="700" t="s">
        <v>717</v>
      </c>
      <c r="V396" s="24"/>
      <c r="W396" s="24"/>
      <c r="X396" s="182"/>
      <c r="Y396" s="182" t="s">
        <v>2</v>
      </c>
      <c r="Z396" s="183"/>
      <c r="AA396" s="182"/>
      <c r="AB396" s="182"/>
      <c r="AC396" s="178" t="s">
        <v>49</v>
      </c>
      <c r="AD396" s="94"/>
      <c r="AE396" s="103"/>
      <c r="AF396" s="104"/>
      <c r="AG396" s="104"/>
      <c r="AH396" s="104"/>
      <c r="AI396" s="104"/>
      <c r="AJ396" s="104"/>
      <c r="AK396" s="104"/>
      <c r="AL396" s="104"/>
      <c r="AM396" s="104"/>
      <c r="AN396" s="104"/>
      <c r="AO396" s="104"/>
      <c r="AP396" s="543"/>
      <c r="AQ396" s="105"/>
    </row>
    <row r="397" spans="1:43" ht="10.5" x14ac:dyDescent="0.2">
      <c r="A397" s="24"/>
      <c r="B397" s="777"/>
      <c r="C397" s="94"/>
      <c r="D397" s="95"/>
      <c r="E397" s="919"/>
      <c r="F397" s="919"/>
      <c r="G397" s="919"/>
      <c r="H397" s="919"/>
      <c r="I397" s="919"/>
      <c r="J397" s="919"/>
      <c r="K397" s="919"/>
      <c r="L397" s="919"/>
      <c r="M397" s="919"/>
      <c r="N397" s="919"/>
      <c r="O397" s="919"/>
      <c r="P397" s="919"/>
      <c r="Q397" s="94"/>
      <c r="R397" s="95"/>
      <c r="S397" s="420" t="s">
        <v>1465</v>
      </c>
      <c r="T397" s="24"/>
      <c r="U397" s="24"/>
      <c r="V397" s="24"/>
      <c r="W397" s="24"/>
      <c r="X397" s="24"/>
      <c r="Y397" s="24"/>
      <c r="Z397" s="24"/>
      <c r="AA397" s="24"/>
      <c r="AB397" s="24"/>
      <c r="AC397" s="36"/>
      <c r="AD397" s="94"/>
      <c r="AE397" s="103"/>
      <c r="AF397" s="104"/>
      <c r="AG397" s="104"/>
      <c r="AH397" s="104"/>
      <c r="AI397" s="104"/>
      <c r="AJ397" s="104"/>
      <c r="AK397" s="104"/>
      <c r="AL397" s="104"/>
      <c r="AM397" s="104"/>
      <c r="AN397" s="104"/>
      <c r="AO397" s="104"/>
      <c r="AP397" s="543"/>
      <c r="AQ397" s="105"/>
    </row>
    <row r="398" spans="1:43" x14ac:dyDescent="0.2">
      <c r="A398" s="24"/>
      <c r="B398" s="777"/>
      <c r="C398" s="94"/>
      <c r="D398" s="95"/>
      <c r="E398" s="24"/>
      <c r="F398" s="24"/>
      <c r="G398" s="24"/>
      <c r="H398" s="24"/>
      <c r="I398" s="24"/>
      <c r="J398" s="24"/>
      <c r="K398" s="24"/>
      <c r="L398" s="24"/>
      <c r="M398" s="24"/>
      <c r="N398" s="24"/>
      <c r="O398" s="24"/>
      <c r="P398" s="24"/>
      <c r="Q398" s="94"/>
      <c r="R398" s="95"/>
      <c r="S398" s="24"/>
      <c r="T398" s="712" t="s">
        <v>720</v>
      </c>
      <c r="U398" s="24"/>
      <c r="V398" s="24"/>
      <c r="W398" s="24"/>
      <c r="X398" s="24"/>
      <c r="Y398" s="24"/>
      <c r="Z398" s="24"/>
      <c r="AA398" s="24"/>
      <c r="AB398" s="24"/>
      <c r="AC398" s="36"/>
      <c r="AD398" s="94"/>
      <c r="AE398" s="103"/>
      <c r="AF398" s="104"/>
      <c r="AG398" s="104"/>
      <c r="AH398" s="104"/>
      <c r="AI398" s="104"/>
      <c r="AJ398" s="104"/>
      <c r="AK398" s="104"/>
      <c r="AL398" s="104"/>
      <c r="AM398" s="104"/>
      <c r="AN398" s="104"/>
      <c r="AO398" s="104"/>
      <c r="AP398" s="543"/>
      <c r="AQ398" s="105"/>
    </row>
    <row r="399" spans="1:43" x14ac:dyDescent="0.2">
      <c r="A399" s="24"/>
      <c r="B399" s="777"/>
      <c r="C399" s="94"/>
      <c r="D399" s="95"/>
      <c r="E399" s="24"/>
      <c r="F399" s="24"/>
      <c r="G399" s="24"/>
      <c r="H399" s="24"/>
      <c r="I399" s="24"/>
      <c r="J399" s="24"/>
      <c r="K399" s="24"/>
      <c r="L399" s="24"/>
      <c r="M399" s="24"/>
      <c r="N399" s="24"/>
      <c r="O399" s="24"/>
      <c r="P399" s="24"/>
      <c r="Q399" s="94"/>
      <c r="R399" s="95"/>
      <c r="S399" s="24"/>
      <c r="T399" s="24"/>
      <c r="U399" s="712" t="s">
        <v>721</v>
      </c>
      <c r="V399" s="24"/>
      <c r="W399" s="24"/>
      <c r="X399" s="24"/>
      <c r="Y399" s="182"/>
      <c r="Z399" s="182"/>
      <c r="AA399" s="182" t="s">
        <v>2</v>
      </c>
      <c r="AB399" s="182"/>
      <c r="AC399" s="178" t="s">
        <v>42</v>
      </c>
      <c r="AD399" s="94"/>
      <c r="AE399" s="103"/>
      <c r="AF399" s="104"/>
      <c r="AG399" s="104"/>
      <c r="AH399" s="104"/>
      <c r="AI399" s="104"/>
      <c r="AJ399" s="104"/>
      <c r="AK399" s="104"/>
      <c r="AL399" s="104"/>
      <c r="AM399" s="104"/>
      <c r="AN399" s="104"/>
      <c r="AO399" s="104"/>
      <c r="AP399" s="543"/>
      <c r="AQ399" s="105"/>
    </row>
    <row r="400" spans="1:43" x14ac:dyDescent="0.2">
      <c r="A400" s="24"/>
      <c r="B400" s="777"/>
      <c r="C400" s="94"/>
      <c r="D400" s="95"/>
      <c r="E400" s="24"/>
      <c r="F400" s="24"/>
      <c r="G400" s="24"/>
      <c r="H400" s="24"/>
      <c r="I400" s="24"/>
      <c r="J400" s="24"/>
      <c r="K400" s="24"/>
      <c r="L400" s="24"/>
      <c r="M400" s="24"/>
      <c r="N400" s="24"/>
      <c r="O400" s="24"/>
      <c r="P400" s="24"/>
      <c r="Q400" s="94"/>
      <c r="R400" s="95"/>
      <c r="S400" s="24"/>
      <c r="T400" s="712" t="s">
        <v>660</v>
      </c>
      <c r="U400" s="24"/>
      <c r="V400" s="24"/>
      <c r="W400" s="24"/>
      <c r="X400" s="24"/>
      <c r="Y400" s="24"/>
      <c r="Z400" s="24"/>
      <c r="AA400" s="24"/>
      <c r="AB400" s="24"/>
      <c r="AC400" s="36"/>
      <c r="AD400" s="94"/>
      <c r="AE400" s="103"/>
      <c r="AF400" s="104"/>
      <c r="AG400" s="104"/>
      <c r="AH400" s="104"/>
      <c r="AI400" s="104"/>
      <c r="AJ400" s="104"/>
      <c r="AK400" s="104"/>
      <c r="AL400" s="104"/>
      <c r="AM400" s="104"/>
      <c r="AN400" s="104"/>
      <c r="AO400" s="104"/>
      <c r="AP400" s="543"/>
      <c r="AQ400" s="105"/>
    </row>
    <row r="401" spans="1:43" x14ac:dyDescent="0.2">
      <c r="A401" s="24"/>
      <c r="B401" s="777"/>
      <c r="C401" s="94"/>
      <c r="D401" s="95"/>
      <c r="E401" s="24"/>
      <c r="F401" s="24"/>
      <c r="G401" s="24"/>
      <c r="H401" s="24"/>
      <c r="I401" s="24"/>
      <c r="J401" s="24"/>
      <c r="K401" s="24"/>
      <c r="L401" s="24"/>
      <c r="M401" s="24"/>
      <c r="N401" s="24"/>
      <c r="O401" s="24"/>
      <c r="P401" s="24"/>
      <c r="Q401" s="94"/>
      <c r="R401" s="95"/>
      <c r="S401" s="24"/>
      <c r="T401" s="24"/>
      <c r="U401" s="712" t="s">
        <v>790</v>
      </c>
      <c r="V401" s="24"/>
      <c r="W401" s="24"/>
      <c r="X401" s="24"/>
      <c r="Y401" s="24"/>
      <c r="Z401" s="24"/>
      <c r="AA401" s="24"/>
      <c r="AB401" s="24"/>
      <c r="AC401" s="36"/>
      <c r="AD401" s="94"/>
      <c r="AE401" s="103"/>
      <c r="AF401" s="104"/>
      <c r="AG401" s="104"/>
      <c r="AH401" s="104"/>
      <c r="AI401" s="104"/>
      <c r="AJ401" s="104"/>
      <c r="AK401" s="104"/>
      <c r="AL401" s="104"/>
      <c r="AM401" s="104"/>
      <c r="AN401" s="104"/>
      <c r="AO401" s="104"/>
      <c r="AP401" s="543"/>
      <c r="AQ401" s="105"/>
    </row>
    <row r="402" spans="1:43" x14ac:dyDescent="0.2">
      <c r="A402" s="24"/>
      <c r="B402" s="777"/>
      <c r="C402" s="94"/>
      <c r="D402" s="95"/>
      <c r="E402" s="24"/>
      <c r="F402" s="24"/>
      <c r="G402" s="24"/>
      <c r="H402" s="24"/>
      <c r="I402" s="24"/>
      <c r="J402" s="24"/>
      <c r="K402" s="24"/>
      <c r="L402" s="24"/>
      <c r="M402" s="24"/>
      <c r="N402" s="24"/>
      <c r="O402" s="24"/>
      <c r="P402" s="24"/>
      <c r="Q402" s="94"/>
      <c r="R402" s="95"/>
      <c r="S402" s="24"/>
      <c r="T402" s="24"/>
      <c r="U402" s="712" t="s">
        <v>723</v>
      </c>
      <c r="V402" s="24"/>
      <c r="W402" s="24"/>
      <c r="X402" s="24"/>
      <c r="Y402" s="182" t="s">
        <v>2</v>
      </c>
      <c r="Z402" s="182"/>
      <c r="AA402" s="182"/>
      <c r="AB402" s="182"/>
      <c r="AC402" s="178" t="s">
        <v>43</v>
      </c>
      <c r="AD402" s="94"/>
      <c r="AE402" s="103"/>
      <c r="AF402" s="104"/>
      <c r="AG402" s="104"/>
      <c r="AH402" s="104"/>
      <c r="AI402" s="104"/>
      <c r="AJ402" s="104"/>
      <c r="AK402" s="104"/>
      <c r="AL402" s="104"/>
      <c r="AM402" s="104"/>
      <c r="AN402" s="104"/>
      <c r="AO402" s="104"/>
      <c r="AP402" s="543"/>
      <c r="AQ402" s="105"/>
    </row>
    <row r="403" spans="1:43" x14ac:dyDescent="0.2">
      <c r="A403" s="24"/>
      <c r="B403" s="777"/>
      <c r="C403" s="94"/>
      <c r="D403" s="95"/>
      <c r="E403" s="24"/>
      <c r="F403" s="24"/>
      <c r="G403" s="24"/>
      <c r="H403" s="24"/>
      <c r="I403" s="24"/>
      <c r="J403" s="24"/>
      <c r="K403" s="24"/>
      <c r="L403" s="24"/>
      <c r="M403" s="24"/>
      <c r="N403" s="24"/>
      <c r="O403" s="24"/>
      <c r="P403" s="24"/>
      <c r="Q403" s="94"/>
      <c r="R403" s="95"/>
      <c r="S403" s="24"/>
      <c r="T403" s="24"/>
      <c r="U403" s="24"/>
      <c r="V403" s="24"/>
      <c r="W403" s="24"/>
      <c r="X403" s="24"/>
      <c r="Y403" s="24"/>
      <c r="Z403" s="24"/>
      <c r="AA403" s="24"/>
      <c r="AB403" s="24"/>
      <c r="AC403" s="178"/>
      <c r="AD403" s="94"/>
      <c r="AE403" s="103"/>
      <c r="AF403" s="104"/>
      <c r="AG403" s="104"/>
      <c r="AH403" s="104"/>
      <c r="AI403" s="104"/>
      <c r="AJ403" s="104"/>
      <c r="AK403" s="104"/>
      <c r="AL403" s="104"/>
      <c r="AM403" s="104"/>
      <c r="AN403" s="104"/>
      <c r="AO403" s="104"/>
      <c r="AP403" s="543"/>
      <c r="AQ403" s="105"/>
    </row>
    <row r="404" spans="1:43" x14ac:dyDescent="0.2">
      <c r="A404" s="24"/>
      <c r="B404" s="777"/>
      <c r="C404" s="94"/>
      <c r="D404" s="95"/>
      <c r="E404" s="24"/>
      <c r="F404" s="24"/>
      <c r="G404" s="24"/>
      <c r="H404" s="24"/>
      <c r="I404" s="24"/>
      <c r="J404" s="24"/>
      <c r="K404" s="24"/>
      <c r="L404" s="24"/>
      <c r="M404" s="24"/>
      <c r="N404" s="24"/>
      <c r="O404" s="24"/>
      <c r="P404" s="24"/>
      <c r="Q404" s="94"/>
      <c r="R404" s="95"/>
      <c r="S404" s="710" t="s">
        <v>558</v>
      </c>
      <c r="T404" s="24"/>
      <c r="U404" s="24"/>
      <c r="V404" s="30"/>
      <c r="W404" s="30"/>
      <c r="X404" s="30"/>
      <c r="Y404" s="30"/>
      <c r="Z404" s="30"/>
      <c r="AA404" s="30"/>
      <c r="AB404" s="30"/>
      <c r="AC404" s="178" t="s">
        <v>48</v>
      </c>
      <c r="AD404" s="94"/>
      <c r="AE404" s="103"/>
      <c r="AF404" s="104"/>
      <c r="AG404" s="104"/>
      <c r="AH404" s="104"/>
      <c r="AI404" s="104"/>
      <c r="AJ404" s="104"/>
      <c r="AK404" s="104"/>
      <c r="AL404" s="104"/>
      <c r="AM404" s="104"/>
      <c r="AN404" s="104"/>
      <c r="AO404" s="104"/>
      <c r="AP404" s="543"/>
      <c r="AQ404" s="105"/>
    </row>
    <row r="405" spans="1:43" x14ac:dyDescent="0.2">
      <c r="A405" s="24"/>
      <c r="B405" s="777"/>
      <c r="C405" s="94"/>
      <c r="D405" s="95"/>
      <c r="E405" s="24"/>
      <c r="F405" s="24"/>
      <c r="G405" s="24"/>
      <c r="H405" s="24"/>
      <c r="I405" s="24"/>
      <c r="J405" s="24"/>
      <c r="K405" s="24"/>
      <c r="L405" s="24"/>
      <c r="M405" s="24"/>
      <c r="N405" s="24"/>
      <c r="O405" s="24"/>
      <c r="P405" s="24"/>
      <c r="Q405" s="94"/>
      <c r="R405" s="95"/>
      <c r="S405" s="24"/>
      <c r="T405" s="24"/>
      <c r="U405" s="24"/>
      <c r="V405" s="890" t="s">
        <v>559</v>
      </c>
      <c r="W405" s="890"/>
      <c r="X405" s="890"/>
      <c r="Y405" s="890"/>
      <c r="Z405" s="890"/>
      <c r="AA405" s="890"/>
      <c r="AB405" s="890"/>
      <c r="AC405" s="36"/>
      <c r="AD405" s="94"/>
      <c r="AE405" s="103"/>
      <c r="AF405" s="104"/>
      <c r="AG405" s="104"/>
      <c r="AH405" s="104"/>
      <c r="AI405" s="104"/>
      <c r="AJ405" s="104"/>
      <c r="AK405" s="104"/>
      <c r="AL405" s="104"/>
      <c r="AM405" s="104"/>
      <c r="AN405" s="104"/>
      <c r="AO405" s="104"/>
      <c r="AP405" s="543"/>
      <c r="AQ405" s="105"/>
    </row>
    <row r="406" spans="1:43" ht="6" customHeight="1" x14ac:dyDescent="0.2">
      <c r="A406" s="30"/>
      <c r="B406" s="793"/>
      <c r="C406" s="91"/>
      <c r="D406" s="44"/>
      <c r="E406" s="30"/>
      <c r="F406" s="30"/>
      <c r="G406" s="30"/>
      <c r="H406" s="30"/>
      <c r="I406" s="30"/>
      <c r="J406" s="30"/>
      <c r="K406" s="30"/>
      <c r="L406" s="30"/>
      <c r="M406" s="30"/>
      <c r="N406" s="30"/>
      <c r="O406" s="30"/>
      <c r="P406" s="30"/>
      <c r="Q406" s="91"/>
      <c r="R406" s="44"/>
      <c r="S406" s="30"/>
      <c r="T406" s="30"/>
      <c r="U406" s="30"/>
      <c r="V406" s="30"/>
      <c r="W406" s="30"/>
      <c r="X406" s="30"/>
      <c r="Y406" s="30"/>
      <c r="Z406" s="30"/>
      <c r="AA406" s="30"/>
      <c r="AB406" s="30"/>
      <c r="AC406" s="185"/>
      <c r="AD406" s="91"/>
      <c r="AE406" s="103"/>
      <c r="AF406" s="104"/>
      <c r="AG406" s="104"/>
      <c r="AH406" s="104"/>
      <c r="AI406" s="104"/>
      <c r="AJ406" s="104"/>
      <c r="AK406" s="104"/>
      <c r="AL406" s="104"/>
      <c r="AM406" s="104"/>
      <c r="AN406" s="104"/>
      <c r="AO406" s="104"/>
      <c r="AP406" s="543"/>
      <c r="AQ406" s="105"/>
    </row>
    <row r="407" spans="1:43" ht="6" customHeight="1" x14ac:dyDescent="0.2">
      <c r="A407" s="26"/>
      <c r="B407" s="756"/>
      <c r="C407" s="89"/>
      <c r="D407" s="45"/>
      <c r="E407" s="26"/>
      <c r="F407" s="26"/>
      <c r="G407" s="26"/>
      <c r="H407" s="26"/>
      <c r="I407" s="26"/>
      <c r="J407" s="26"/>
      <c r="K407" s="26"/>
      <c r="L407" s="26"/>
      <c r="M407" s="26"/>
      <c r="N407" s="26"/>
      <c r="O407" s="26"/>
      <c r="P407" s="26"/>
      <c r="Q407" s="89"/>
      <c r="R407" s="45"/>
      <c r="S407" s="26"/>
      <c r="T407" s="26"/>
      <c r="U407" s="26"/>
      <c r="V407" s="26"/>
      <c r="W407" s="26"/>
      <c r="X407" s="26"/>
      <c r="Y407" s="26"/>
      <c r="Z407" s="26"/>
      <c r="AA407" s="26"/>
      <c r="AB407" s="26"/>
      <c r="AC407" s="187"/>
      <c r="AD407" s="89"/>
      <c r="AE407" s="103"/>
      <c r="AF407" s="104"/>
      <c r="AG407" s="104"/>
      <c r="AH407" s="104"/>
      <c r="AI407" s="104"/>
      <c r="AJ407" s="104"/>
      <c r="AK407" s="104"/>
      <c r="AL407" s="104"/>
      <c r="AM407" s="104"/>
      <c r="AN407" s="104"/>
      <c r="AO407" s="104"/>
      <c r="AP407" s="543"/>
      <c r="AQ407" s="105"/>
    </row>
    <row r="408" spans="1:43" ht="11.25" customHeight="1" x14ac:dyDescent="0.2">
      <c r="A408" s="28"/>
      <c r="B408" s="757">
        <v>441</v>
      </c>
      <c r="C408" s="94"/>
      <c r="D408" s="95"/>
      <c r="E408" s="918" t="str">
        <f ca="1">VLOOKUP(INDIRECT(ADDRESS(ROW(),COLUMN()-3)),Language_Translations,MATCH(Language_Selected,Language_Options,0),FALSE)</f>
        <v>Je voudrais maintenant parler de ce qui s'est passé après que vous ayez quitté l'établissement. Est-ce que quelqu'un a examiné votre état de santé après que vous ayez quitté l'établissement ?</v>
      </c>
      <c r="F408" s="918"/>
      <c r="G408" s="918"/>
      <c r="H408" s="918"/>
      <c r="I408" s="918"/>
      <c r="J408" s="918"/>
      <c r="K408" s="918"/>
      <c r="L408" s="918"/>
      <c r="M408" s="918"/>
      <c r="N408" s="918"/>
      <c r="O408" s="918"/>
      <c r="P408" s="918"/>
      <c r="Q408" s="94"/>
      <c r="R408" s="95"/>
      <c r="S408" s="710" t="s">
        <v>444</v>
      </c>
      <c r="T408" s="28"/>
      <c r="U408" s="90" t="s">
        <v>2</v>
      </c>
      <c r="V408" s="90"/>
      <c r="W408" s="90"/>
      <c r="X408" s="90"/>
      <c r="Y408" s="90"/>
      <c r="Z408" s="90"/>
      <c r="AA408" s="90"/>
      <c r="AB408" s="90"/>
      <c r="AC408" s="296" t="s">
        <v>10</v>
      </c>
      <c r="AD408" s="94"/>
      <c r="AE408" s="103"/>
      <c r="AF408" s="104"/>
      <c r="AG408" s="104"/>
      <c r="AH408" s="104"/>
      <c r="AI408" s="104"/>
      <c r="AJ408" s="104"/>
      <c r="AK408" s="104"/>
      <c r="AL408" s="104"/>
      <c r="AM408" s="104"/>
      <c r="AN408" s="104"/>
      <c r="AO408" s="104"/>
      <c r="AP408" s="543"/>
      <c r="AQ408" s="105"/>
    </row>
    <row r="409" spans="1:43" x14ac:dyDescent="0.2">
      <c r="A409" s="28"/>
      <c r="B409" s="757"/>
      <c r="C409" s="94"/>
      <c r="D409" s="95"/>
      <c r="E409" s="918"/>
      <c r="F409" s="918"/>
      <c r="G409" s="918"/>
      <c r="H409" s="918"/>
      <c r="I409" s="918"/>
      <c r="J409" s="918"/>
      <c r="K409" s="918"/>
      <c r="L409" s="918"/>
      <c r="M409" s="918"/>
      <c r="N409" s="918"/>
      <c r="O409" s="918"/>
      <c r="P409" s="918"/>
      <c r="Q409" s="94"/>
      <c r="R409" s="95"/>
      <c r="S409" s="710" t="s">
        <v>445</v>
      </c>
      <c r="T409" s="28"/>
      <c r="U409" s="90" t="s">
        <v>2</v>
      </c>
      <c r="V409" s="90"/>
      <c r="W409" s="90"/>
      <c r="X409" s="90"/>
      <c r="Y409" s="90"/>
      <c r="Z409" s="90"/>
      <c r="AA409" s="90"/>
      <c r="AB409" s="90"/>
      <c r="AC409" s="296" t="s">
        <v>12</v>
      </c>
      <c r="AD409" s="94"/>
      <c r="AE409" s="103"/>
      <c r="AF409" s="104"/>
      <c r="AG409" s="104"/>
      <c r="AH409" s="104"/>
      <c r="AI409" s="104"/>
      <c r="AJ409" s="104"/>
      <c r="AK409" s="104"/>
      <c r="AL409" s="104"/>
      <c r="AM409" s="104"/>
      <c r="AN409" s="104"/>
      <c r="AO409" s="104"/>
      <c r="AP409" s="543"/>
      <c r="AQ409" s="105"/>
    </row>
    <row r="410" spans="1:43" x14ac:dyDescent="0.2">
      <c r="A410" s="28"/>
      <c r="B410" s="757"/>
      <c r="C410" s="94"/>
      <c r="D410" s="95"/>
      <c r="E410" s="918"/>
      <c r="F410" s="918"/>
      <c r="G410" s="918"/>
      <c r="H410" s="918"/>
      <c r="I410" s="918"/>
      <c r="J410" s="918"/>
      <c r="K410" s="918"/>
      <c r="L410" s="918"/>
      <c r="M410" s="918"/>
      <c r="N410" s="918"/>
      <c r="O410" s="918"/>
      <c r="P410" s="918"/>
      <c r="Q410" s="94"/>
      <c r="R410" s="95"/>
      <c r="S410" s="28"/>
      <c r="T410" s="28"/>
      <c r="U410" s="28"/>
      <c r="V410" s="28"/>
      <c r="W410" s="28"/>
      <c r="X410" s="28"/>
      <c r="Y410" s="28"/>
      <c r="AA410" s="42" t="s">
        <v>777</v>
      </c>
      <c r="AB410" s="28"/>
      <c r="AC410" s="42"/>
      <c r="AD410" s="94"/>
      <c r="AE410" s="103"/>
      <c r="AF410" s="104"/>
      <c r="AG410" s="104"/>
      <c r="AH410" s="104"/>
      <c r="AI410" s="104"/>
      <c r="AJ410" s="104"/>
      <c r="AK410" s="104"/>
      <c r="AL410" s="104"/>
      <c r="AM410" s="104"/>
      <c r="AN410" s="104"/>
      <c r="AO410" s="104"/>
      <c r="AP410" s="543"/>
      <c r="AQ410" s="105"/>
    </row>
    <row r="411" spans="1:43" x14ac:dyDescent="0.2">
      <c r="A411" s="766"/>
      <c r="B411" s="757"/>
      <c r="C411" s="765"/>
      <c r="D411" s="95"/>
      <c r="E411" s="918"/>
      <c r="F411" s="918"/>
      <c r="G411" s="918"/>
      <c r="H411" s="918"/>
      <c r="I411" s="918"/>
      <c r="J411" s="918"/>
      <c r="K411" s="918"/>
      <c r="L411" s="918"/>
      <c r="M411" s="918"/>
      <c r="N411" s="918"/>
      <c r="O411" s="918"/>
      <c r="P411" s="918"/>
      <c r="Q411" s="765"/>
      <c r="R411" s="95"/>
      <c r="S411" s="766"/>
      <c r="T411" s="766"/>
      <c r="U411" s="766"/>
      <c r="V411" s="766"/>
      <c r="W411" s="766"/>
      <c r="X411" s="766"/>
      <c r="Y411" s="766"/>
      <c r="AA411" s="762"/>
      <c r="AB411" s="766"/>
      <c r="AC411" s="762"/>
      <c r="AD411" s="765"/>
      <c r="AE411" s="103"/>
      <c r="AF411" s="104"/>
      <c r="AG411" s="104"/>
      <c r="AH411" s="104"/>
      <c r="AI411" s="104"/>
      <c r="AJ411" s="104"/>
      <c r="AK411" s="104"/>
      <c r="AL411" s="104"/>
      <c r="AM411" s="104"/>
      <c r="AN411" s="104"/>
      <c r="AO411" s="104"/>
      <c r="AP411" s="543"/>
      <c r="AQ411" s="105"/>
    </row>
    <row r="412" spans="1:43" x14ac:dyDescent="0.2">
      <c r="A412" s="28"/>
      <c r="B412" s="757"/>
      <c r="C412" s="94"/>
      <c r="D412" s="95"/>
      <c r="E412" s="918"/>
      <c r="F412" s="918"/>
      <c r="G412" s="918"/>
      <c r="H412" s="918"/>
      <c r="I412" s="918"/>
      <c r="J412" s="918"/>
      <c r="K412" s="918"/>
      <c r="L412" s="918"/>
      <c r="M412" s="918"/>
      <c r="N412" s="918"/>
      <c r="O412" s="918"/>
      <c r="P412" s="918"/>
      <c r="Q412" s="94"/>
      <c r="R412" s="95"/>
      <c r="S412" s="28"/>
      <c r="T412" s="28"/>
      <c r="U412" s="28"/>
      <c r="V412" s="28"/>
      <c r="W412" s="28"/>
      <c r="X412" s="28"/>
      <c r="Y412" s="28"/>
      <c r="AA412" s="42"/>
      <c r="AB412" s="28"/>
      <c r="AC412" s="42"/>
      <c r="AD412" s="94"/>
      <c r="AE412" s="103"/>
      <c r="AF412" s="104"/>
      <c r="AG412" s="104"/>
      <c r="AH412" s="104"/>
      <c r="AI412" s="104"/>
      <c r="AJ412" s="104"/>
      <c r="AK412" s="104"/>
      <c r="AL412" s="104"/>
      <c r="AM412" s="104"/>
      <c r="AN412" s="104"/>
      <c r="AO412" s="104"/>
      <c r="AP412" s="543"/>
      <c r="AQ412" s="105"/>
    </row>
    <row r="413" spans="1:43" ht="6" customHeight="1" x14ac:dyDescent="0.2">
      <c r="A413" s="30"/>
      <c r="B413" s="793"/>
      <c r="C413" s="91"/>
      <c r="D413" s="44"/>
      <c r="E413" s="30"/>
      <c r="F413" s="30"/>
      <c r="G413" s="30"/>
      <c r="H413" s="30"/>
      <c r="I413" s="30"/>
      <c r="J413" s="30"/>
      <c r="K413" s="30"/>
      <c r="L413" s="30"/>
      <c r="M413" s="30"/>
      <c r="N413" s="30"/>
      <c r="O413" s="30"/>
      <c r="P413" s="30"/>
      <c r="Q413" s="91"/>
      <c r="R413" s="44"/>
      <c r="S413" s="30"/>
      <c r="T413" s="30"/>
      <c r="U413" s="30"/>
      <c r="V413" s="30"/>
      <c r="W413" s="30"/>
      <c r="X413" s="30"/>
      <c r="Y413" s="30"/>
      <c r="Z413" s="30"/>
      <c r="AA413" s="30"/>
      <c r="AB413" s="30"/>
      <c r="AC413" s="185"/>
      <c r="AD413" s="91"/>
      <c r="AE413" s="103"/>
      <c r="AF413" s="104"/>
      <c r="AG413" s="104"/>
      <c r="AH413" s="104"/>
      <c r="AI413" s="104"/>
      <c r="AJ413" s="104"/>
      <c r="AK413" s="104"/>
      <c r="AL413" s="104"/>
      <c r="AM413" s="104"/>
      <c r="AN413" s="104"/>
      <c r="AO413" s="104"/>
      <c r="AP413" s="543"/>
      <c r="AQ413" s="105"/>
    </row>
    <row r="414" spans="1:43" ht="6" customHeight="1" x14ac:dyDescent="0.2">
      <c r="A414" s="26"/>
      <c r="B414" s="756"/>
      <c r="C414" s="89"/>
      <c r="D414" s="45"/>
      <c r="E414" s="26"/>
      <c r="F414" s="26"/>
      <c r="G414" s="26"/>
      <c r="H414" s="26"/>
      <c r="I414" s="26"/>
      <c r="J414" s="26"/>
      <c r="K414" s="26"/>
      <c r="L414" s="26"/>
      <c r="M414" s="26"/>
      <c r="N414" s="26"/>
      <c r="O414" s="26"/>
      <c r="P414" s="26"/>
      <c r="Q414" s="89"/>
      <c r="R414" s="45"/>
      <c r="S414" s="26"/>
      <c r="T414" s="26"/>
      <c r="U414" s="26"/>
      <c r="V414" s="26"/>
      <c r="W414" s="26"/>
      <c r="X414" s="26"/>
      <c r="Y414" s="26"/>
      <c r="Z414" s="26"/>
      <c r="AA414" s="26"/>
      <c r="AB414" s="26"/>
      <c r="AC414" s="187"/>
      <c r="AD414" s="89"/>
      <c r="AE414" s="103"/>
      <c r="AF414" s="104"/>
      <c r="AG414" s="104"/>
      <c r="AH414" s="104"/>
      <c r="AI414" s="104"/>
      <c r="AJ414" s="104"/>
      <c r="AK414" s="104"/>
      <c r="AL414" s="104"/>
      <c r="AM414" s="104"/>
      <c r="AN414" s="104"/>
      <c r="AO414" s="104"/>
      <c r="AP414" s="543"/>
      <c r="AQ414" s="105"/>
    </row>
    <row r="415" spans="1:43" ht="11.25" customHeight="1" x14ac:dyDescent="0.2">
      <c r="A415" s="28"/>
      <c r="B415" s="757">
        <v>442</v>
      </c>
      <c r="C415" s="94"/>
      <c r="D415" s="95"/>
      <c r="E415" s="918" t="str">
        <f ca="1">VLOOKUP(INDIRECT(ADDRESS(ROW(),COLUMN()-3)),Language_Translations,MATCH(Language_Selected,Language_Options,0),FALSE)</f>
        <v>Combien de temps après l'accouchement a eu lieu cet examen ?</v>
      </c>
      <c r="F415" s="918"/>
      <c r="G415" s="918"/>
      <c r="H415" s="918"/>
      <c r="I415" s="918"/>
      <c r="J415" s="918"/>
      <c r="K415" s="918"/>
      <c r="L415" s="918"/>
      <c r="M415" s="918"/>
      <c r="N415" s="918"/>
      <c r="O415" s="918"/>
      <c r="P415" s="918"/>
      <c r="Q415" s="94"/>
      <c r="R415" s="95"/>
      <c r="S415" s="28"/>
      <c r="T415" s="28"/>
      <c r="U415" s="28"/>
      <c r="V415" s="28"/>
      <c r="W415" s="28"/>
      <c r="X415" s="28"/>
      <c r="Y415" s="28"/>
      <c r="Z415" s="45"/>
      <c r="AA415" s="26"/>
      <c r="AB415" s="45"/>
      <c r="AC415" s="37"/>
      <c r="AD415" s="94"/>
      <c r="AE415" s="103"/>
      <c r="AF415" s="104"/>
      <c r="AG415" s="104"/>
      <c r="AH415" s="104"/>
      <c r="AI415" s="104"/>
      <c r="AJ415" s="104"/>
      <c r="AK415" s="104"/>
      <c r="AL415" s="104"/>
      <c r="AM415" s="104"/>
      <c r="AN415" s="104"/>
      <c r="AO415" s="104"/>
      <c r="AP415" s="543"/>
      <c r="AQ415" s="105"/>
    </row>
    <row r="416" spans="1:43" x14ac:dyDescent="0.2">
      <c r="A416" s="28"/>
      <c r="B416" s="757"/>
      <c r="C416" s="94"/>
      <c r="D416" s="95"/>
      <c r="E416" s="918"/>
      <c r="F416" s="918"/>
      <c r="G416" s="918"/>
      <c r="H416" s="918"/>
      <c r="I416" s="918"/>
      <c r="J416" s="918"/>
      <c r="K416" s="918"/>
      <c r="L416" s="918"/>
      <c r="M416" s="918"/>
      <c r="N416" s="918"/>
      <c r="O416" s="918"/>
      <c r="P416" s="918"/>
      <c r="Q416" s="94"/>
      <c r="R416" s="95"/>
      <c r="S416" s="708" t="s">
        <v>426</v>
      </c>
      <c r="T416" s="28"/>
      <c r="U416" s="28"/>
      <c r="V416" s="90" t="s">
        <v>2</v>
      </c>
      <c r="W416" s="183"/>
      <c r="X416" s="90"/>
      <c r="Y416" s="432" t="s">
        <v>10</v>
      </c>
      <c r="Z416" s="44"/>
      <c r="AA416" s="30"/>
      <c r="AB416" s="44"/>
      <c r="AC416" s="39"/>
      <c r="AD416" s="94"/>
      <c r="AE416" s="103"/>
      <c r="AF416" s="104"/>
      <c r="AG416" s="104"/>
      <c r="AH416" s="104"/>
      <c r="AI416" s="104"/>
      <c r="AJ416" s="104"/>
      <c r="AK416" s="104"/>
      <c r="AL416" s="104"/>
      <c r="AM416" s="104"/>
      <c r="AN416" s="104"/>
      <c r="AO416" s="104"/>
      <c r="AP416" s="543"/>
      <c r="AQ416" s="105"/>
    </row>
    <row r="417" spans="1:43" x14ac:dyDescent="0.2">
      <c r="A417" s="28"/>
      <c r="B417" s="757"/>
      <c r="C417" s="94"/>
      <c r="D417" s="95"/>
      <c r="E417" s="918"/>
      <c r="F417" s="918"/>
      <c r="G417" s="918"/>
      <c r="H417" s="918"/>
      <c r="I417" s="918"/>
      <c r="J417" s="918"/>
      <c r="K417" s="918"/>
      <c r="L417" s="918"/>
      <c r="M417" s="918"/>
      <c r="N417" s="918"/>
      <c r="O417" s="918"/>
      <c r="P417" s="918"/>
      <c r="Q417" s="94"/>
      <c r="R417" s="95"/>
      <c r="S417" s="708"/>
      <c r="T417" s="28"/>
      <c r="U417" s="28"/>
      <c r="V417" s="28"/>
      <c r="X417" s="28"/>
      <c r="Y417" s="28"/>
      <c r="Z417" s="95"/>
      <c r="AA417" s="28"/>
      <c r="AB417" s="95"/>
      <c r="AC417" s="38"/>
      <c r="AD417" s="94"/>
      <c r="AE417" s="103"/>
      <c r="AF417" s="104"/>
      <c r="AG417" s="104"/>
      <c r="AH417" s="104"/>
      <c r="AI417" s="104"/>
      <c r="AJ417" s="104"/>
      <c r="AK417" s="104"/>
      <c r="AL417" s="104"/>
      <c r="AM417" s="104"/>
      <c r="AN417" s="104"/>
      <c r="AO417" s="104"/>
      <c r="AP417" s="543"/>
      <c r="AQ417" s="105"/>
    </row>
    <row r="418" spans="1:43" x14ac:dyDescent="0.2">
      <c r="A418" s="28"/>
      <c r="B418" s="757"/>
      <c r="C418" s="94"/>
      <c r="D418" s="95"/>
      <c r="E418" s="918"/>
      <c r="F418" s="918"/>
      <c r="G418" s="918"/>
      <c r="H418" s="918"/>
      <c r="I418" s="918"/>
      <c r="J418" s="918"/>
      <c r="K418" s="918"/>
      <c r="L418" s="918"/>
      <c r="M418" s="918"/>
      <c r="N418" s="918"/>
      <c r="O418" s="918"/>
      <c r="P418" s="918"/>
      <c r="Q418" s="94"/>
      <c r="R418" s="95"/>
      <c r="S418" s="708" t="s">
        <v>524</v>
      </c>
      <c r="T418" s="28"/>
      <c r="U418" s="90"/>
      <c r="V418" s="90" t="s">
        <v>2</v>
      </c>
      <c r="W418" s="183"/>
      <c r="X418" s="90"/>
      <c r="Y418" s="432" t="s">
        <v>12</v>
      </c>
      <c r="Z418" s="44"/>
      <c r="AA418" s="30"/>
      <c r="AB418" s="44"/>
      <c r="AC418" s="39"/>
      <c r="AD418" s="94"/>
      <c r="AE418" s="103"/>
      <c r="AF418" s="104"/>
      <c r="AG418" s="104"/>
      <c r="AH418" s="104"/>
      <c r="AI418" s="104"/>
      <c r="AJ418" s="104"/>
      <c r="AK418" s="104"/>
      <c r="AL418" s="104"/>
      <c r="AM418" s="104"/>
      <c r="AN418" s="104"/>
      <c r="AO418" s="104"/>
      <c r="AP418" s="543"/>
      <c r="AQ418" s="105"/>
    </row>
    <row r="419" spans="1:43" ht="11.25" customHeight="1" x14ac:dyDescent="0.2">
      <c r="A419" s="28"/>
      <c r="B419" s="757"/>
      <c r="C419" s="94"/>
      <c r="D419" s="95"/>
      <c r="E419" s="919" t="s">
        <v>771</v>
      </c>
      <c r="F419" s="919"/>
      <c r="G419" s="919"/>
      <c r="H419" s="919"/>
      <c r="I419" s="919"/>
      <c r="J419" s="919"/>
      <c r="K419" s="919"/>
      <c r="L419" s="919"/>
      <c r="M419" s="919"/>
      <c r="N419" s="919"/>
      <c r="O419" s="919"/>
      <c r="P419" s="919"/>
      <c r="Q419" s="94"/>
      <c r="R419" s="95"/>
      <c r="S419" s="708"/>
      <c r="T419" s="28"/>
      <c r="U419" s="28"/>
      <c r="V419" s="28"/>
      <c r="X419" s="28"/>
      <c r="Y419" s="28"/>
      <c r="Z419" s="45"/>
      <c r="AA419" s="89"/>
      <c r="AB419" s="45"/>
      <c r="AC419" s="37"/>
      <c r="AD419" s="94"/>
      <c r="AE419" s="103"/>
      <c r="AF419" s="104"/>
      <c r="AG419" s="104"/>
      <c r="AH419" s="104"/>
      <c r="AI419" s="104"/>
      <c r="AJ419" s="104"/>
      <c r="AK419" s="104"/>
      <c r="AL419" s="104"/>
      <c r="AM419" s="104"/>
      <c r="AN419" s="104"/>
      <c r="AO419" s="104"/>
      <c r="AP419" s="543"/>
      <c r="AQ419" s="105"/>
    </row>
    <row r="420" spans="1:43" x14ac:dyDescent="0.2">
      <c r="A420" s="28"/>
      <c r="B420" s="757"/>
      <c r="C420" s="94"/>
      <c r="D420" s="95"/>
      <c r="E420" s="919"/>
      <c r="F420" s="919"/>
      <c r="G420" s="919"/>
      <c r="H420" s="919"/>
      <c r="I420" s="919"/>
      <c r="J420" s="919"/>
      <c r="K420" s="919"/>
      <c r="L420" s="919"/>
      <c r="M420" s="919"/>
      <c r="N420" s="919"/>
      <c r="O420" s="919"/>
      <c r="P420" s="919"/>
      <c r="Q420" s="94"/>
      <c r="R420" s="95"/>
      <c r="S420" s="708" t="s">
        <v>770</v>
      </c>
      <c r="T420" s="28"/>
      <c r="U420" s="28"/>
      <c r="V420" s="90"/>
      <c r="W420" s="183" t="s">
        <v>2</v>
      </c>
      <c r="X420" s="90"/>
      <c r="Y420" s="432" t="s">
        <v>14</v>
      </c>
      <c r="Z420" s="44"/>
      <c r="AA420" s="91"/>
      <c r="AB420" s="44"/>
      <c r="AC420" s="39"/>
      <c r="AD420" s="94"/>
      <c r="AE420" s="103"/>
      <c r="AF420" s="104"/>
      <c r="AG420" s="104"/>
      <c r="AH420" s="104"/>
      <c r="AI420" s="104"/>
      <c r="AJ420" s="104"/>
      <c r="AK420" s="104"/>
      <c r="AL420" s="104"/>
      <c r="AM420" s="104"/>
      <c r="AN420" s="104"/>
      <c r="AO420" s="104"/>
      <c r="AP420" s="543"/>
      <c r="AQ420" s="105"/>
    </row>
    <row r="421" spans="1:43" x14ac:dyDescent="0.2">
      <c r="A421" s="28"/>
      <c r="B421" s="757"/>
      <c r="C421" s="94"/>
      <c r="D421" s="95"/>
      <c r="E421" s="919"/>
      <c r="F421" s="919"/>
      <c r="G421" s="919"/>
      <c r="H421" s="919"/>
      <c r="I421" s="919"/>
      <c r="J421" s="919"/>
      <c r="K421" s="919"/>
      <c r="L421" s="919"/>
      <c r="M421" s="919"/>
      <c r="N421" s="919"/>
      <c r="O421" s="919"/>
      <c r="P421" s="919"/>
      <c r="Q421" s="94"/>
      <c r="R421" s="95"/>
      <c r="S421" s="28"/>
      <c r="T421" s="28"/>
      <c r="U421" s="28"/>
      <c r="V421" s="28"/>
      <c r="W421" s="28"/>
      <c r="X421" s="28"/>
      <c r="Y421" s="28"/>
      <c r="Z421" s="28"/>
      <c r="AA421" s="28"/>
      <c r="AB421" s="28"/>
      <c r="AC421" s="42"/>
      <c r="AD421" s="94"/>
      <c r="AE421" s="103"/>
      <c r="AF421" s="104"/>
      <c r="AG421" s="104"/>
      <c r="AH421" s="104"/>
      <c r="AI421" s="104"/>
      <c r="AJ421" s="104"/>
      <c r="AK421" s="104"/>
      <c r="AL421" s="104"/>
      <c r="AM421" s="104"/>
      <c r="AN421" s="104"/>
      <c r="AO421" s="104"/>
      <c r="AP421" s="543"/>
      <c r="AQ421" s="105"/>
    </row>
    <row r="422" spans="1:43" x14ac:dyDescent="0.2">
      <c r="A422" s="28"/>
      <c r="B422" s="757"/>
      <c r="C422" s="94"/>
      <c r="D422" s="95"/>
      <c r="E422" s="919"/>
      <c r="F422" s="919"/>
      <c r="G422" s="919"/>
      <c r="H422" s="919"/>
      <c r="I422" s="919"/>
      <c r="J422" s="919"/>
      <c r="K422" s="919"/>
      <c r="L422" s="919"/>
      <c r="M422" s="919"/>
      <c r="N422" s="919"/>
      <c r="O422" s="919"/>
      <c r="P422" s="919"/>
      <c r="Q422" s="94"/>
      <c r="R422" s="95"/>
      <c r="S422" s="708" t="s">
        <v>560</v>
      </c>
      <c r="T422" s="28"/>
      <c r="U422" s="28"/>
      <c r="V422" s="28"/>
      <c r="W422" s="28"/>
      <c r="X422" s="90" t="s">
        <v>2</v>
      </c>
      <c r="Y422" s="90"/>
      <c r="Z422" s="183"/>
      <c r="AA422" s="90"/>
      <c r="AB422" s="90"/>
      <c r="AC422" s="296" t="s">
        <v>21</v>
      </c>
      <c r="AD422" s="94"/>
      <c r="AE422" s="103"/>
      <c r="AF422" s="104"/>
      <c r="AG422" s="104"/>
      <c r="AH422" s="104"/>
      <c r="AI422" s="104"/>
      <c r="AJ422" s="104"/>
      <c r="AK422" s="104"/>
      <c r="AL422" s="104"/>
      <c r="AM422" s="104"/>
      <c r="AN422" s="104"/>
      <c r="AO422" s="104"/>
      <c r="AP422" s="543"/>
      <c r="AQ422" s="105"/>
    </row>
    <row r="423" spans="1:43" ht="6" customHeight="1" x14ac:dyDescent="0.2">
      <c r="A423" s="30"/>
      <c r="B423" s="793"/>
      <c r="C423" s="91"/>
      <c r="D423" s="44"/>
      <c r="E423" s="30"/>
      <c r="F423" s="30"/>
      <c r="G423" s="30"/>
      <c r="H423" s="30"/>
      <c r="I423" s="30"/>
      <c r="J423" s="30"/>
      <c r="K423" s="30"/>
      <c r="L423" s="30"/>
      <c r="M423" s="30"/>
      <c r="N423" s="30"/>
      <c r="O423" s="30"/>
      <c r="P423" s="30"/>
      <c r="Q423" s="91"/>
      <c r="R423" s="44"/>
      <c r="S423" s="30"/>
      <c r="T423" s="30"/>
      <c r="U423" s="30"/>
      <c r="V423" s="30"/>
      <c r="W423" s="30"/>
      <c r="X423" s="30"/>
      <c r="Y423" s="30"/>
      <c r="Z423" s="30"/>
      <c r="AA423" s="30"/>
      <c r="AB423" s="30"/>
      <c r="AC423" s="185"/>
      <c r="AD423" s="91"/>
      <c r="AE423" s="103"/>
      <c r="AF423" s="104"/>
      <c r="AG423" s="104"/>
      <c r="AH423" s="104"/>
      <c r="AI423" s="104"/>
      <c r="AJ423" s="104"/>
      <c r="AK423" s="104"/>
      <c r="AL423" s="104"/>
      <c r="AM423" s="104"/>
      <c r="AN423" s="104"/>
      <c r="AO423" s="104"/>
      <c r="AP423" s="543"/>
      <c r="AQ423" s="105"/>
    </row>
    <row r="424" spans="1:43" ht="6" customHeight="1" x14ac:dyDescent="0.2">
      <c r="A424" s="26"/>
      <c r="B424" s="756"/>
      <c r="C424" s="89"/>
      <c r="D424" s="45"/>
      <c r="E424" s="26"/>
      <c r="F424" s="26"/>
      <c r="G424" s="26"/>
      <c r="H424" s="26"/>
      <c r="I424" s="26"/>
      <c r="J424" s="26"/>
      <c r="K424" s="26"/>
      <c r="L424" s="26"/>
      <c r="M424" s="26"/>
      <c r="N424" s="26"/>
      <c r="O424" s="26"/>
      <c r="P424" s="26"/>
      <c r="Q424" s="89"/>
      <c r="R424" s="45"/>
      <c r="S424" s="26"/>
      <c r="T424" s="26"/>
      <c r="U424" s="26"/>
      <c r="V424" s="26"/>
      <c r="W424" s="26"/>
      <c r="X424" s="26"/>
      <c r="Y424" s="26"/>
      <c r="Z424" s="26"/>
      <c r="AA424" s="26"/>
      <c r="AB424" s="26"/>
      <c r="AC424" s="187"/>
      <c r="AD424" s="89"/>
      <c r="AE424" s="103"/>
      <c r="AF424" s="104"/>
      <c r="AG424" s="104"/>
      <c r="AH424" s="104"/>
      <c r="AI424" s="104"/>
      <c r="AJ424" s="104"/>
      <c r="AK424" s="104"/>
      <c r="AL424" s="104"/>
      <c r="AM424" s="104"/>
      <c r="AN424" s="104"/>
      <c r="AO424" s="104"/>
      <c r="AP424" s="543"/>
      <c r="AQ424" s="105"/>
    </row>
    <row r="425" spans="1:43" ht="11.25" customHeight="1" x14ac:dyDescent="0.25">
      <c r="A425" s="28"/>
      <c r="B425" s="757">
        <v>443</v>
      </c>
      <c r="C425" s="94"/>
      <c r="D425" s="95"/>
      <c r="E425" s="918" t="str">
        <f ca="1">VLOOKUP(INDIRECT(ADDRESS(ROW(),COLUMN()-3)),Language_Translations,MATCH(Language_Selected,Language_Options,0),FALSE)</f>
        <v>Qui a examiné votre état de santé à ce moment-là ?</v>
      </c>
      <c r="F425" s="918"/>
      <c r="G425" s="918"/>
      <c r="H425" s="918"/>
      <c r="I425" s="918"/>
      <c r="J425" s="918"/>
      <c r="K425" s="918"/>
      <c r="L425" s="918"/>
      <c r="M425" s="918"/>
      <c r="N425" s="918"/>
      <c r="O425" s="918"/>
      <c r="P425" s="918"/>
      <c r="Q425" s="94"/>
      <c r="R425" s="95"/>
      <c r="S425" s="704" t="s">
        <v>775</v>
      </c>
      <c r="T425" s="28"/>
      <c r="U425" s="28"/>
      <c r="V425" s="28"/>
      <c r="W425" s="28"/>
      <c r="X425" s="28"/>
      <c r="Y425" s="28"/>
      <c r="Z425" s="28"/>
      <c r="AA425" s="28"/>
      <c r="AB425" s="28"/>
      <c r="AC425" s="42"/>
      <c r="AD425" s="94"/>
      <c r="AE425" s="103"/>
      <c r="AF425" s="104"/>
      <c r="AG425" s="104"/>
      <c r="AH425" s="104"/>
      <c r="AI425" s="104"/>
      <c r="AJ425" s="104"/>
      <c r="AK425" s="104"/>
      <c r="AL425" s="104"/>
      <c r="AM425" s="104"/>
      <c r="AN425" s="104"/>
      <c r="AO425" s="104"/>
      <c r="AP425" s="543"/>
      <c r="AQ425" s="105"/>
    </row>
    <row r="426" spans="1:43" x14ac:dyDescent="0.2">
      <c r="A426" s="28"/>
      <c r="B426" s="216" t="s">
        <v>15</v>
      </c>
      <c r="C426" s="94"/>
      <c r="D426" s="95"/>
      <c r="E426" s="918"/>
      <c r="F426" s="918"/>
      <c r="G426" s="918"/>
      <c r="H426" s="918"/>
      <c r="I426" s="918"/>
      <c r="J426" s="918"/>
      <c r="K426" s="918"/>
      <c r="L426" s="918"/>
      <c r="M426" s="918"/>
      <c r="N426" s="918"/>
      <c r="O426" s="918"/>
      <c r="P426" s="918"/>
      <c r="Q426" s="94"/>
      <c r="R426" s="95"/>
      <c r="S426" s="28"/>
      <c r="T426" s="711" t="s">
        <v>715</v>
      </c>
      <c r="U426" s="28"/>
      <c r="V426" s="28"/>
      <c r="W426" s="90" t="s">
        <v>2</v>
      </c>
      <c r="X426" s="90"/>
      <c r="Y426" s="183"/>
      <c r="Z426" s="90"/>
      <c r="AA426" s="90"/>
      <c r="AB426" s="90"/>
      <c r="AC426" s="296" t="s">
        <v>40</v>
      </c>
      <c r="AD426" s="94"/>
      <c r="AE426" s="103"/>
      <c r="AF426" s="104"/>
      <c r="AG426" s="104"/>
      <c r="AH426" s="104"/>
      <c r="AI426" s="104"/>
      <c r="AJ426" s="104"/>
      <c r="AK426" s="104"/>
      <c r="AL426" s="104"/>
      <c r="AM426" s="104"/>
      <c r="AN426" s="104"/>
      <c r="AO426" s="104"/>
      <c r="AP426" s="543"/>
      <c r="AQ426" s="105"/>
    </row>
    <row r="427" spans="1:43" x14ac:dyDescent="0.2">
      <c r="A427" s="28"/>
      <c r="B427" s="757"/>
      <c r="C427" s="94"/>
      <c r="D427" s="95"/>
      <c r="E427" s="918"/>
      <c r="F427" s="918"/>
      <c r="G427" s="918"/>
      <c r="H427" s="918"/>
      <c r="I427" s="918"/>
      <c r="J427" s="918"/>
      <c r="K427" s="918"/>
      <c r="L427" s="918"/>
      <c r="M427" s="918"/>
      <c r="N427" s="918"/>
      <c r="O427" s="918"/>
      <c r="P427" s="918"/>
      <c r="Q427" s="94"/>
      <c r="R427" s="95"/>
      <c r="S427" s="28"/>
      <c r="T427" s="711" t="s">
        <v>716</v>
      </c>
      <c r="U427" s="28"/>
      <c r="V427" s="28"/>
      <c r="W427" s="28"/>
      <c r="X427" s="28"/>
      <c r="Z427" s="90"/>
      <c r="AA427" s="90"/>
      <c r="AB427" s="90" t="s">
        <v>2</v>
      </c>
      <c r="AC427" s="296" t="s">
        <v>41</v>
      </c>
      <c r="AD427" s="94"/>
      <c r="AE427" s="103"/>
      <c r="AF427" s="104"/>
      <c r="AG427" s="104"/>
      <c r="AH427" s="104"/>
      <c r="AI427" s="104"/>
      <c r="AJ427" s="104"/>
      <c r="AK427" s="104"/>
      <c r="AL427" s="104"/>
      <c r="AM427" s="104"/>
      <c r="AN427" s="104"/>
      <c r="AO427" s="104"/>
      <c r="AP427" s="543"/>
      <c r="AQ427" s="105"/>
    </row>
    <row r="428" spans="1:43" x14ac:dyDescent="0.2">
      <c r="A428" s="24"/>
      <c r="B428" s="777"/>
      <c r="C428" s="94"/>
      <c r="D428" s="95"/>
      <c r="F428" s="24"/>
      <c r="G428" s="24"/>
      <c r="H428" s="24"/>
      <c r="I428" s="24"/>
      <c r="J428" s="24"/>
      <c r="K428" s="24"/>
      <c r="L428" s="24"/>
      <c r="M428" s="24"/>
      <c r="N428" s="24"/>
      <c r="O428" s="24"/>
      <c r="P428" s="24"/>
      <c r="Q428" s="94"/>
      <c r="R428" s="95"/>
      <c r="S428" s="24"/>
      <c r="T428" s="712" t="s">
        <v>718</v>
      </c>
      <c r="U428" s="24"/>
      <c r="V428" s="24"/>
      <c r="W428" s="24"/>
      <c r="X428" s="24"/>
      <c r="Y428" s="24"/>
      <c r="Z428" s="24"/>
      <c r="AA428" s="24"/>
      <c r="AB428" s="24"/>
      <c r="AC428" s="36"/>
      <c r="AD428" s="94"/>
      <c r="AE428" s="103"/>
      <c r="AF428" s="104"/>
      <c r="AG428" s="104"/>
      <c r="AH428" s="104"/>
      <c r="AI428" s="104"/>
      <c r="AJ428" s="104"/>
      <c r="AK428" s="104"/>
      <c r="AL428" s="104"/>
      <c r="AM428" s="104"/>
      <c r="AN428" s="104"/>
      <c r="AO428" s="104"/>
      <c r="AP428" s="543"/>
      <c r="AQ428" s="105"/>
    </row>
    <row r="429" spans="1:43" x14ac:dyDescent="0.2">
      <c r="A429" s="24"/>
      <c r="B429" s="777"/>
      <c r="C429" s="94"/>
      <c r="D429" s="95"/>
      <c r="E429" s="919" t="s">
        <v>782</v>
      </c>
      <c r="F429" s="919"/>
      <c r="G429" s="919"/>
      <c r="H429" s="919"/>
      <c r="I429" s="919"/>
      <c r="J429" s="919"/>
      <c r="K429" s="919"/>
      <c r="L429" s="919"/>
      <c r="M429" s="919"/>
      <c r="N429" s="919"/>
      <c r="O429" s="919"/>
      <c r="P429" s="919"/>
      <c r="Q429" s="94"/>
      <c r="R429" s="95"/>
      <c r="S429" s="24"/>
      <c r="T429" s="24"/>
      <c r="U429" s="700" t="s">
        <v>717</v>
      </c>
      <c r="V429" s="24"/>
      <c r="W429" s="24"/>
      <c r="X429" s="182"/>
      <c r="Y429" s="182" t="s">
        <v>2</v>
      </c>
      <c r="Z429" s="183"/>
      <c r="AA429" s="182"/>
      <c r="AB429" s="182"/>
      <c r="AC429" s="178" t="s">
        <v>49</v>
      </c>
      <c r="AD429" s="94"/>
      <c r="AE429" s="103"/>
      <c r="AF429" s="104"/>
      <c r="AG429" s="104"/>
      <c r="AH429" s="104"/>
      <c r="AI429" s="104"/>
      <c r="AJ429" s="104"/>
      <c r="AK429" s="104"/>
      <c r="AL429" s="104"/>
      <c r="AM429" s="104"/>
      <c r="AN429" s="104"/>
      <c r="AO429" s="104"/>
      <c r="AP429" s="543"/>
      <c r="AQ429" s="105"/>
    </row>
    <row r="430" spans="1:43" ht="10.5" x14ac:dyDescent="0.2">
      <c r="A430" s="24"/>
      <c r="B430" s="777"/>
      <c r="C430" s="94"/>
      <c r="D430" s="95"/>
      <c r="E430" s="919"/>
      <c r="F430" s="919"/>
      <c r="G430" s="919"/>
      <c r="H430" s="919"/>
      <c r="I430" s="919"/>
      <c r="J430" s="919"/>
      <c r="K430" s="919"/>
      <c r="L430" s="919"/>
      <c r="M430" s="919"/>
      <c r="N430" s="919"/>
      <c r="O430" s="919"/>
      <c r="P430" s="919"/>
      <c r="Q430" s="94"/>
      <c r="R430" s="95"/>
      <c r="S430" s="420" t="s">
        <v>1465</v>
      </c>
      <c r="T430" s="24"/>
      <c r="U430" s="24"/>
      <c r="V430" s="24"/>
      <c r="W430" s="24"/>
      <c r="X430" s="24"/>
      <c r="Y430" s="24"/>
      <c r="Z430" s="24"/>
      <c r="AA430" s="24"/>
      <c r="AB430" s="24"/>
      <c r="AC430" s="36"/>
      <c r="AD430" s="94"/>
      <c r="AE430" s="103"/>
      <c r="AF430" s="104"/>
      <c r="AG430" s="104"/>
      <c r="AH430" s="104"/>
      <c r="AI430" s="104"/>
      <c r="AJ430" s="104"/>
      <c r="AK430" s="104"/>
      <c r="AL430" s="104"/>
      <c r="AM430" s="104"/>
      <c r="AN430" s="104"/>
      <c r="AO430" s="104"/>
      <c r="AP430" s="543"/>
      <c r="AQ430" s="105"/>
    </row>
    <row r="431" spans="1:43" x14ac:dyDescent="0.2">
      <c r="A431" s="24"/>
      <c r="B431" s="777"/>
      <c r="C431" s="94"/>
      <c r="D431" s="95"/>
      <c r="E431" s="24"/>
      <c r="F431" s="24"/>
      <c r="G431" s="24"/>
      <c r="H431" s="24"/>
      <c r="I431" s="24"/>
      <c r="J431" s="24"/>
      <c r="K431" s="24"/>
      <c r="L431" s="24"/>
      <c r="M431" s="24"/>
      <c r="N431" s="24"/>
      <c r="O431" s="24"/>
      <c r="P431" s="24"/>
      <c r="Q431" s="94"/>
      <c r="R431" s="95"/>
      <c r="S431" s="24"/>
      <c r="T431" s="712" t="s">
        <v>720</v>
      </c>
      <c r="U431" s="24"/>
      <c r="V431" s="24"/>
      <c r="W431" s="24"/>
      <c r="X431" s="24"/>
      <c r="Y431" s="24"/>
      <c r="Z431" s="24"/>
      <c r="AA431" s="24"/>
      <c r="AB431" s="24"/>
      <c r="AC431" s="36"/>
      <c r="AD431" s="94"/>
      <c r="AE431" s="103"/>
      <c r="AF431" s="104"/>
      <c r="AG431" s="104"/>
      <c r="AH431" s="104"/>
      <c r="AI431" s="104"/>
      <c r="AJ431" s="104"/>
      <c r="AK431" s="104"/>
      <c r="AL431" s="104"/>
      <c r="AM431" s="104"/>
      <c r="AN431" s="104"/>
      <c r="AO431" s="104"/>
      <c r="AP431" s="543"/>
      <c r="AQ431" s="105"/>
    </row>
    <row r="432" spans="1:43" x14ac:dyDescent="0.2">
      <c r="A432" s="24"/>
      <c r="B432" s="777"/>
      <c r="C432" s="94"/>
      <c r="D432" s="95"/>
      <c r="E432" s="24"/>
      <c r="F432" s="24"/>
      <c r="G432" s="24"/>
      <c r="H432" s="24"/>
      <c r="I432" s="24"/>
      <c r="J432" s="24"/>
      <c r="K432" s="24"/>
      <c r="L432" s="24"/>
      <c r="M432" s="24"/>
      <c r="N432" s="24"/>
      <c r="O432" s="24"/>
      <c r="P432" s="24"/>
      <c r="Q432" s="94"/>
      <c r="R432" s="95"/>
      <c r="S432" s="24"/>
      <c r="T432" s="24"/>
      <c r="U432" s="712" t="s">
        <v>721</v>
      </c>
      <c r="V432" s="24"/>
      <c r="W432" s="24"/>
      <c r="X432" s="24"/>
      <c r="Y432" s="182"/>
      <c r="Z432" s="182"/>
      <c r="AA432" s="182" t="s">
        <v>2</v>
      </c>
      <c r="AB432" s="182"/>
      <c r="AC432" s="178" t="s">
        <v>42</v>
      </c>
      <c r="AD432" s="94"/>
      <c r="AE432" s="103"/>
      <c r="AF432" s="104"/>
      <c r="AG432" s="104"/>
      <c r="AH432" s="104"/>
      <c r="AI432" s="104"/>
      <c r="AJ432" s="104"/>
      <c r="AK432" s="104"/>
      <c r="AL432" s="104"/>
      <c r="AM432" s="104"/>
      <c r="AN432" s="104"/>
      <c r="AO432" s="104"/>
      <c r="AP432" s="543"/>
      <c r="AQ432" s="105"/>
    </row>
    <row r="433" spans="1:43" x14ac:dyDescent="0.2">
      <c r="A433" s="24"/>
      <c r="B433" s="777"/>
      <c r="C433" s="94"/>
      <c r="D433" s="95"/>
      <c r="E433" s="24"/>
      <c r="F433" s="24"/>
      <c r="G433" s="24"/>
      <c r="H433" s="24"/>
      <c r="I433" s="24"/>
      <c r="J433" s="24"/>
      <c r="K433" s="24"/>
      <c r="L433" s="24"/>
      <c r="M433" s="24"/>
      <c r="N433" s="24"/>
      <c r="O433" s="24"/>
      <c r="P433" s="24"/>
      <c r="Q433" s="94"/>
      <c r="R433" s="95"/>
      <c r="S433" s="24"/>
      <c r="T433" s="712" t="s">
        <v>660</v>
      </c>
      <c r="U433" s="24"/>
      <c r="V433" s="24"/>
      <c r="W433" s="24"/>
      <c r="X433" s="24"/>
      <c r="Y433" s="24"/>
      <c r="Z433" s="24"/>
      <c r="AA433" s="24"/>
      <c r="AB433" s="24"/>
      <c r="AC433" s="36"/>
      <c r="AD433" s="94"/>
      <c r="AE433" s="103"/>
      <c r="AF433" s="104"/>
      <c r="AG433" s="104"/>
      <c r="AH433" s="104"/>
      <c r="AI433" s="104"/>
      <c r="AJ433" s="104"/>
      <c r="AK433" s="104"/>
      <c r="AL433" s="104"/>
      <c r="AM433" s="104"/>
      <c r="AN433" s="104"/>
      <c r="AO433" s="104"/>
      <c r="AP433" s="543"/>
      <c r="AQ433" s="105"/>
    </row>
    <row r="434" spans="1:43" x14ac:dyDescent="0.2">
      <c r="A434" s="24"/>
      <c r="B434" s="777"/>
      <c r="C434" s="94"/>
      <c r="D434" s="95"/>
      <c r="E434" s="24"/>
      <c r="F434" s="24"/>
      <c r="G434" s="24"/>
      <c r="H434" s="24"/>
      <c r="I434" s="24"/>
      <c r="J434" s="24"/>
      <c r="K434" s="24"/>
      <c r="L434" s="24"/>
      <c r="M434" s="24"/>
      <c r="N434" s="24"/>
      <c r="O434" s="24"/>
      <c r="P434" s="24"/>
      <c r="Q434" s="94"/>
      <c r="R434" s="95"/>
      <c r="S434" s="24"/>
      <c r="T434" s="24"/>
      <c r="U434" s="712" t="s">
        <v>790</v>
      </c>
      <c r="V434" s="24"/>
      <c r="W434" s="24"/>
      <c r="X434" s="24"/>
      <c r="Y434" s="24"/>
      <c r="Z434" s="24"/>
      <c r="AA434" s="24"/>
      <c r="AB434" s="24"/>
      <c r="AC434" s="36"/>
      <c r="AD434" s="94"/>
      <c r="AE434" s="103"/>
      <c r="AF434" s="104"/>
      <c r="AG434" s="104"/>
      <c r="AH434" s="104"/>
      <c r="AI434" s="104"/>
      <c r="AJ434" s="104"/>
      <c r="AK434" s="104"/>
      <c r="AL434" s="104"/>
      <c r="AM434" s="104"/>
      <c r="AN434" s="104"/>
      <c r="AO434" s="104"/>
      <c r="AP434" s="543"/>
      <c r="AQ434" s="105"/>
    </row>
    <row r="435" spans="1:43" x14ac:dyDescent="0.2">
      <c r="A435" s="24"/>
      <c r="B435" s="777"/>
      <c r="C435" s="94"/>
      <c r="D435" s="95"/>
      <c r="E435" s="24"/>
      <c r="F435" s="24"/>
      <c r="G435" s="24"/>
      <c r="H435" s="24"/>
      <c r="I435" s="24"/>
      <c r="J435" s="24"/>
      <c r="K435" s="24"/>
      <c r="L435" s="24"/>
      <c r="M435" s="24"/>
      <c r="N435" s="24"/>
      <c r="O435" s="24"/>
      <c r="P435" s="24"/>
      <c r="Q435" s="94"/>
      <c r="R435" s="95"/>
      <c r="S435" s="24"/>
      <c r="T435" s="24"/>
      <c r="U435" s="712" t="s">
        <v>723</v>
      </c>
      <c r="V435" s="24"/>
      <c r="W435" s="24"/>
      <c r="X435" s="24"/>
      <c r="Y435" s="182" t="s">
        <v>2</v>
      </c>
      <c r="Z435" s="182"/>
      <c r="AA435" s="182"/>
      <c r="AB435" s="182"/>
      <c r="AC435" s="178" t="s">
        <v>43</v>
      </c>
      <c r="AD435" s="94"/>
      <c r="AE435" s="103"/>
      <c r="AF435" s="104"/>
      <c r="AG435" s="104"/>
      <c r="AH435" s="104"/>
      <c r="AI435" s="104"/>
      <c r="AJ435" s="104"/>
      <c r="AK435" s="104"/>
      <c r="AL435" s="104"/>
      <c r="AM435" s="104"/>
      <c r="AN435" s="104"/>
      <c r="AO435" s="104"/>
      <c r="AP435" s="543"/>
      <c r="AQ435" s="105"/>
    </row>
    <row r="436" spans="1:43" x14ac:dyDescent="0.2">
      <c r="A436" s="24"/>
      <c r="B436" s="777"/>
      <c r="C436" s="94"/>
      <c r="D436" s="95"/>
      <c r="E436" s="24"/>
      <c r="F436" s="24"/>
      <c r="G436" s="24"/>
      <c r="H436" s="24"/>
      <c r="I436" s="24"/>
      <c r="J436" s="24"/>
      <c r="K436" s="24"/>
      <c r="L436" s="24"/>
      <c r="M436" s="24"/>
      <c r="N436" s="24"/>
      <c r="O436" s="24"/>
      <c r="P436" s="24"/>
      <c r="Q436" s="94"/>
      <c r="R436" s="95"/>
      <c r="S436" s="24"/>
      <c r="T436" s="24"/>
      <c r="U436" s="24"/>
      <c r="V436" s="24"/>
      <c r="W436" s="24"/>
      <c r="X436" s="24"/>
      <c r="Y436" s="24"/>
      <c r="Z436" s="24"/>
      <c r="AA436" s="24"/>
      <c r="AB436" s="24"/>
      <c r="AC436" s="178"/>
      <c r="AD436" s="94"/>
      <c r="AE436" s="103"/>
      <c r="AF436" s="104"/>
      <c r="AG436" s="104"/>
      <c r="AH436" s="104"/>
      <c r="AI436" s="104"/>
      <c r="AJ436" s="104"/>
      <c r="AK436" s="104"/>
      <c r="AL436" s="104"/>
      <c r="AM436" s="104"/>
      <c r="AN436" s="104"/>
      <c r="AO436" s="104"/>
      <c r="AP436" s="543"/>
      <c r="AQ436" s="105"/>
    </row>
    <row r="437" spans="1:43" x14ac:dyDescent="0.2">
      <c r="A437" s="24"/>
      <c r="B437" s="777"/>
      <c r="C437" s="94"/>
      <c r="D437" s="95"/>
      <c r="E437" s="24"/>
      <c r="F437" s="24"/>
      <c r="G437" s="24"/>
      <c r="H437" s="24"/>
      <c r="I437" s="24"/>
      <c r="J437" s="24"/>
      <c r="K437" s="24"/>
      <c r="L437" s="24"/>
      <c r="M437" s="24"/>
      <c r="N437" s="24"/>
      <c r="O437" s="24"/>
      <c r="P437" s="24"/>
      <c r="Q437" s="94"/>
      <c r="R437" s="95"/>
      <c r="S437" s="710" t="s">
        <v>558</v>
      </c>
      <c r="T437" s="24"/>
      <c r="U437" s="24"/>
      <c r="V437" s="30"/>
      <c r="W437" s="30"/>
      <c r="X437" s="30"/>
      <c r="Y437" s="30"/>
      <c r="Z437" s="30"/>
      <c r="AA437" s="30"/>
      <c r="AB437" s="30"/>
      <c r="AC437" s="178" t="s">
        <v>48</v>
      </c>
      <c r="AD437" s="94"/>
      <c r="AE437" s="103"/>
      <c r="AF437" s="104"/>
      <c r="AG437" s="104"/>
      <c r="AH437" s="104"/>
      <c r="AI437" s="104"/>
      <c r="AJ437" s="104"/>
      <c r="AK437" s="104"/>
      <c r="AL437" s="104"/>
      <c r="AM437" s="104"/>
      <c r="AN437" s="104"/>
      <c r="AO437" s="104"/>
      <c r="AP437" s="543"/>
      <c r="AQ437" s="105"/>
    </row>
    <row r="438" spans="1:43" x14ac:dyDescent="0.2">
      <c r="A438" s="24"/>
      <c r="B438" s="777"/>
      <c r="C438" s="94"/>
      <c r="D438" s="95"/>
      <c r="E438" s="24"/>
      <c r="F438" s="24"/>
      <c r="G438" s="24"/>
      <c r="H438" s="24"/>
      <c r="I438" s="24"/>
      <c r="J438" s="24"/>
      <c r="K438" s="24"/>
      <c r="L438" s="24"/>
      <c r="M438" s="24"/>
      <c r="N438" s="24"/>
      <c r="O438" s="24"/>
      <c r="P438" s="24"/>
      <c r="Q438" s="94"/>
      <c r="R438" s="95"/>
      <c r="S438" s="24"/>
      <c r="T438" s="24"/>
      <c r="U438" s="24"/>
      <c r="V438" s="890" t="s">
        <v>559</v>
      </c>
      <c r="W438" s="890"/>
      <c r="X438" s="890"/>
      <c r="Y438" s="890"/>
      <c r="Z438" s="890"/>
      <c r="AA438" s="890"/>
      <c r="AB438" s="890"/>
      <c r="AC438" s="36"/>
      <c r="AD438" s="94"/>
      <c r="AE438" s="103"/>
      <c r="AF438" s="104"/>
      <c r="AG438" s="104"/>
      <c r="AH438" s="104"/>
      <c r="AI438" s="104"/>
      <c r="AJ438" s="104"/>
      <c r="AK438" s="104"/>
      <c r="AL438" s="104"/>
      <c r="AM438" s="104"/>
      <c r="AN438" s="104"/>
      <c r="AO438" s="104"/>
      <c r="AP438" s="543"/>
      <c r="AQ438" s="105"/>
    </row>
    <row r="439" spans="1:43" ht="6" customHeight="1" x14ac:dyDescent="0.2">
      <c r="A439" s="30"/>
      <c r="B439" s="793"/>
      <c r="C439" s="91"/>
      <c r="D439" s="44"/>
      <c r="E439" s="30"/>
      <c r="F439" s="30"/>
      <c r="G439" s="30"/>
      <c r="H439" s="30"/>
      <c r="I439" s="30"/>
      <c r="J439" s="30"/>
      <c r="K439" s="30"/>
      <c r="L439" s="30"/>
      <c r="M439" s="30"/>
      <c r="N439" s="30"/>
      <c r="O439" s="30"/>
      <c r="P439" s="30"/>
      <c r="Q439" s="91"/>
      <c r="R439" s="44"/>
      <c r="S439" s="30"/>
      <c r="T439" s="30"/>
      <c r="U439" s="30"/>
      <c r="V439" s="30"/>
      <c r="W439" s="30"/>
      <c r="X439" s="30"/>
      <c r="Y439" s="30"/>
      <c r="Z439" s="30"/>
      <c r="AA439" s="30"/>
      <c r="AB439" s="30"/>
      <c r="AC439" s="185"/>
      <c r="AD439" s="91"/>
      <c r="AE439" s="103"/>
      <c r="AF439" s="104"/>
      <c r="AG439" s="104"/>
      <c r="AH439" s="104"/>
      <c r="AI439" s="104"/>
      <c r="AJ439" s="104"/>
      <c r="AK439" s="104"/>
      <c r="AL439" s="104"/>
      <c r="AM439" s="104"/>
      <c r="AN439" s="104"/>
      <c r="AO439" s="104"/>
      <c r="AP439" s="543"/>
      <c r="AQ439" s="105"/>
    </row>
    <row r="440" spans="1:43" ht="6" customHeight="1" x14ac:dyDescent="0.2">
      <c r="A440" s="26"/>
      <c r="B440" s="756"/>
      <c r="C440" s="89"/>
      <c r="D440" s="45"/>
      <c r="E440" s="26"/>
      <c r="F440" s="26"/>
      <c r="G440" s="26"/>
      <c r="H440" s="26"/>
      <c r="I440" s="26"/>
      <c r="J440" s="26"/>
      <c r="K440" s="26"/>
      <c r="L440" s="26"/>
      <c r="M440" s="26"/>
      <c r="N440" s="26"/>
      <c r="O440" s="26"/>
      <c r="P440" s="26"/>
      <c r="Q440" s="89"/>
      <c r="R440" s="45"/>
      <c r="S440" s="26"/>
      <c r="T440" s="26"/>
      <c r="U440" s="26"/>
      <c r="V440" s="26"/>
      <c r="W440" s="26"/>
      <c r="X440" s="26"/>
      <c r="Y440" s="26"/>
      <c r="Z440" s="26"/>
      <c r="AA440" s="26"/>
      <c r="AB440" s="26"/>
      <c r="AC440" s="187"/>
      <c r="AD440" s="89"/>
      <c r="AE440" s="103"/>
      <c r="AF440" s="104"/>
      <c r="AG440" s="104"/>
      <c r="AH440" s="104"/>
      <c r="AI440" s="104"/>
      <c r="AJ440" s="104"/>
      <c r="AK440" s="104"/>
      <c r="AL440" s="104"/>
      <c r="AM440" s="104"/>
      <c r="AN440" s="104"/>
      <c r="AO440" s="104"/>
      <c r="AP440" s="543"/>
      <c r="AQ440" s="105"/>
    </row>
    <row r="441" spans="1:43" ht="11.25" customHeight="1" x14ac:dyDescent="0.2">
      <c r="A441" s="28"/>
      <c r="B441" s="757">
        <v>444</v>
      </c>
      <c r="C441" s="94"/>
      <c r="D441" s="95"/>
      <c r="E441" s="918" t="str">
        <f ca="1">VLOOKUP(INDIRECT(ADDRESS(ROW(),COLUMN()-3)),Language_Translations,MATCH(Language_Selected,Language_Options,0),FALSE)</f>
        <v>Où a eu lieu l'examen ?</v>
      </c>
      <c r="F441" s="918"/>
      <c r="G441" s="918"/>
      <c r="H441" s="918"/>
      <c r="I441" s="918"/>
      <c r="J441" s="918"/>
      <c r="K441" s="918"/>
      <c r="L441" s="918"/>
      <c r="M441" s="918"/>
      <c r="N441" s="918"/>
      <c r="O441" s="918"/>
      <c r="P441" s="918"/>
      <c r="Q441" s="94"/>
      <c r="R441" s="95"/>
      <c r="S441" s="307" t="s">
        <v>724</v>
      </c>
      <c r="T441" s="28"/>
      <c r="U441" s="28"/>
      <c r="V441" s="28"/>
      <c r="W441" s="28"/>
      <c r="X441" s="28"/>
      <c r="Y441" s="28"/>
      <c r="Z441" s="28"/>
      <c r="AA441" s="28"/>
      <c r="AB441" s="28"/>
      <c r="AC441" s="42"/>
      <c r="AD441" s="94"/>
      <c r="AE441" s="103"/>
      <c r="AF441" s="104"/>
      <c r="AG441" s="104"/>
      <c r="AH441" s="104"/>
      <c r="AI441" s="104"/>
      <c r="AJ441" s="104"/>
      <c r="AK441" s="104"/>
      <c r="AL441" s="104"/>
      <c r="AM441" s="104"/>
      <c r="AN441" s="104"/>
      <c r="AO441" s="104"/>
      <c r="AP441" s="543"/>
      <c r="AQ441" s="105"/>
    </row>
    <row r="442" spans="1:43" x14ac:dyDescent="0.2">
      <c r="A442" s="28"/>
      <c r="B442" s="213" t="s">
        <v>15</v>
      </c>
      <c r="C442" s="94"/>
      <c r="D442" s="95"/>
      <c r="E442" s="918"/>
      <c r="F442" s="918"/>
      <c r="G442" s="918"/>
      <c r="H442" s="918"/>
      <c r="I442" s="918"/>
      <c r="J442" s="918"/>
      <c r="K442" s="918"/>
      <c r="L442" s="918"/>
      <c r="M442" s="918"/>
      <c r="N442" s="918"/>
      <c r="O442" s="918"/>
      <c r="P442" s="918"/>
      <c r="Q442" s="94"/>
      <c r="R442" s="95"/>
      <c r="S442" s="28"/>
      <c r="T442" s="711" t="s">
        <v>788</v>
      </c>
      <c r="U442" s="28"/>
      <c r="V442" s="28"/>
      <c r="W442" s="28"/>
      <c r="X442" s="90"/>
      <c r="Y442" s="183" t="s">
        <v>2</v>
      </c>
      <c r="Z442" s="90"/>
      <c r="AA442" s="183"/>
      <c r="AB442" s="90"/>
      <c r="AC442" s="42" t="s">
        <v>40</v>
      </c>
      <c r="AD442" s="94"/>
      <c r="AE442" s="103"/>
      <c r="AF442" s="104"/>
      <c r="AG442" s="104"/>
      <c r="AH442" s="104"/>
      <c r="AI442" s="104"/>
      <c r="AJ442" s="104"/>
      <c r="AK442" s="104"/>
      <c r="AL442" s="104"/>
      <c r="AM442" s="104"/>
      <c r="AN442" s="104"/>
      <c r="AO442" s="104"/>
      <c r="AP442" s="543"/>
      <c r="AQ442" s="105"/>
    </row>
    <row r="443" spans="1:43" x14ac:dyDescent="0.2">
      <c r="A443" s="24"/>
      <c r="B443" s="777"/>
      <c r="C443" s="94"/>
      <c r="D443" s="95"/>
      <c r="E443" s="918"/>
      <c r="F443" s="918"/>
      <c r="G443" s="918"/>
      <c r="H443" s="918"/>
      <c r="I443" s="918"/>
      <c r="J443" s="918"/>
      <c r="K443" s="918"/>
      <c r="L443" s="918"/>
      <c r="M443" s="918"/>
      <c r="N443" s="918"/>
      <c r="O443" s="918"/>
      <c r="P443" s="918"/>
      <c r="Q443" s="94"/>
      <c r="R443" s="95"/>
      <c r="S443" s="28"/>
      <c r="T443" s="28" t="s">
        <v>725</v>
      </c>
      <c r="U443" s="28"/>
      <c r="V443" s="28"/>
      <c r="W443" s="28"/>
      <c r="X443" s="28"/>
      <c r="Y443" s="90" t="s">
        <v>2</v>
      </c>
      <c r="Z443" s="90"/>
      <c r="AA443" s="183"/>
      <c r="AB443" s="90"/>
      <c r="AC443" s="42" t="s">
        <v>41</v>
      </c>
      <c r="AD443" s="94"/>
      <c r="AE443" s="103"/>
      <c r="AF443" s="104"/>
      <c r="AG443" s="104"/>
      <c r="AH443" s="104"/>
      <c r="AI443" s="104"/>
      <c r="AJ443" s="104"/>
      <c r="AK443" s="104"/>
      <c r="AL443" s="104"/>
      <c r="AM443" s="104"/>
      <c r="AN443" s="104"/>
      <c r="AO443" s="104"/>
      <c r="AP443" s="543"/>
      <c r="AQ443" s="105"/>
    </row>
    <row r="444" spans="1:43" x14ac:dyDescent="0.2">
      <c r="A444" s="24"/>
      <c r="B444" s="777"/>
      <c r="C444" s="94"/>
      <c r="D444" s="95"/>
      <c r="E444" s="24"/>
      <c r="F444" s="24"/>
      <c r="G444" s="24"/>
      <c r="H444" s="24"/>
      <c r="I444" s="24"/>
      <c r="J444" s="24"/>
      <c r="K444" s="24"/>
      <c r="L444" s="24"/>
      <c r="M444" s="24"/>
      <c r="N444" s="24"/>
      <c r="O444" s="24"/>
      <c r="P444" s="24"/>
      <c r="Q444" s="94"/>
      <c r="R444" s="95"/>
      <c r="S444" s="28"/>
      <c r="T444" s="28"/>
      <c r="U444" s="28"/>
      <c r="V444" s="28"/>
      <c r="W444" s="28"/>
      <c r="X444" s="28"/>
      <c r="Y444" s="28"/>
      <c r="Z444" s="28"/>
      <c r="AA444" s="28"/>
      <c r="AB444" s="28"/>
      <c r="AC444" s="42"/>
      <c r="AD444" s="94"/>
      <c r="AE444" s="103"/>
      <c r="AF444" s="104"/>
      <c r="AG444" s="104"/>
      <c r="AH444" s="104"/>
      <c r="AI444" s="104"/>
      <c r="AJ444" s="104"/>
      <c r="AK444" s="104"/>
      <c r="AL444" s="104"/>
      <c r="AM444" s="104"/>
      <c r="AN444" s="104"/>
      <c r="AO444" s="104"/>
      <c r="AP444" s="543"/>
      <c r="AQ444" s="105"/>
    </row>
    <row r="445" spans="1:43" ht="10.5" x14ac:dyDescent="0.2">
      <c r="A445" s="24"/>
      <c r="B445" s="777"/>
      <c r="C445" s="94"/>
      <c r="D445" s="95"/>
      <c r="E445" s="919" t="s">
        <v>733</v>
      </c>
      <c r="F445" s="919"/>
      <c r="G445" s="919"/>
      <c r="H445" s="919"/>
      <c r="I445" s="919"/>
      <c r="J445" s="919"/>
      <c r="K445" s="919"/>
      <c r="L445" s="919"/>
      <c r="M445" s="919"/>
      <c r="N445" s="919"/>
      <c r="O445" s="919"/>
      <c r="P445" s="919"/>
      <c r="Q445" s="94"/>
      <c r="R445" s="95"/>
      <c r="S445" s="307" t="s">
        <v>597</v>
      </c>
      <c r="T445" s="28"/>
      <c r="U445" s="28"/>
      <c r="V445" s="28"/>
      <c r="W445" s="28"/>
      <c r="X445" s="28"/>
      <c r="Y445" s="28"/>
      <c r="Z445" s="28"/>
      <c r="AA445" s="28"/>
      <c r="AB445" s="28"/>
      <c r="AC445" s="42"/>
      <c r="AD445" s="94"/>
      <c r="AE445" s="103"/>
      <c r="AF445" s="104"/>
      <c r="AG445" s="104"/>
      <c r="AH445" s="104"/>
      <c r="AI445" s="104"/>
      <c r="AJ445" s="104"/>
      <c r="AK445" s="104"/>
      <c r="AL445" s="104"/>
      <c r="AM445" s="104"/>
      <c r="AN445" s="104"/>
      <c r="AO445" s="104"/>
      <c r="AP445" s="543"/>
      <c r="AQ445" s="105"/>
    </row>
    <row r="446" spans="1:43" x14ac:dyDescent="0.2">
      <c r="A446" s="24"/>
      <c r="B446" s="777"/>
      <c r="C446" s="94"/>
      <c r="D446" s="95"/>
      <c r="E446" s="919"/>
      <c r="F446" s="919"/>
      <c r="G446" s="919"/>
      <c r="H446" s="919"/>
      <c r="I446" s="919"/>
      <c r="J446" s="919"/>
      <c r="K446" s="919"/>
      <c r="L446" s="919"/>
      <c r="M446" s="919"/>
      <c r="N446" s="919"/>
      <c r="O446" s="919"/>
      <c r="P446" s="919"/>
      <c r="Q446" s="94"/>
      <c r="R446" s="95"/>
      <c r="S446" s="28"/>
      <c r="T446" s="695" t="s">
        <v>1461</v>
      </c>
      <c r="U446" s="28"/>
      <c r="V446" s="28"/>
      <c r="W446" s="28"/>
      <c r="X446" s="28"/>
      <c r="Y446" s="28"/>
      <c r="AA446" s="90"/>
      <c r="AB446" s="90" t="s">
        <v>2</v>
      </c>
      <c r="AC446" s="42" t="s">
        <v>42</v>
      </c>
      <c r="AD446" s="94"/>
      <c r="AE446" s="103"/>
      <c r="AF446" s="104"/>
      <c r="AG446" s="104"/>
      <c r="AH446" s="104"/>
      <c r="AI446" s="104"/>
      <c r="AJ446" s="104"/>
      <c r="AK446" s="104"/>
      <c r="AL446" s="104"/>
      <c r="AM446" s="104"/>
      <c r="AN446" s="104"/>
      <c r="AO446" s="104"/>
      <c r="AP446" s="543"/>
      <c r="AQ446" s="105"/>
    </row>
    <row r="447" spans="1:43" x14ac:dyDescent="0.2">
      <c r="A447" s="24"/>
      <c r="B447" s="777"/>
      <c r="C447" s="94"/>
      <c r="D447" s="95"/>
      <c r="E447" s="24"/>
      <c r="F447" s="24"/>
      <c r="G447" s="24"/>
      <c r="H447" s="24"/>
      <c r="I447" s="24"/>
      <c r="J447" s="24"/>
      <c r="K447" s="24"/>
      <c r="L447" s="24"/>
      <c r="M447" s="24"/>
      <c r="N447" s="24"/>
      <c r="O447" s="24"/>
      <c r="P447" s="24"/>
      <c r="Q447" s="94"/>
      <c r="R447" s="95"/>
      <c r="S447" s="28"/>
      <c r="T447" s="28" t="s">
        <v>726</v>
      </c>
      <c r="U447" s="28"/>
      <c r="V447" s="28"/>
      <c r="W447" s="28"/>
      <c r="X447" s="28"/>
      <c r="Y447" s="28"/>
      <c r="Z447" s="28"/>
      <c r="AA447" s="28"/>
      <c r="AB447" s="28"/>
      <c r="AC447" s="42"/>
      <c r="AD447" s="94"/>
      <c r="AE447" s="103"/>
      <c r="AF447" s="104"/>
      <c r="AG447" s="104"/>
      <c r="AH447" s="104"/>
      <c r="AI447" s="104"/>
      <c r="AJ447" s="104"/>
      <c r="AK447" s="104"/>
      <c r="AL447" s="104"/>
      <c r="AM447" s="104"/>
      <c r="AN447" s="104"/>
      <c r="AO447" s="104"/>
      <c r="AP447" s="543"/>
      <c r="AQ447" s="105"/>
    </row>
    <row r="448" spans="1:43" x14ac:dyDescent="0.2">
      <c r="A448" s="24"/>
      <c r="B448" s="777"/>
      <c r="C448" s="94"/>
      <c r="D448" s="95"/>
      <c r="E448" s="899" t="s">
        <v>734</v>
      </c>
      <c r="F448" s="899"/>
      <c r="G448" s="899"/>
      <c r="H448" s="899"/>
      <c r="I448" s="899"/>
      <c r="J448" s="899"/>
      <c r="K448" s="899"/>
      <c r="L448" s="899"/>
      <c r="M448" s="899"/>
      <c r="N448" s="899"/>
      <c r="O448" s="899"/>
      <c r="P448" s="899"/>
      <c r="Q448" s="94"/>
      <c r="R448" s="95"/>
      <c r="S448" s="24"/>
      <c r="T448" s="24"/>
      <c r="U448" s="24" t="s">
        <v>1459</v>
      </c>
      <c r="V448" s="24"/>
      <c r="W448" s="24"/>
      <c r="X448" s="182"/>
      <c r="Y448" s="182"/>
      <c r="Z448" s="183"/>
      <c r="AA448" s="182"/>
      <c r="AB448" s="182" t="s">
        <v>2</v>
      </c>
      <c r="AC448" s="36" t="s">
        <v>43</v>
      </c>
      <c r="AD448" s="94"/>
      <c r="AE448" s="103"/>
      <c r="AF448" s="104"/>
      <c r="AG448" s="104"/>
      <c r="AH448" s="104"/>
      <c r="AI448" s="104"/>
      <c r="AJ448" s="104"/>
      <c r="AK448" s="104"/>
      <c r="AL448" s="104"/>
      <c r="AM448" s="104"/>
      <c r="AN448" s="104"/>
      <c r="AO448" s="104"/>
      <c r="AP448" s="543"/>
      <c r="AQ448" s="105"/>
    </row>
    <row r="449" spans="1:43" x14ac:dyDescent="0.2">
      <c r="A449" s="24"/>
      <c r="B449" s="777"/>
      <c r="C449" s="94"/>
      <c r="D449" s="95"/>
      <c r="E449" s="899"/>
      <c r="F449" s="899"/>
      <c r="G449" s="899"/>
      <c r="H449" s="899"/>
      <c r="I449" s="899"/>
      <c r="J449" s="899"/>
      <c r="K449" s="899"/>
      <c r="L449" s="899"/>
      <c r="M449" s="899"/>
      <c r="N449" s="899"/>
      <c r="O449" s="899"/>
      <c r="P449" s="899"/>
      <c r="Q449" s="94"/>
      <c r="R449" s="95"/>
      <c r="S449" s="28"/>
      <c r="T449" s="28" t="s">
        <v>727</v>
      </c>
      <c r="U449" s="28"/>
      <c r="V449" s="28"/>
      <c r="W449" s="28"/>
      <c r="X449" s="28"/>
      <c r="Y449" s="28"/>
      <c r="Z449" s="28"/>
      <c r="AA449" s="28"/>
      <c r="AB449" s="28"/>
      <c r="AC449" s="42"/>
      <c r="AD449" s="94"/>
      <c r="AE449" s="103"/>
      <c r="AF449" s="104"/>
      <c r="AG449" s="104"/>
      <c r="AH449" s="104"/>
      <c r="AI449" s="104"/>
      <c r="AJ449" s="104"/>
      <c r="AK449" s="104"/>
      <c r="AL449" s="104"/>
      <c r="AM449" s="104"/>
      <c r="AN449" s="104"/>
      <c r="AO449" s="104"/>
      <c r="AP449" s="543"/>
      <c r="AQ449" s="105"/>
    </row>
    <row r="450" spans="1:43" x14ac:dyDescent="0.2">
      <c r="A450" s="24"/>
      <c r="B450" s="777"/>
      <c r="C450" s="94"/>
      <c r="D450" s="95"/>
      <c r="E450" s="899"/>
      <c r="F450" s="899"/>
      <c r="G450" s="899"/>
      <c r="H450" s="899"/>
      <c r="I450" s="899"/>
      <c r="J450" s="899"/>
      <c r="K450" s="899"/>
      <c r="L450" s="899"/>
      <c r="M450" s="899"/>
      <c r="N450" s="899"/>
      <c r="O450" s="899"/>
      <c r="P450" s="899"/>
      <c r="Q450" s="94"/>
      <c r="R450" s="95"/>
      <c r="S450" s="24"/>
      <c r="T450" s="24"/>
      <c r="U450" s="24" t="s">
        <v>1459</v>
      </c>
      <c r="V450" s="24"/>
      <c r="W450" s="24"/>
      <c r="X450" s="182"/>
      <c r="Y450" s="183"/>
      <c r="Z450" s="182"/>
      <c r="AA450" s="182"/>
      <c r="AB450" s="182" t="s">
        <v>2</v>
      </c>
      <c r="AC450" s="36" t="s">
        <v>44</v>
      </c>
      <c r="AD450" s="94"/>
      <c r="AE450" s="103"/>
      <c r="AF450" s="104"/>
      <c r="AG450" s="104"/>
      <c r="AH450" s="104"/>
      <c r="AI450" s="104"/>
      <c r="AJ450" s="104"/>
      <c r="AK450" s="104"/>
      <c r="AL450" s="104"/>
      <c r="AM450" s="104"/>
      <c r="AN450" s="104"/>
      <c r="AO450" s="104"/>
      <c r="AP450" s="543"/>
      <c r="AQ450" s="105"/>
    </row>
    <row r="451" spans="1:43" x14ac:dyDescent="0.2">
      <c r="A451" s="24"/>
      <c r="B451" s="777"/>
      <c r="C451" s="94"/>
      <c r="D451" s="95"/>
      <c r="E451" s="899"/>
      <c r="F451" s="899"/>
      <c r="G451" s="899"/>
      <c r="H451" s="899"/>
      <c r="I451" s="899"/>
      <c r="J451" s="899"/>
      <c r="K451" s="899"/>
      <c r="L451" s="899"/>
      <c r="M451" s="899"/>
      <c r="N451" s="899"/>
      <c r="O451" s="899"/>
      <c r="P451" s="899"/>
      <c r="Q451" s="94"/>
      <c r="R451" s="95"/>
      <c r="S451" s="28"/>
      <c r="T451" s="157" t="s">
        <v>600</v>
      </c>
      <c r="U451" s="157"/>
      <c r="V451" s="157"/>
      <c r="W451" s="157"/>
      <c r="X451" s="157"/>
      <c r="Y451" s="157"/>
      <c r="Z451" s="157"/>
      <c r="AA451" s="157"/>
      <c r="AB451" s="157"/>
      <c r="AC451" s="168"/>
      <c r="AD451" s="155"/>
      <c r="AE451" s="103"/>
      <c r="AF451" s="104"/>
      <c r="AG451" s="104"/>
      <c r="AH451" s="104"/>
      <c r="AI451" s="104"/>
      <c r="AJ451" s="104"/>
      <c r="AK451" s="104"/>
      <c r="AL451" s="104"/>
      <c r="AM451" s="104"/>
      <c r="AN451" s="104"/>
      <c r="AO451" s="104"/>
      <c r="AP451" s="543"/>
      <c r="AQ451" s="105"/>
    </row>
    <row r="452" spans="1:43" x14ac:dyDescent="0.2">
      <c r="A452" s="24"/>
      <c r="B452" s="777"/>
      <c r="C452" s="94"/>
      <c r="D452" s="95"/>
      <c r="Q452" s="94"/>
      <c r="R452" s="95"/>
      <c r="S452" s="28"/>
      <c r="T452" s="157"/>
      <c r="U452" s="157"/>
      <c r="V452" s="157"/>
      <c r="W452" s="157"/>
      <c r="X452" s="157"/>
      <c r="Y452" s="157"/>
      <c r="Z452" s="157"/>
      <c r="AA452" s="157"/>
      <c r="AB452" s="157"/>
      <c r="AC452" s="168"/>
      <c r="AD452" s="155"/>
      <c r="AE452" s="103"/>
      <c r="AF452" s="104"/>
      <c r="AG452" s="104"/>
      <c r="AH452" s="104"/>
      <c r="AI452" s="104"/>
      <c r="AJ452" s="104"/>
      <c r="AK452" s="104"/>
      <c r="AL452" s="104"/>
      <c r="AM452" s="104"/>
      <c r="AN452" s="104"/>
      <c r="AO452" s="104"/>
      <c r="AP452" s="543"/>
      <c r="AQ452" s="105"/>
    </row>
    <row r="453" spans="1:43" x14ac:dyDescent="0.2">
      <c r="A453" s="24"/>
      <c r="B453" s="777"/>
      <c r="C453" s="94"/>
      <c r="D453" s="95"/>
      <c r="E453" s="30"/>
      <c r="F453" s="30"/>
      <c r="G453" s="30"/>
      <c r="H453" s="30"/>
      <c r="I453" s="30"/>
      <c r="J453" s="30"/>
      <c r="K453" s="30"/>
      <c r="L453" s="30"/>
      <c r="M453" s="30"/>
      <c r="N453" s="30"/>
      <c r="O453" s="30"/>
      <c r="P453" s="30"/>
      <c r="Q453" s="94"/>
      <c r="R453" s="95"/>
      <c r="S453" s="24"/>
      <c r="T453" s="157"/>
      <c r="U453" s="28"/>
      <c r="V453" s="30"/>
      <c r="W453" s="30"/>
      <c r="X453" s="30"/>
      <c r="Y453" s="30"/>
      <c r="Z453" s="30"/>
      <c r="AA453" s="30"/>
      <c r="AB453" s="30"/>
      <c r="AC453" s="158" t="s">
        <v>45</v>
      </c>
      <c r="AD453" s="155"/>
      <c r="AE453" s="103"/>
      <c r="AF453" s="104"/>
      <c r="AG453" s="104"/>
      <c r="AH453" s="104"/>
      <c r="AI453" s="104"/>
      <c r="AJ453" s="104"/>
      <c r="AK453" s="104"/>
      <c r="AL453" s="104"/>
      <c r="AM453" s="104"/>
      <c r="AN453" s="104"/>
      <c r="AO453" s="104"/>
      <c r="AP453" s="543"/>
      <c r="AQ453" s="105"/>
    </row>
    <row r="454" spans="1:43" x14ac:dyDescent="0.2">
      <c r="A454" s="24"/>
      <c r="B454" s="777"/>
      <c r="C454" s="94"/>
      <c r="D454" s="95"/>
      <c r="E454" s="890" t="s">
        <v>595</v>
      </c>
      <c r="F454" s="890"/>
      <c r="G454" s="890"/>
      <c r="H454" s="890"/>
      <c r="I454" s="890"/>
      <c r="J454" s="890"/>
      <c r="K454" s="890"/>
      <c r="L454" s="890"/>
      <c r="M454" s="890"/>
      <c r="N454" s="890"/>
      <c r="O454" s="890"/>
      <c r="P454" s="890"/>
      <c r="Q454" s="94"/>
      <c r="R454" s="95"/>
      <c r="S454" s="28"/>
      <c r="T454" s="157"/>
      <c r="U454" s="28"/>
      <c r="V454" s="890" t="s">
        <v>559</v>
      </c>
      <c r="W454" s="890"/>
      <c r="X454" s="890"/>
      <c r="Y454" s="890"/>
      <c r="Z454" s="890"/>
      <c r="AA454" s="890"/>
      <c r="AB454" s="890"/>
      <c r="AC454" s="180"/>
      <c r="AD454" s="155"/>
      <c r="AE454" s="103"/>
      <c r="AF454" s="104"/>
      <c r="AG454" s="104"/>
      <c r="AH454" s="104"/>
      <c r="AI454" s="104"/>
      <c r="AJ454" s="104"/>
      <c r="AK454" s="104"/>
      <c r="AL454" s="104"/>
      <c r="AM454" s="104"/>
      <c r="AN454" s="104"/>
      <c r="AO454" s="104"/>
      <c r="AP454" s="543"/>
      <c r="AQ454" s="105"/>
    </row>
    <row r="455" spans="1:43" x14ac:dyDescent="0.2">
      <c r="A455" s="24"/>
      <c r="B455" s="777"/>
      <c r="C455" s="94"/>
      <c r="D455" s="95"/>
      <c r="Q455" s="94"/>
      <c r="R455" s="95"/>
      <c r="S455" s="24"/>
      <c r="T455" s="24"/>
      <c r="AC455" s="36"/>
      <c r="AD455" s="94"/>
      <c r="AE455" s="103"/>
      <c r="AF455" s="104"/>
      <c r="AG455" s="104"/>
      <c r="AH455" s="104"/>
      <c r="AI455" s="104"/>
      <c r="AJ455" s="104"/>
      <c r="AK455" s="104"/>
      <c r="AL455" s="104"/>
      <c r="AM455" s="104"/>
      <c r="AN455" s="104"/>
      <c r="AO455" s="104"/>
      <c r="AP455" s="543"/>
      <c r="AQ455" s="105"/>
    </row>
    <row r="456" spans="1:43" ht="10.5" x14ac:dyDescent="0.2">
      <c r="A456" s="24"/>
      <c r="B456" s="777"/>
      <c r="C456" s="94"/>
      <c r="D456" s="95"/>
      <c r="Q456" s="94"/>
      <c r="R456" s="95"/>
      <c r="S456" s="307" t="s">
        <v>601</v>
      </c>
      <c r="T456" s="28"/>
      <c r="U456" s="28"/>
      <c r="V456" s="28"/>
      <c r="W456" s="28"/>
      <c r="X456" s="28"/>
      <c r="Y456" s="28"/>
      <c r="Z456" s="28"/>
      <c r="AA456" s="28"/>
      <c r="AB456" s="28"/>
      <c r="AC456" s="42"/>
      <c r="AD456" s="94"/>
      <c r="AE456" s="103"/>
      <c r="AF456" s="104"/>
      <c r="AG456" s="104"/>
      <c r="AH456" s="104"/>
      <c r="AI456" s="104"/>
      <c r="AJ456" s="104"/>
      <c r="AK456" s="104"/>
      <c r="AL456" s="104"/>
      <c r="AM456" s="104"/>
      <c r="AN456" s="104"/>
      <c r="AO456" s="104"/>
      <c r="AP456" s="543"/>
      <c r="AQ456" s="105"/>
    </row>
    <row r="457" spans="1:43" x14ac:dyDescent="0.2">
      <c r="A457" s="24"/>
      <c r="B457" s="777"/>
      <c r="C457" s="94"/>
      <c r="D457" s="95"/>
      <c r="E457" s="24"/>
      <c r="F457" s="24"/>
      <c r="G457" s="24"/>
      <c r="H457" s="24"/>
      <c r="I457" s="24"/>
      <c r="J457" s="24"/>
      <c r="K457" s="24"/>
      <c r="L457" s="24"/>
      <c r="M457" s="24"/>
      <c r="N457" s="24"/>
      <c r="O457" s="24"/>
      <c r="P457" s="24"/>
      <c r="Q457" s="94"/>
      <c r="R457" s="95"/>
      <c r="S457" s="28"/>
      <c r="T457" s="695" t="s">
        <v>730</v>
      </c>
      <c r="U457" s="28"/>
      <c r="V457" s="28"/>
      <c r="W457" s="28"/>
      <c r="X457" s="28"/>
      <c r="Y457" s="28"/>
      <c r="Z457" s="28"/>
      <c r="AA457" s="28"/>
      <c r="AB457" s="28"/>
      <c r="AC457" s="42"/>
      <c r="AD457" s="94"/>
      <c r="AE457" s="103"/>
      <c r="AF457" s="104"/>
      <c r="AG457" s="104"/>
      <c r="AH457" s="104"/>
      <c r="AI457" s="104"/>
      <c r="AJ457" s="104"/>
      <c r="AK457" s="104"/>
      <c r="AL457" s="104"/>
      <c r="AM457" s="104"/>
      <c r="AN457" s="104"/>
      <c r="AO457" s="104"/>
      <c r="AP457" s="543"/>
      <c r="AQ457" s="105"/>
    </row>
    <row r="458" spans="1:43" x14ac:dyDescent="0.2">
      <c r="A458" s="24"/>
      <c r="B458" s="777"/>
      <c r="C458" s="94"/>
      <c r="D458" s="95"/>
      <c r="E458" s="24"/>
      <c r="F458" s="24"/>
      <c r="G458" s="24"/>
      <c r="H458" s="24"/>
      <c r="I458" s="24"/>
      <c r="J458" s="24"/>
      <c r="K458" s="24"/>
      <c r="L458" s="24"/>
      <c r="M458" s="24"/>
      <c r="N458" s="24"/>
      <c r="O458" s="24"/>
      <c r="P458" s="24"/>
      <c r="Q458" s="94"/>
      <c r="R458" s="95"/>
      <c r="S458" s="24"/>
      <c r="T458" s="695"/>
      <c r="U458" s="24" t="s">
        <v>731</v>
      </c>
      <c r="V458" s="24"/>
      <c r="W458" s="24"/>
      <c r="X458" s="182" t="s">
        <v>2</v>
      </c>
      <c r="Y458" s="183"/>
      <c r="Z458" s="182"/>
      <c r="AA458" s="182"/>
      <c r="AB458" s="182"/>
      <c r="AC458" s="42" t="s">
        <v>46</v>
      </c>
      <c r="AD458" s="94"/>
      <c r="AE458" s="103"/>
      <c r="AF458" s="104"/>
      <c r="AG458" s="104"/>
      <c r="AH458" s="104"/>
      <c r="AI458" s="104"/>
      <c r="AJ458" s="104"/>
      <c r="AK458" s="104"/>
      <c r="AL458" s="104"/>
      <c r="AM458" s="104"/>
      <c r="AN458" s="104"/>
      <c r="AO458" s="104"/>
      <c r="AP458" s="543"/>
      <c r="AQ458" s="105"/>
    </row>
    <row r="459" spans="1:43" x14ac:dyDescent="0.2">
      <c r="A459" s="24"/>
      <c r="B459" s="777"/>
      <c r="C459" s="94"/>
      <c r="D459" s="95"/>
      <c r="E459" s="24"/>
      <c r="F459" s="24"/>
      <c r="G459" s="24"/>
      <c r="H459" s="24"/>
      <c r="I459" s="24"/>
      <c r="J459" s="24"/>
      <c r="K459" s="24"/>
      <c r="L459" s="24"/>
      <c r="M459" s="24"/>
      <c r="N459" s="24"/>
      <c r="O459" s="24"/>
      <c r="P459" s="24"/>
      <c r="Q459" s="94"/>
      <c r="R459" s="95"/>
      <c r="S459" s="28"/>
      <c r="T459" s="695" t="s">
        <v>778</v>
      </c>
      <c r="U459" s="28"/>
      <c r="V459" s="28"/>
      <c r="W459" s="28"/>
      <c r="X459" s="28"/>
      <c r="Y459" s="28"/>
      <c r="Z459" s="28"/>
      <c r="AA459" s="28"/>
      <c r="AB459" s="28"/>
      <c r="AC459" s="42"/>
      <c r="AD459" s="94"/>
      <c r="AE459" s="103"/>
      <c r="AF459" s="104"/>
      <c r="AG459" s="104"/>
      <c r="AH459" s="104"/>
      <c r="AI459" s="104"/>
      <c r="AJ459" s="104"/>
      <c r="AK459" s="104"/>
      <c r="AL459" s="104"/>
      <c r="AM459" s="104"/>
      <c r="AN459" s="104"/>
      <c r="AO459" s="104"/>
      <c r="AP459" s="543"/>
      <c r="AQ459" s="105"/>
    </row>
    <row r="460" spans="1:43" x14ac:dyDescent="0.2">
      <c r="A460" s="24"/>
      <c r="B460" s="777"/>
      <c r="C460" s="94"/>
      <c r="D460" s="95"/>
      <c r="E460" s="24"/>
      <c r="F460" s="24"/>
      <c r="G460" s="24"/>
      <c r="H460" s="24"/>
      <c r="I460" s="24"/>
      <c r="J460" s="24"/>
      <c r="K460" s="24"/>
      <c r="L460" s="24"/>
      <c r="M460" s="24"/>
      <c r="N460" s="24"/>
      <c r="O460" s="24"/>
      <c r="P460" s="24"/>
      <c r="Q460" s="94"/>
      <c r="R460" s="95"/>
      <c r="S460" s="28"/>
      <c r="T460" s="695"/>
      <c r="U460" s="157" t="s">
        <v>731</v>
      </c>
      <c r="V460" s="24"/>
      <c r="W460" s="24"/>
      <c r="X460" s="24"/>
      <c r="Y460" s="24"/>
      <c r="Z460" s="24"/>
      <c r="AA460" s="24"/>
      <c r="AB460" s="24"/>
      <c r="AC460" s="36"/>
      <c r="AD460" s="155"/>
      <c r="AE460" s="103"/>
      <c r="AF460" s="104"/>
      <c r="AG460" s="104"/>
      <c r="AH460" s="104"/>
      <c r="AI460" s="104"/>
      <c r="AJ460" s="104"/>
      <c r="AK460" s="104"/>
      <c r="AL460" s="104"/>
      <c r="AM460" s="104"/>
      <c r="AN460" s="104"/>
      <c r="AO460" s="104"/>
      <c r="AP460" s="543"/>
      <c r="AQ460" s="105"/>
    </row>
    <row r="461" spans="1:43" x14ac:dyDescent="0.2">
      <c r="A461" s="24"/>
      <c r="B461" s="777"/>
      <c r="C461" s="94"/>
      <c r="D461" s="95"/>
      <c r="E461" s="24"/>
      <c r="F461" s="24"/>
      <c r="G461" s="24"/>
      <c r="H461" s="24"/>
      <c r="I461" s="24"/>
      <c r="J461" s="24"/>
      <c r="K461" s="24"/>
      <c r="L461" s="24"/>
      <c r="M461" s="24"/>
      <c r="N461" s="24"/>
      <c r="O461" s="24"/>
      <c r="P461" s="24"/>
      <c r="Q461" s="94"/>
      <c r="R461" s="95"/>
      <c r="S461" s="28"/>
      <c r="T461" s="157"/>
      <c r="U461" s="157"/>
      <c r="V461" s="24"/>
      <c r="W461" s="24"/>
      <c r="X461" s="24"/>
      <c r="Y461" s="24"/>
      <c r="Z461" s="24"/>
      <c r="AA461" s="24"/>
      <c r="AB461" s="24"/>
      <c r="AC461" s="36"/>
      <c r="AD461" s="155"/>
      <c r="AE461" s="103"/>
      <c r="AF461" s="104"/>
      <c r="AG461" s="104"/>
      <c r="AH461" s="104"/>
      <c r="AI461" s="104"/>
      <c r="AJ461" s="104"/>
      <c r="AK461" s="104"/>
      <c r="AL461" s="104"/>
      <c r="AM461" s="104"/>
      <c r="AN461" s="104"/>
      <c r="AO461" s="104"/>
      <c r="AP461" s="543"/>
      <c r="AQ461" s="105"/>
    </row>
    <row r="462" spans="1:43" x14ac:dyDescent="0.2">
      <c r="A462" s="24"/>
      <c r="B462" s="777"/>
      <c r="C462" s="94"/>
      <c r="D462" s="95"/>
      <c r="E462" s="24"/>
      <c r="F462" s="24"/>
      <c r="G462" s="24"/>
      <c r="H462" s="24"/>
      <c r="I462" s="24"/>
      <c r="J462" s="24"/>
      <c r="K462" s="24"/>
      <c r="L462" s="24"/>
      <c r="M462" s="24"/>
      <c r="N462" s="24"/>
      <c r="O462" s="24"/>
      <c r="P462" s="24"/>
      <c r="Q462" s="94"/>
      <c r="R462" s="95"/>
      <c r="S462" s="28"/>
      <c r="T462" s="157"/>
      <c r="U462" s="28"/>
      <c r="V462" s="30"/>
      <c r="W462" s="30"/>
      <c r="X462" s="30"/>
      <c r="Y462" s="30"/>
      <c r="Z462" s="30"/>
      <c r="AA462" s="30"/>
      <c r="AB462" s="30"/>
      <c r="AC462" s="158" t="s">
        <v>47</v>
      </c>
      <c r="AD462" s="155"/>
      <c r="AE462" s="103"/>
      <c r="AF462" s="104"/>
      <c r="AG462" s="104"/>
      <c r="AH462" s="104"/>
      <c r="AI462" s="104"/>
      <c r="AJ462" s="104"/>
      <c r="AK462" s="104"/>
      <c r="AL462" s="104"/>
      <c r="AM462" s="104"/>
      <c r="AN462" s="104"/>
      <c r="AO462" s="104"/>
      <c r="AP462" s="543"/>
      <c r="AQ462" s="105"/>
    </row>
    <row r="463" spans="1:43" x14ac:dyDescent="0.2">
      <c r="A463" s="24"/>
      <c r="B463" s="777"/>
      <c r="C463" s="94"/>
      <c r="D463" s="95"/>
      <c r="E463" s="24"/>
      <c r="F463" s="24"/>
      <c r="G463" s="24"/>
      <c r="H463" s="24"/>
      <c r="I463" s="24"/>
      <c r="J463" s="24"/>
      <c r="K463" s="24"/>
      <c r="L463" s="24"/>
      <c r="M463" s="24"/>
      <c r="N463" s="24"/>
      <c r="O463" s="24"/>
      <c r="P463" s="24"/>
      <c r="Q463" s="94"/>
      <c r="R463" s="95"/>
      <c r="S463" s="28"/>
      <c r="T463" s="157"/>
      <c r="U463" s="28"/>
      <c r="V463" s="890" t="s">
        <v>559</v>
      </c>
      <c r="W463" s="890"/>
      <c r="X463" s="890"/>
      <c r="Y463" s="890"/>
      <c r="Z463" s="890"/>
      <c r="AA463" s="890"/>
      <c r="AB463" s="890"/>
      <c r="AC463" s="158"/>
      <c r="AD463" s="155"/>
      <c r="AE463" s="103"/>
      <c r="AF463" s="104"/>
      <c r="AG463" s="104"/>
      <c r="AH463" s="104"/>
      <c r="AI463" s="104"/>
      <c r="AJ463" s="104"/>
      <c r="AK463" s="104"/>
      <c r="AL463" s="104"/>
      <c r="AM463" s="104"/>
      <c r="AN463" s="104"/>
      <c r="AO463" s="104"/>
      <c r="AP463" s="543"/>
      <c r="AQ463" s="105"/>
    </row>
    <row r="464" spans="1:43" x14ac:dyDescent="0.2">
      <c r="A464" s="24"/>
      <c r="B464" s="777"/>
      <c r="C464" s="94"/>
      <c r="D464" s="95"/>
      <c r="E464" s="24"/>
      <c r="F464" s="24"/>
      <c r="G464" s="24"/>
      <c r="H464" s="24"/>
      <c r="I464" s="24"/>
      <c r="J464" s="24"/>
      <c r="K464" s="24"/>
      <c r="L464" s="24"/>
      <c r="M464" s="24"/>
      <c r="N464" s="24"/>
      <c r="O464" s="24"/>
      <c r="P464" s="24"/>
      <c r="Q464" s="94"/>
      <c r="R464" s="95"/>
      <c r="S464" s="28"/>
      <c r="T464" s="28"/>
      <c r="U464" s="28"/>
      <c r="V464" s="28"/>
      <c r="W464" s="24"/>
      <c r="X464" s="24"/>
      <c r="Y464" s="24"/>
      <c r="Z464" s="24"/>
      <c r="AA464" s="24"/>
      <c r="AB464" s="24"/>
      <c r="AC464" s="42"/>
      <c r="AD464" s="94"/>
      <c r="AE464" s="103"/>
      <c r="AF464" s="104"/>
      <c r="AG464" s="104"/>
      <c r="AH464" s="104"/>
      <c r="AI464" s="104"/>
      <c r="AJ464" s="104"/>
      <c r="AK464" s="104"/>
      <c r="AL464" s="104"/>
      <c r="AM464" s="104"/>
      <c r="AN464" s="104"/>
      <c r="AO464" s="104"/>
      <c r="AP464" s="543"/>
      <c r="AQ464" s="105"/>
    </row>
    <row r="465" spans="1:43" x14ac:dyDescent="0.2">
      <c r="A465" s="24"/>
      <c r="B465" s="777"/>
      <c r="C465" s="94"/>
      <c r="D465" s="95"/>
      <c r="E465" s="24"/>
      <c r="F465" s="24"/>
      <c r="G465" s="24"/>
      <c r="H465" s="24"/>
      <c r="I465" s="24"/>
      <c r="J465" s="24"/>
      <c r="K465" s="24"/>
      <c r="L465" s="24"/>
      <c r="M465" s="24"/>
      <c r="N465" s="24"/>
      <c r="O465" s="24"/>
      <c r="P465" s="24"/>
      <c r="Q465" s="94"/>
      <c r="R465" s="95"/>
      <c r="S465" s="710" t="s">
        <v>558</v>
      </c>
      <c r="T465" s="28"/>
      <c r="U465" s="28"/>
      <c r="V465" s="30"/>
      <c r="W465" s="30"/>
      <c r="X465" s="30"/>
      <c r="Y465" s="30"/>
      <c r="Z465" s="30"/>
      <c r="AA465" s="30"/>
      <c r="AB465" s="30"/>
      <c r="AC465" s="296" t="s">
        <v>48</v>
      </c>
      <c r="AD465" s="94"/>
      <c r="AE465" s="103"/>
      <c r="AF465" s="104"/>
      <c r="AG465" s="104"/>
      <c r="AH465" s="104"/>
      <c r="AI465" s="104"/>
      <c r="AJ465" s="104"/>
      <c r="AK465" s="104"/>
      <c r="AL465" s="104"/>
      <c r="AM465" s="104"/>
      <c r="AN465" s="104"/>
      <c r="AO465" s="104"/>
      <c r="AP465" s="543"/>
      <c r="AQ465" s="105"/>
    </row>
    <row r="466" spans="1:43" x14ac:dyDescent="0.2">
      <c r="A466" s="24"/>
      <c r="B466" s="777"/>
      <c r="C466" s="94"/>
      <c r="D466" s="95"/>
      <c r="E466" s="24"/>
      <c r="F466" s="24"/>
      <c r="G466" s="24"/>
      <c r="H466" s="24"/>
      <c r="I466" s="24"/>
      <c r="J466" s="24"/>
      <c r="K466" s="24"/>
      <c r="L466" s="24"/>
      <c r="M466" s="24"/>
      <c r="N466" s="24"/>
      <c r="O466" s="24"/>
      <c r="P466" s="24"/>
      <c r="Q466" s="94"/>
      <c r="R466" s="95"/>
      <c r="S466" s="28"/>
      <c r="T466" s="28"/>
      <c r="U466" s="28"/>
      <c r="V466" s="890" t="s">
        <v>559</v>
      </c>
      <c r="W466" s="890"/>
      <c r="X466" s="890"/>
      <c r="Y466" s="890"/>
      <c r="Z466" s="890"/>
      <c r="AA466" s="890"/>
      <c r="AB466" s="890"/>
      <c r="AC466" s="42"/>
      <c r="AD466" s="94"/>
      <c r="AE466" s="103"/>
      <c r="AF466" s="104"/>
      <c r="AG466" s="104"/>
      <c r="AH466" s="104"/>
      <c r="AI466" s="104"/>
      <c r="AJ466" s="104"/>
      <c r="AK466" s="104"/>
      <c r="AL466" s="104"/>
      <c r="AM466" s="104"/>
      <c r="AN466" s="104"/>
      <c r="AO466" s="104"/>
      <c r="AP466" s="543"/>
      <c r="AQ466" s="105"/>
    </row>
    <row r="467" spans="1:43" ht="6" customHeight="1" x14ac:dyDescent="0.2">
      <c r="A467" s="30"/>
      <c r="B467" s="793"/>
      <c r="C467" s="91"/>
      <c r="D467" s="44"/>
      <c r="E467" s="30"/>
      <c r="F467" s="30"/>
      <c r="G467" s="30"/>
      <c r="H467" s="30"/>
      <c r="I467" s="30"/>
      <c r="J467" s="30"/>
      <c r="K467" s="30"/>
      <c r="L467" s="30"/>
      <c r="M467" s="30"/>
      <c r="N467" s="30"/>
      <c r="O467" s="30"/>
      <c r="P467" s="30"/>
      <c r="Q467" s="91"/>
      <c r="R467" s="44"/>
      <c r="S467" s="30"/>
      <c r="T467" s="30"/>
      <c r="U467" s="30"/>
      <c r="V467" s="30"/>
      <c r="W467" s="30"/>
      <c r="X467" s="30"/>
      <c r="Y467" s="30"/>
      <c r="Z467" s="30"/>
      <c r="AA467" s="30"/>
      <c r="AB467" s="30"/>
      <c r="AC467" s="185"/>
      <c r="AD467" s="91"/>
      <c r="AE467" s="103"/>
      <c r="AF467" s="104"/>
      <c r="AG467" s="104"/>
      <c r="AH467" s="104"/>
      <c r="AI467" s="104"/>
      <c r="AJ467" s="104"/>
      <c r="AK467" s="104"/>
      <c r="AL467" s="104"/>
      <c r="AM467" s="104"/>
      <c r="AN467" s="104"/>
      <c r="AO467" s="104"/>
      <c r="AP467" s="543"/>
      <c r="AQ467" s="105"/>
    </row>
    <row r="468" spans="1:43" ht="6" customHeight="1" x14ac:dyDescent="0.2">
      <c r="A468" s="26"/>
      <c r="B468" s="756"/>
      <c r="C468" s="89"/>
      <c r="D468" s="45"/>
      <c r="E468" s="26"/>
      <c r="F468" s="26"/>
      <c r="G468" s="26"/>
      <c r="H468" s="26"/>
      <c r="I468" s="26"/>
      <c r="J468" s="26"/>
      <c r="K468" s="26"/>
      <c r="L468" s="26"/>
      <c r="M468" s="26"/>
      <c r="N468" s="26"/>
      <c r="O468" s="26"/>
      <c r="P468" s="26"/>
      <c r="Q468" s="89"/>
      <c r="R468" s="45"/>
      <c r="S468" s="26"/>
      <c r="T468" s="26"/>
      <c r="U468" s="26"/>
      <c r="V468" s="26"/>
      <c r="W468" s="26"/>
      <c r="X468" s="26"/>
      <c r="Y468" s="26"/>
      <c r="Z468" s="26"/>
      <c r="AA468" s="26"/>
      <c r="AB468" s="26"/>
      <c r="AC468" s="187"/>
      <c r="AD468" s="89"/>
      <c r="AE468" s="103"/>
      <c r="AF468" s="104"/>
      <c r="AG468" s="104"/>
      <c r="AH468" s="104"/>
      <c r="AI468" s="104"/>
      <c r="AJ468" s="104"/>
      <c r="AK468" s="104"/>
      <c r="AL468" s="104"/>
      <c r="AM468" s="104"/>
      <c r="AN468" s="104"/>
      <c r="AO468" s="104"/>
      <c r="AP468" s="543"/>
      <c r="AQ468" s="105"/>
    </row>
    <row r="469" spans="1:43" ht="11.25" customHeight="1" x14ac:dyDescent="0.2">
      <c r="A469" s="24"/>
      <c r="B469" s="777">
        <v>445</v>
      </c>
      <c r="C469" s="94"/>
      <c r="D469" s="95"/>
      <c r="E469" s="927" t="str">
        <f ca="1">VLOOKUP(INDIRECT(ADDRESS(ROW(),COLUMN()-3)),Language_Translations,MATCH(Language_Selected,Language_Options,0),FALSE)</f>
        <v>Je voudrais parler des examens de l'état de santé de (NOM) après votre départ de (ÉTABLISSEMENT À 430). Est-ce-qu'un prestataire de santé ou une accoucheuse traditionnelle a vérifié l'état de santé de (NOM) dans les deux mois après votre départ de (ÉTABLISSEMENT À 430) ?</v>
      </c>
      <c r="F469" s="927"/>
      <c r="G469" s="927"/>
      <c r="H469" s="927"/>
      <c r="I469" s="927"/>
      <c r="J469" s="927"/>
      <c r="K469" s="927"/>
      <c r="L469" s="927"/>
      <c r="M469" s="927"/>
      <c r="N469" s="927"/>
      <c r="O469" s="927"/>
      <c r="P469" s="927"/>
      <c r="Q469" s="94"/>
      <c r="R469" s="95"/>
      <c r="AD469" s="94"/>
      <c r="AE469" s="103"/>
      <c r="AF469" s="104"/>
      <c r="AG469" s="104"/>
      <c r="AH469" s="104"/>
      <c r="AI469" s="104"/>
      <c r="AJ469" s="104"/>
      <c r="AK469" s="104"/>
      <c r="AL469" s="104"/>
      <c r="AM469" s="104"/>
      <c r="AN469" s="104"/>
      <c r="AO469" s="104"/>
      <c r="AP469" s="543"/>
      <c r="AQ469" s="105"/>
    </row>
    <row r="470" spans="1:43" ht="11.25" customHeight="1" x14ac:dyDescent="0.2">
      <c r="A470" s="792"/>
      <c r="B470" s="777"/>
      <c r="C470" s="765"/>
      <c r="D470" s="95"/>
      <c r="E470" s="927"/>
      <c r="F470" s="927"/>
      <c r="G470" s="927"/>
      <c r="H470" s="927"/>
      <c r="I470" s="927"/>
      <c r="J470" s="927"/>
      <c r="K470" s="927"/>
      <c r="L470" s="927"/>
      <c r="M470" s="927"/>
      <c r="N470" s="927"/>
      <c r="O470" s="927"/>
      <c r="P470" s="927"/>
      <c r="Q470" s="765"/>
      <c r="R470" s="95"/>
      <c r="AD470" s="765"/>
      <c r="AE470" s="103"/>
      <c r="AF470" s="104"/>
      <c r="AG470" s="104"/>
      <c r="AH470" s="104"/>
      <c r="AI470" s="104"/>
      <c r="AJ470" s="104"/>
      <c r="AK470" s="104"/>
      <c r="AL470" s="104"/>
      <c r="AM470" s="104"/>
      <c r="AN470" s="104"/>
      <c r="AO470" s="104"/>
      <c r="AP470" s="543"/>
      <c r="AQ470" s="105"/>
    </row>
    <row r="471" spans="1:43" x14ac:dyDescent="0.2">
      <c r="A471" s="24"/>
      <c r="B471" s="777"/>
      <c r="C471" s="94"/>
      <c r="D471" s="95"/>
      <c r="E471" s="927"/>
      <c r="F471" s="927"/>
      <c r="G471" s="927"/>
      <c r="H471" s="927"/>
      <c r="I471" s="927"/>
      <c r="J471" s="927"/>
      <c r="K471" s="927"/>
      <c r="L471" s="927"/>
      <c r="M471" s="927"/>
      <c r="N471" s="927"/>
      <c r="O471" s="927"/>
      <c r="P471" s="927"/>
      <c r="Q471" s="94"/>
      <c r="R471" s="95"/>
      <c r="S471" s="24" t="s">
        <v>444</v>
      </c>
      <c r="T471" s="24"/>
      <c r="U471" s="182" t="s">
        <v>2</v>
      </c>
      <c r="V471" s="182"/>
      <c r="W471" s="182"/>
      <c r="X471" s="182"/>
      <c r="Y471" s="182"/>
      <c r="Z471" s="182"/>
      <c r="AA471" s="182"/>
      <c r="AB471" s="182"/>
      <c r="AC471" s="178" t="s">
        <v>10</v>
      </c>
      <c r="AD471" s="94"/>
      <c r="AE471" s="103"/>
      <c r="AF471" s="104"/>
      <c r="AG471" s="104"/>
      <c r="AH471" s="104"/>
      <c r="AI471" s="104"/>
      <c r="AJ471" s="104"/>
      <c r="AK471" s="104"/>
      <c r="AL471" s="104"/>
      <c r="AM471" s="104"/>
      <c r="AN471" s="104"/>
      <c r="AO471" s="104"/>
      <c r="AP471" s="543"/>
      <c r="AQ471" s="105"/>
    </row>
    <row r="472" spans="1:43" x14ac:dyDescent="0.2">
      <c r="A472" s="24"/>
      <c r="B472" s="777"/>
      <c r="C472" s="94"/>
      <c r="D472" s="95"/>
      <c r="E472" s="927"/>
      <c r="F472" s="927"/>
      <c r="G472" s="927"/>
      <c r="H472" s="927"/>
      <c r="I472" s="927"/>
      <c r="J472" s="927"/>
      <c r="K472" s="927"/>
      <c r="L472" s="927"/>
      <c r="M472" s="927"/>
      <c r="N472" s="927"/>
      <c r="O472" s="927"/>
      <c r="P472" s="927"/>
      <c r="Q472" s="94"/>
      <c r="R472" s="95"/>
      <c r="S472" s="710" t="s">
        <v>445</v>
      </c>
      <c r="T472" s="159"/>
      <c r="U472" s="162" t="s">
        <v>2</v>
      </c>
      <c r="V472" s="162"/>
      <c r="W472" s="162"/>
      <c r="X472" s="162"/>
      <c r="Y472" s="162"/>
      <c r="Z472" s="162"/>
      <c r="AA472" s="162"/>
      <c r="AB472" s="162"/>
      <c r="AC472" s="169" t="s">
        <v>12</v>
      </c>
      <c r="AD472" s="94"/>
      <c r="AE472" s="103"/>
      <c r="AF472" s="104"/>
      <c r="AG472" s="104"/>
      <c r="AH472" s="104"/>
      <c r="AI472" s="104"/>
      <c r="AJ472" s="104"/>
      <c r="AK472" s="104"/>
      <c r="AL472" s="104"/>
      <c r="AM472" s="104"/>
      <c r="AN472" s="104"/>
      <c r="AO472" s="104"/>
      <c r="AP472" s="543"/>
      <c r="AQ472" s="105"/>
    </row>
    <row r="473" spans="1:43" x14ac:dyDescent="0.2">
      <c r="A473" s="24"/>
      <c r="B473" s="777"/>
      <c r="C473" s="94"/>
      <c r="D473" s="95"/>
      <c r="E473" s="927"/>
      <c r="F473" s="927"/>
      <c r="G473" s="927"/>
      <c r="H473" s="927"/>
      <c r="I473" s="927"/>
      <c r="J473" s="927"/>
      <c r="K473" s="927"/>
      <c r="L473" s="927"/>
      <c r="M473" s="927"/>
      <c r="N473" s="927"/>
      <c r="O473" s="927"/>
      <c r="P473" s="927"/>
      <c r="Q473" s="94"/>
      <c r="R473" s="95"/>
      <c r="S473" s="159"/>
      <c r="T473" s="159"/>
      <c r="U473" s="159"/>
      <c r="V473" s="159"/>
      <c r="W473" s="159"/>
      <c r="X473" s="159"/>
      <c r="Y473" s="159"/>
      <c r="Z473" s="159"/>
      <c r="AA473" s="168" t="s">
        <v>779</v>
      </c>
      <c r="AB473" s="159"/>
      <c r="AC473" s="168"/>
      <c r="AD473" s="94"/>
      <c r="AE473" s="103"/>
      <c r="AF473" s="104"/>
      <c r="AG473" s="104"/>
      <c r="AH473" s="104"/>
      <c r="AI473" s="104"/>
      <c r="AJ473" s="104"/>
      <c r="AK473" s="104"/>
      <c r="AL473" s="104"/>
      <c r="AM473" s="104"/>
      <c r="AN473" s="104"/>
      <c r="AO473" s="104"/>
      <c r="AP473" s="543"/>
      <c r="AQ473" s="105"/>
    </row>
    <row r="474" spans="1:43" x14ac:dyDescent="0.2">
      <c r="A474" s="24"/>
      <c r="B474" s="777"/>
      <c r="C474" s="94"/>
      <c r="D474" s="95"/>
      <c r="E474" s="927"/>
      <c r="F474" s="927"/>
      <c r="G474" s="927"/>
      <c r="H474" s="927"/>
      <c r="I474" s="927"/>
      <c r="J474" s="927"/>
      <c r="K474" s="927"/>
      <c r="L474" s="927"/>
      <c r="M474" s="927"/>
      <c r="N474" s="927"/>
      <c r="O474" s="927"/>
      <c r="P474" s="927"/>
      <c r="Q474" s="94"/>
      <c r="R474" s="95"/>
      <c r="S474" s="708" t="s">
        <v>560</v>
      </c>
      <c r="T474" s="157"/>
      <c r="U474" s="157"/>
      <c r="V474" s="157"/>
      <c r="W474" s="157"/>
      <c r="X474" s="163" t="s">
        <v>2</v>
      </c>
      <c r="Y474" s="163"/>
      <c r="Z474" s="430"/>
      <c r="AA474" s="163"/>
      <c r="AB474" s="163"/>
      <c r="AC474" s="559" t="s">
        <v>58</v>
      </c>
      <c r="AD474" s="94"/>
      <c r="AE474" s="103"/>
      <c r="AF474" s="104"/>
      <c r="AG474" s="104"/>
      <c r="AH474" s="104"/>
      <c r="AI474" s="104"/>
      <c r="AJ474" s="104"/>
      <c r="AK474" s="104"/>
      <c r="AL474" s="104"/>
      <c r="AM474" s="104"/>
      <c r="AN474" s="104"/>
      <c r="AO474" s="104"/>
      <c r="AP474" s="543"/>
      <c r="AQ474" s="105"/>
    </row>
    <row r="475" spans="1:43" x14ac:dyDescent="0.2">
      <c r="A475" s="792"/>
      <c r="B475" s="777"/>
      <c r="C475" s="765"/>
      <c r="D475" s="95"/>
      <c r="E475" s="927"/>
      <c r="F475" s="927"/>
      <c r="G475" s="927"/>
      <c r="H475" s="927"/>
      <c r="I475" s="927"/>
      <c r="J475" s="927"/>
      <c r="K475" s="927"/>
      <c r="L475" s="927"/>
      <c r="M475" s="927"/>
      <c r="N475" s="927"/>
      <c r="O475" s="927"/>
      <c r="P475" s="927"/>
      <c r="Q475" s="765"/>
      <c r="R475" s="95"/>
      <c r="S475" s="766"/>
      <c r="T475" s="790"/>
      <c r="U475" s="790"/>
      <c r="V475" s="790"/>
      <c r="W475" s="790"/>
      <c r="X475" s="163"/>
      <c r="Y475" s="163"/>
      <c r="Z475" s="430"/>
      <c r="AA475" s="163"/>
      <c r="AB475" s="163"/>
      <c r="AC475" s="559"/>
      <c r="AD475" s="766"/>
      <c r="AE475" s="103"/>
      <c r="AF475" s="104"/>
      <c r="AG475" s="104"/>
      <c r="AH475" s="104"/>
      <c r="AI475" s="104"/>
      <c r="AJ475" s="104"/>
      <c r="AK475" s="104"/>
      <c r="AL475" s="104"/>
      <c r="AM475" s="104"/>
      <c r="AN475" s="104"/>
      <c r="AO475" s="104"/>
      <c r="AP475" s="543"/>
      <c r="AQ475" s="105"/>
    </row>
    <row r="476" spans="1:43" x14ac:dyDescent="0.2">
      <c r="A476" s="24"/>
      <c r="B476" s="777"/>
      <c r="C476" s="94"/>
      <c r="D476" s="95"/>
      <c r="E476" s="927"/>
      <c r="F476" s="927"/>
      <c r="G476" s="927"/>
      <c r="H476" s="927"/>
      <c r="I476" s="927"/>
      <c r="J476" s="927"/>
      <c r="K476" s="927"/>
      <c r="L476" s="927"/>
      <c r="M476" s="927"/>
      <c r="N476" s="927"/>
      <c r="O476" s="927"/>
      <c r="P476" s="927"/>
      <c r="Q476" s="94"/>
      <c r="R476" s="95"/>
      <c r="AC476" s="180"/>
      <c r="AE476" s="103"/>
      <c r="AF476" s="104"/>
      <c r="AG476" s="104"/>
      <c r="AH476" s="104"/>
      <c r="AI476" s="104"/>
      <c r="AJ476" s="104"/>
      <c r="AK476" s="104"/>
      <c r="AL476" s="104"/>
      <c r="AM476" s="104"/>
      <c r="AN476" s="104"/>
      <c r="AO476" s="104"/>
      <c r="AP476" s="543"/>
      <c r="AQ476" s="105"/>
    </row>
    <row r="477" spans="1:43" ht="6" customHeight="1" x14ac:dyDescent="0.2">
      <c r="A477" s="30"/>
      <c r="B477" s="793"/>
      <c r="C477" s="91"/>
      <c r="D477" s="44"/>
      <c r="E477" s="30"/>
      <c r="F477" s="30"/>
      <c r="G477" s="30"/>
      <c r="H477" s="30"/>
      <c r="I477" s="30"/>
      <c r="J477" s="30"/>
      <c r="K477" s="30"/>
      <c r="L477" s="30"/>
      <c r="M477" s="30"/>
      <c r="N477" s="30"/>
      <c r="O477" s="30"/>
      <c r="P477" s="30"/>
      <c r="Q477" s="91"/>
      <c r="R477" s="44"/>
      <c r="S477" s="30"/>
      <c r="T477" s="30"/>
      <c r="U477" s="30"/>
      <c r="V477" s="30"/>
      <c r="W477" s="30"/>
      <c r="X477" s="30"/>
      <c r="Y477" s="30"/>
      <c r="Z477" s="30"/>
      <c r="AA477" s="30"/>
      <c r="AB477" s="30"/>
      <c r="AC477" s="185"/>
      <c r="AD477" s="91"/>
      <c r="AE477" s="103"/>
      <c r="AF477" s="104"/>
      <c r="AG477" s="104"/>
      <c r="AH477" s="104"/>
      <c r="AI477" s="104"/>
      <c r="AJ477" s="104"/>
      <c r="AK477" s="104"/>
      <c r="AL477" s="104"/>
      <c r="AM477" s="104"/>
      <c r="AN477" s="104"/>
      <c r="AO477" s="104"/>
      <c r="AP477" s="543"/>
      <c r="AQ477" s="105"/>
    </row>
    <row r="478" spans="1:43" ht="6" customHeight="1" x14ac:dyDescent="0.2">
      <c r="A478" s="26"/>
      <c r="B478" s="756"/>
      <c r="C478" s="89"/>
      <c r="D478" s="45"/>
      <c r="E478" s="26"/>
      <c r="F478" s="26"/>
      <c r="G478" s="26"/>
      <c r="H478" s="26"/>
      <c r="I478" s="26"/>
      <c r="J478" s="26"/>
      <c r="K478" s="26"/>
      <c r="L478" s="26"/>
      <c r="M478" s="26"/>
      <c r="N478" s="26"/>
      <c r="O478" s="26"/>
      <c r="P478" s="26"/>
      <c r="Q478" s="89"/>
      <c r="R478" s="45"/>
      <c r="S478" s="26"/>
      <c r="T478" s="26"/>
      <c r="U478" s="26"/>
      <c r="V478" s="26"/>
      <c r="W478" s="26"/>
      <c r="X478" s="26"/>
      <c r="Y478" s="26"/>
      <c r="Z478" s="26"/>
      <c r="AA478" s="26"/>
      <c r="AB478" s="26"/>
      <c r="AC478" s="187"/>
      <c r="AD478" s="89"/>
      <c r="AE478" s="103"/>
      <c r="AF478" s="104"/>
      <c r="AG478" s="104"/>
      <c r="AH478" s="104"/>
      <c r="AI478" s="104"/>
      <c r="AJ478" s="104"/>
      <c r="AK478" s="104"/>
      <c r="AL478" s="104"/>
      <c r="AM478" s="104"/>
      <c r="AN478" s="104"/>
      <c r="AO478" s="104"/>
      <c r="AP478" s="543"/>
      <c r="AQ478" s="105"/>
    </row>
    <row r="479" spans="1:43" ht="11.25" customHeight="1" x14ac:dyDescent="0.2">
      <c r="A479" s="28"/>
      <c r="B479" s="757">
        <v>446</v>
      </c>
      <c r="C479" s="94"/>
      <c r="D479" s="95"/>
      <c r="E479" s="918" t="str">
        <f ca="1">VLOOKUP(INDIRECT(ADDRESS(ROW(),COLUMN()-3)),Language_Translations,MATCH(Language_Selected,Language_Options,0),FALSE)</f>
        <v>Combien d'heures, de jours ou de semaines après la naissance de (NOM), cet examen a-t-il eu lieu ?</v>
      </c>
      <c r="F479" s="918"/>
      <c r="G479" s="918"/>
      <c r="H479" s="918"/>
      <c r="I479" s="918"/>
      <c r="J479" s="918"/>
      <c r="K479" s="918"/>
      <c r="L479" s="918"/>
      <c r="M479" s="918"/>
      <c r="N479" s="918"/>
      <c r="O479" s="918"/>
      <c r="P479" s="918"/>
      <c r="Q479" s="94"/>
      <c r="R479" s="95"/>
      <c r="S479" s="28"/>
      <c r="T479" s="28"/>
      <c r="U479" s="28"/>
      <c r="V479" s="28"/>
      <c r="W479" s="28"/>
      <c r="X479" s="28"/>
      <c r="Y479" s="28"/>
      <c r="Z479" s="45"/>
      <c r="AA479" s="26"/>
      <c r="AB479" s="45"/>
      <c r="AC479" s="37"/>
      <c r="AD479" s="94"/>
      <c r="AE479" s="103"/>
      <c r="AF479" s="104"/>
      <c r="AG479" s="104"/>
      <c r="AH479" s="104"/>
      <c r="AI479" s="104"/>
      <c r="AJ479" s="104"/>
      <c r="AK479" s="104"/>
      <c r="AL479" s="104"/>
      <c r="AM479" s="104"/>
      <c r="AN479" s="104"/>
      <c r="AO479" s="104"/>
      <c r="AP479" s="543"/>
      <c r="AQ479" s="105"/>
    </row>
    <row r="480" spans="1:43" x14ac:dyDescent="0.2">
      <c r="A480" s="28"/>
      <c r="B480" s="757"/>
      <c r="C480" s="94"/>
      <c r="D480" s="95"/>
      <c r="E480" s="918"/>
      <c r="F480" s="918"/>
      <c r="G480" s="918"/>
      <c r="H480" s="918"/>
      <c r="I480" s="918"/>
      <c r="J480" s="918"/>
      <c r="K480" s="918"/>
      <c r="L480" s="918"/>
      <c r="M480" s="918"/>
      <c r="N480" s="918"/>
      <c r="O480" s="918"/>
      <c r="P480" s="918"/>
      <c r="Q480" s="94"/>
      <c r="R480" s="95"/>
      <c r="S480" s="708" t="s">
        <v>426</v>
      </c>
      <c r="T480" s="28"/>
      <c r="U480" s="28"/>
      <c r="V480" s="90" t="s">
        <v>2</v>
      </c>
      <c r="W480" s="183"/>
      <c r="X480" s="90"/>
      <c r="Y480" s="432" t="s">
        <v>10</v>
      </c>
      <c r="Z480" s="44"/>
      <c r="AA480" s="30"/>
      <c r="AB480" s="44"/>
      <c r="AC480" s="39"/>
      <c r="AD480" s="94"/>
      <c r="AE480" s="103"/>
      <c r="AF480" s="104"/>
      <c r="AG480" s="104"/>
      <c r="AH480" s="104"/>
      <c r="AI480" s="104"/>
      <c r="AJ480" s="104"/>
      <c r="AK480" s="104"/>
      <c r="AL480" s="104"/>
      <c r="AM480" s="104"/>
      <c r="AN480" s="104"/>
      <c r="AO480" s="104"/>
      <c r="AP480" s="543"/>
      <c r="AQ480" s="105"/>
    </row>
    <row r="481" spans="1:43" x14ac:dyDescent="0.2">
      <c r="A481" s="28"/>
      <c r="B481" s="757"/>
      <c r="C481" s="94"/>
      <c r="D481" s="95"/>
      <c r="E481" s="918"/>
      <c r="F481" s="918"/>
      <c r="G481" s="918"/>
      <c r="H481" s="918"/>
      <c r="I481" s="918"/>
      <c r="J481" s="918"/>
      <c r="K481" s="918"/>
      <c r="L481" s="918"/>
      <c r="M481" s="918"/>
      <c r="N481" s="918"/>
      <c r="O481" s="918"/>
      <c r="P481" s="918"/>
      <c r="Q481" s="94"/>
      <c r="R481" s="95"/>
      <c r="S481" s="708"/>
      <c r="T481" s="28"/>
      <c r="U481" s="28"/>
      <c r="V481" s="28"/>
      <c r="X481" s="28"/>
      <c r="Y481" s="28"/>
      <c r="Z481" s="95"/>
      <c r="AA481" s="28"/>
      <c r="AB481" s="95"/>
      <c r="AC481" s="38"/>
      <c r="AD481" s="94"/>
      <c r="AE481" s="103"/>
      <c r="AF481" s="104"/>
      <c r="AG481" s="104"/>
      <c r="AH481" s="104"/>
      <c r="AI481" s="104"/>
      <c r="AJ481" s="104"/>
      <c r="AK481" s="104"/>
      <c r="AL481" s="104"/>
      <c r="AM481" s="104"/>
      <c r="AN481" s="104"/>
      <c r="AO481" s="104"/>
      <c r="AP481" s="543"/>
      <c r="AQ481" s="105"/>
    </row>
    <row r="482" spans="1:43" x14ac:dyDescent="0.2">
      <c r="A482" s="28"/>
      <c r="B482" s="757"/>
      <c r="C482" s="94"/>
      <c r="D482" s="95"/>
      <c r="E482" s="918"/>
      <c r="F482" s="918"/>
      <c r="G482" s="918"/>
      <c r="H482" s="918"/>
      <c r="I482" s="918"/>
      <c r="J482" s="918"/>
      <c r="K482" s="918"/>
      <c r="L482" s="918"/>
      <c r="M482" s="918"/>
      <c r="N482" s="918"/>
      <c r="O482" s="918"/>
      <c r="P482" s="918"/>
      <c r="Q482" s="94"/>
      <c r="R482" s="95"/>
      <c r="S482" s="708" t="s">
        <v>524</v>
      </c>
      <c r="T482" s="28"/>
      <c r="U482" s="90"/>
      <c r="V482" s="90" t="s">
        <v>2</v>
      </c>
      <c r="W482" s="183"/>
      <c r="X482" s="90"/>
      <c r="Y482" s="432" t="s">
        <v>12</v>
      </c>
      <c r="Z482" s="44"/>
      <c r="AA482" s="30"/>
      <c r="AB482" s="44"/>
      <c r="AC482" s="39"/>
      <c r="AD482" s="94"/>
      <c r="AE482" s="103"/>
      <c r="AF482" s="104"/>
      <c r="AG482" s="104"/>
      <c r="AH482" s="104"/>
      <c r="AI482" s="104"/>
      <c r="AJ482" s="104"/>
      <c r="AK482" s="104"/>
      <c r="AL482" s="104"/>
      <c r="AM482" s="104"/>
      <c r="AN482" s="104"/>
      <c r="AO482" s="104"/>
      <c r="AP482" s="543"/>
      <c r="AQ482" s="105"/>
    </row>
    <row r="483" spans="1:43" ht="11.25" customHeight="1" x14ac:dyDescent="0.2">
      <c r="A483" s="28"/>
      <c r="B483" s="757"/>
      <c r="C483" s="94"/>
      <c r="D483" s="95"/>
      <c r="F483" s="75"/>
      <c r="G483" s="75"/>
      <c r="H483" s="75"/>
      <c r="I483" s="75"/>
      <c r="J483" s="75"/>
      <c r="K483" s="75"/>
      <c r="L483" s="75"/>
      <c r="M483" s="75"/>
      <c r="N483" s="75"/>
      <c r="O483" s="75"/>
      <c r="P483" s="75"/>
      <c r="Q483" s="94"/>
      <c r="R483" s="95"/>
      <c r="S483" s="708"/>
      <c r="T483" s="28"/>
      <c r="U483" s="28"/>
      <c r="V483" s="28"/>
      <c r="X483" s="28"/>
      <c r="Y483" s="28"/>
      <c r="Z483" s="45"/>
      <c r="AA483" s="89"/>
      <c r="AB483" s="45"/>
      <c r="AC483" s="37"/>
      <c r="AD483" s="94"/>
      <c r="AE483" s="103"/>
      <c r="AF483" s="104"/>
      <c r="AG483" s="104"/>
      <c r="AH483" s="104"/>
      <c r="AI483" s="104"/>
      <c r="AJ483" s="104"/>
      <c r="AK483" s="104"/>
      <c r="AL483" s="104"/>
      <c r="AM483" s="104"/>
      <c r="AN483" s="104"/>
      <c r="AO483" s="104"/>
      <c r="AP483" s="543"/>
      <c r="AQ483" s="105"/>
    </row>
    <row r="484" spans="1:43" ht="11.25" customHeight="1" x14ac:dyDescent="0.2">
      <c r="A484" s="28"/>
      <c r="B484" s="757"/>
      <c r="C484" s="94"/>
      <c r="D484" s="95"/>
      <c r="E484" s="919" t="s">
        <v>771</v>
      </c>
      <c r="F484" s="919"/>
      <c r="G484" s="919"/>
      <c r="H484" s="919"/>
      <c r="I484" s="919"/>
      <c r="J484" s="919"/>
      <c r="K484" s="919"/>
      <c r="L484" s="919"/>
      <c r="M484" s="919"/>
      <c r="N484" s="919"/>
      <c r="O484" s="919"/>
      <c r="P484" s="919"/>
      <c r="Q484" s="94"/>
      <c r="R484" s="95"/>
      <c r="S484" s="708" t="s">
        <v>770</v>
      </c>
      <c r="T484" s="28"/>
      <c r="U484" s="28"/>
      <c r="V484" s="90"/>
      <c r="W484" s="183" t="s">
        <v>2</v>
      </c>
      <c r="X484" s="90"/>
      <c r="Y484" s="432" t="s">
        <v>14</v>
      </c>
      <c r="Z484" s="44"/>
      <c r="AA484" s="91"/>
      <c r="AB484" s="44"/>
      <c r="AC484" s="39"/>
      <c r="AD484" s="94"/>
      <c r="AE484" s="103"/>
      <c r="AF484" s="104"/>
      <c r="AG484" s="104"/>
      <c r="AH484" s="104"/>
      <c r="AI484" s="104"/>
      <c r="AJ484" s="104"/>
      <c r="AK484" s="104"/>
      <c r="AL484" s="104"/>
      <c r="AM484" s="104"/>
      <c r="AN484" s="104"/>
      <c r="AO484" s="104"/>
      <c r="AP484" s="543"/>
      <c r="AQ484" s="105"/>
    </row>
    <row r="485" spans="1:43" x14ac:dyDescent="0.2">
      <c r="A485" s="28"/>
      <c r="B485" s="757"/>
      <c r="C485" s="94"/>
      <c r="D485" s="95"/>
      <c r="E485" s="919"/>
      <c r="F485" s="919"/>
      <c r="G485" s="919"/>
      <c r="H485" s="919"/>
      <c r="I485" s="919"/>
      <c r="J485" s="919"/>
      <c r="K485" s="919"/>
      <c r="L485" s="919"/>
      <c r="M485" s="919"/>
      <c r="N485" s="919"/>
      <c r="O485" s="919"/>
      <c r="P485" s="919"/>
      <c r="Q485" s="94"/>
      <c r="R485" s="95"/>
      <c r="S485" s="28"/>
      <c r="T485" s="28"/>
      <c r="U485" s="28"/>
      <c r="V485" s="28"/>
      <c r="W485" s="28"/>
      <c r="X485" s="28"/>
      <c r="Y485" s="28"/>
      <c r="Z485" s="28"/>
      <c r="AA485" s="28"/>
      <c r="AB485" s="28"/>
      <c r="AC485" s="42"/>
      <c r="AD485" s="94"/>
      <c r="AE485" s="103"/>
      <c r="AF485" s="104"/>
      <c r="AG485" s="104"/>
      <c r="AH485" s="104"/>
      <c r="AI485" s="104"/>
      <c r="AJ485" s="104"/>
      <c r="AK485" s="104"/>
      <c r="AL485" s="104"/>
      <c r="AM485" s="104"/>
      <c r="AN485" s="104"/>
      <c r="AO485" s="104"/>
      <c r="AP485" s="543"/>
      <c r="AQ485" s="105"/>
    </row>
    <row r="486" spans="1:43" x14ac:dyDescent="0.2">
      <c r="A486" s="28"/>
      <c r="B486" s="757"/>
      <c r="C486" s="94"/>
      <c r="D486" s="95"/>
      <c r="E486" s="919"/>
      <c r="F486" s="919"/>
      <c r="G486" s="919"/>
      <c r="H486" s="919"/>
      <c r="I486" s="919"/>
      <c r="J486" s="919"/>
      <c r="K486" s="919"/>
      <c r="L486" s="919"/>
      <c r="M486" s="919"/>
      <c r="N486" s="919"/>
      <c r="O486" s="919"/>
      <c r="P486" s="919"/>
      <c r="Q486" s="94"/>
      <c r="R486" s="95"/>
      <c r="S486" s="708" t="s">
        <v>560</v>
      </c>
      <c r="T486" s="28"/>
      <c r="U486" s="28"/>
      <c r="V486" s="28"/>
      <c r="W486" s="28"/>
      <c r="X486" s="90" t="s">
        <v>2</v>
      </c>
      <c r="Y486" s="90"/>
      <c r="Z486" s="183"/>
      <c r="AA486" s="90"/>
      <c r="AB486" s="90"/>
      <c r="AC486" s="296" t="s">
        <v>21</v>
      </c>
      <c r="AD486" s="94"/>
      <c r="AE486" s="103"/>
      <c r="AF486" s="104"/>
      <c r="AG486" s="104"/>
      <c r="AH486" s="104"/>
      <c r="AI486" s="104"/>
      <c r="AJ486" s="104"/>
      <c r="AK486" s="104"/>
      <c r="AL486" s="104"/>
      <c r="AM486" s="104"/>
      <c r="AN486" s="104"/>
      <c r="AO486" s="104"/>
      <c r="AP486" s="543"/>
      <c r="AQ486" s="105"/>
    </row>
    <row r="487" spans="1:43" x14ac:dyDescent="0.2">
      <c r="A487" s="28"/>
      <c r="B487" s="757"/>
      <c r="C487" s="94"/>
      <c r="D487" s="95"/>
      <c r="E487" s="919"/>
      <c r="F487" s="919"/>
      <c r="G487" s="919"/>
      <c r="H487" s="919"/>
      <c r="I487" s="919"/>
      <c r="J487" s="919"/>
      <c r="K487" s="919"/>
      <c r="L487" s="919"/>
      <c r="M487" s="919"/>
      <c r="N487" s="919"/>
      <c r="O487" s="919"/>
      <c r="P487" s="919"/>
      <c r="Q487" s="94"/>
      <c r="R487" s="95"/>
      <c r="S487" s="28"/>
      <c r="T487" s="28"/>
      <c r="U487" s="28"/>
      <c r="V487" s="28"/>
      <c r="W487" s="28"/>
      <c r="X487" s="90"/>
      <c r="Y487" s="90"/>
      <c r="Z487" s="183"/>
      <c r="AB487" s="90"/>
      <c r="AC487" s="296"/>
      <c r="AD487" s="94"/>
      <c r="AE487" s="103"/>
      <c r="AF487" s="104"/>
      <c r="AG487" s="104"/>
      <c r="AH487" s="104"/>
      <c r="AI487" s="104"/>
      <c r="AJ487" s="104"/>
      <c r="AK487" s="104"/>
      <c r="AL487" s="104"/>
      <c r="AM487" s="104"/>
      <c r="AN487" s="104"/>
      <c r="AO487" s="104"/>
      <c r="AP487" s="543"/>
      <c r="AQ487" s="105"/>
    </row>
    <row r="488" spans="1:43" ht="6" customHeight="1" x14ac:dyDescent="0.2">
      <c r="A488" s="30"/>
      <c r="B488" s="793"/>
      <c r="C488" s="91"/>
      <c r="D488" s="44"/>
      <c r="E488" s="30"/>
      <c r="F488" s="30"/>
      <c r="G488" s="30"/>
      <c r="H488" s="30"/>
      <c r="I488" s="30"/>
      <c r="J488" s="30"/>
      <c r="K488" s="30"/>
      <c r="L488" s="30"/>
      <c r="M488" s="30"/>
      <c r="N488" s="30"/>
      <c r="O488" s="30"/>
      <c r="P488" s="30"/>
      <c r="Q488" s="91"/>
      <c r="R488" s="44"/>
      <c r="S488" s="30"/>
      <c r="T488" s="30"/>
      <c r="U488" s="30"/>
      <c r="V488" s="30"/>
      <c r="W488" s="30"/>
      <c r="X488" s="30"/>
      <c r="Y488" s="30"/>
      <c r="Z488" s="30"/>
      <c r="AA488" s="30"/>
      <c r="AB488" s="30"/>
      <c r="AC488" s="185"/>
      <c r="AD488" s="91"/>
      <c r="AE488" s="103"/>
      <c r="AF488" s="104"/>
      <c r="AG488" s="104"/>
      <c r="AH488" s="104"/>
      <c r="AI488" s="104"/>
      <c r="AJ488" s="104"/>
      <c r="AK488" s="104"/>
      <c r="AL488" s="104"/>
      <c r="AM488" s="104"/>
      <c r="AN488" s="104"/>
      <c r="AO488" s="104"/>
      <c r="AP488" s="543"/>
      <c r="AQ488" s="105"/>
    </row>
    <row r="489" spans="1:43" ht="6" customHeight="1" x14ac:dyDescent="0.2">
      <c r="A489" s="26"/>
      <c r="B489" s="756"/>
      <c r="C489" s="89"/>
      <c r="D489" s="45"/>
      <c r="E489" s="26"/>
      <c r="F489" s="26"/>
      <c r="G489" s="26"/>
      <c r="H489" s="26"/>
      <c r="I489" s="26"/>
      <c r="J489" s="26"/>
      <c r="K489" s="26"/>
      <c r="L489" s="26"/>
      <c r="M489" s="26"/>
      <c r="N489" s="26"/>
      <c r="O489" s="26"/>
      <c r="P489" s="26"/>
      <c r="Q489" s="89"/>
      <c r="R489" s="45"/>
      <c r="S489" s="26"/>
      <c r="T489" s="26"/>
      <c r="U489" s="26"/>
      <c r="V489" s="26"/>
      <c r="W489" s="26"/>
      <c r="X489" s="26"/>
      <c r="Y489" s="26"/>
      <c r="Z489" s="26"/>
      <c r="AA489" s="26"/>
      <c r="AB489" s="26"/>
      <c r="AC489" s="187"/>
      <c r="AD489" s="89"/>
      <c r="AE489" s="103"/>
      <c r="AF489" s="104"/>
      <c r="AG489" s="104"/>
      <c r="AH489" s="104"/>
      <c r="AI489" s="104"/>
      <c r="AJ489" s="104"/>
      <c r="AK489" s="104"/>
      <c r="AL489" s="104"/>
      <c r="AM489" s="104"/>
      <c r="AN489" s="104"/>
      <c r="AO489" s="104"/>
      <c r="AP489" s="543"/>
      <c r="AQ489" s="105"/>
    </row>
    <row r="490" spans="1:43" ht="11.25" customHeight="1" x14ac:dyDescent="0.25">
      <c r="A490" s="28"/>
      <c r="B490" s="757">
        <v>447</v>
      </c>
      <c r="C490" s="94"/>
      <c r="D490" s="95"/>
      <c r="E490" s="918" t="str">
        <f ca="1">VLOOKUP(INDIRECT(ADDRESS(ROW(),COLUMN()-3)),Language_Translations,MATCH(Language_Selected,Language_Options,0),FALSE)</f>
        <v>Qui a examiné l'état de santé de (NOM) à ce moment-là ?</v>
      </c>
      <c r="F490" s="918"/>
      <c r="G490" s="918"/>
      <c r="H490" s="918"/>
      <c r="I490" s="918"/>
      <c r="J490" s="918"/>
      <c r="K490" s="918"/>
      <c r="L490" s="918"/>
      <c r="M490" s="918"/>
      <c r="N490" s="918"/>
      <c r="O490" s="918"/>
      <c r="P490" s="918"/>
      <c r="Q490" s="94"/>
      <c r="R490" s="95"/>
      <c r="S490" s="704" t="s">
        <v>775</v>
      </c>
      <c r="T490" s="28"/>
      <c r="U490" s="28"/>
      <c r="V490" s="28"/>
      <c r="W490" s="28"/>
      <c r="X490" s="28"/>
      <c r="Y490" s="28"/>
      <c r="Z490" s="28"/>
      <c r="AA490" s="28"/>
      <c r="AB490" s="28"/>
      <c r="AC490" s="42"/>
      <c r="AD490" s="94"/>
      <c r="AE490" s="103"/>
      <c r="AF490" s="104"/>
      <c r="AG490" s="104"/>
      <c r="AH490" s="104"/>
      <c r="AI490" s="104"/>
      <c r="AJ490" s="104"/>
      <c r="AK490" s="104"/>
      <c r="AL490" s="104"/>
      <c r="AM490" s="104"/>
      <c r="AN490" s="104"/>
      <c r="AO490" s="104"/>
      <c r="AP490" s="543"/>
      <c r="AQ490" s="105"/>
    </row>
    <row r="491" spans="1:43" x14ac:dyDescent="0.2">
      <c r="A491" s="28"/>
      <c r="B491" s="216" t="s">
        <v>15</v>
      </c>
      <c r="C491" s="94"/>
      <c r="D491" s="95"/>
      <c r="E491" s="918"/>
      <c r="F491" s="918"/>
      <c r="G491" s="918"/>
      <c r="H491" s="918"/>
      <c r="I491" s="918"/>
      <c r="J491" s="918"/>
      <c r="K491" s="918"/>
      <c r="L491" s="918"/>
      <c r="M491" s="918"/>
      <c r="N491" s="918"/>
      <c r="O491" s="918"/>
      <c r="P491" s="918"/>
      <c r="Q491" s="94"/>
      <c r="R491" s="95"/>
      <c r="S491" s="28"/>
      <c r="T491" s="711" t="s">
        <v>715</v>
      </c>
      <c r="U491" s="28"/>
      <c r="V491" s="28"/>
      <c r="W491" s="90" t="s">
        <v>2</v>
      </c>
      <c r="X491" s="90"/>
      <c r="Y491" s="183"/>
      <c r="Z491" s="90"/>
      <c r="AA491" s="90"/>
      <c r="AB491" s="90"/>
      <c r="AC491" s="296" t="s">
        <v>40</v>
      </c>
      <c r="AD491" s="94"/>
      <c r="AE491" s="103"/>
      <c r="AF491" s="104"/>
      <c r="AG491" s="104"/>
      <c r="AH491" s="104"/>
      <c r="AI491" s="104"/>
      <c r="AJ491" s="104"/>
      <c r="AK491" s="104"/>
      <c r="AL491" s="104"/>
      <c r="AM491" s="104"/>
      <c r="AN491" s="104"/>
      <c r="AO491" s="104"/>
      <c r="AP491" s="543"/>
      <c r="AQ491" s="105"/>
    </row>
    <row r="492" spans="1:43" x14ac:dyDescent="0.2">
      <c r="A492" s="28"/>
      <c r="B492" s="757"/>
      <c r="C492" s="94"/>
      <c r="D492" s="95"/>
      <c r="E492" s="918"/>
      <c r="F492" s="918"/>
      <c r="G492" s="918"/>
      <c r="H492" s="918"/>
      <c r="I492" s="918"/>
      <c r="J492" s="918"/>
      <c r="K492" s="918"/>
      <c r="L492" s="918"/>
      <c r="M492" s="918"/>
      <c r="N492" s="918"/>
      <c r="O492" s="918"/>
      <c r="P492" s="918"/>
      <c r="Q492" s="94"/>
      <c r="R492" s="95"/>
      <c r="S492" s="28"/>
      <c r="T492" s="711" t="s">
        <v>716</v>
      </c>
      <c r="U492" s="28"/>
      <c r="V492" s="28"/>
      <c r="W492" s="28"/>
      <c r="X492" s="28"/>
      <c r="Z492" s="90"/>
      <c r="AA492" s="90"/>
      <c r="AB492" s="90" t="s">
        <v>2</v>
      </c>
      <c r="AC492" s="296" t="s">
        <v>41</v>
      </c>
      <c r="AD492" s="94"/>
      <c r="AE492" s="103"/>
      <c r="AF492" s="104"/>
      <c r="AG492" s="104"/>
      <c r="AH492" s="104"/>
      <c r="AI492" s="104"/>
      <c r="AJ492" s="104"/>
      <c r="AK492" s="104"/>
      <c r="AL492" s="104"/>
      <c r="AM492" s="104"/>
      <c r="AN492" s="104"/>
      <c r="AO492" s="104"/>
      <c r="AP492" s="543"/>
      <c r="AQ492" s="105"/>
    </row>
    <row r="493" spans="1:43" x14ac:dyDescent="0.2">
      <c r="A493" s="24"/>
      <c r="B493" s="777"/>
      <c r="C493" s="94"/>
      <c r="D493" s="95"/>
      <c r="F493" s="24"/>
      <c r="G493" s="24"/>
      <c r="H493" s="24"/>
      <c r="I493" s="24"/>
      <c r="J493" s="24"/>
      <c r="K493" s="24"/>
      <c r="L493" s="24"/>
      <c r="M493" s="24"/>
      <c r="N493" s="24"/>
      <c r="O493" s="24"/>
      <c r="P493" s="24"/>
      <c r="Q493" s="94"/>
      <c r="R493" s="95"/>
      <c r="S493" s="24"/>
      <c r="T493" s="712" t="s">
        <v>718</v>
      </c>
      <c r="U493" s="24"/>
      <c r="V493" s="24"/>
      <c r="W493" s="24"/>
      <c r="X493" s="24"/>
      <c r="Y493" s="24"/>
      <c r="Z493" s="24"/>
      <c r="AA493" s="24"/>
      <c r="AB493" s="24"/>
      <c r="AC493" s="36"/>
      <c r="AD493" s="94"/>
      <c r="AE493" s="103"/>
      <c r="AF493" s="104"/>
      <c r="AG493" s="104"/>
      <c r="AH493" s="104"/>
      <c r="AI493" s="104"/>
      <c r="AJ493" s="104"/>
      <c r="AK493" s="104"/>
      <c r="AL493" s="104"/>
      <c r="AM493" s="104"/>
      <c r="AN493" s="104"/>
      <c r="AO493" s="104"/>
      <c r="AP493" s="543"/>
      <c r="AQ493" s="105"/>
    </row>
    <row r="494" spans="1:43" x14ac:dyDescent="0.2">
      <c r="A494" s="24"/>
      <c r="B494" s="777"/>
      <c r="C494" s="94"/>
      <c r="D494" s="95"/>
      <c r="E494" s="919" t="s">
        <v>780</v>
      </c>
      <c r="F494" s="919"/>
      <c r="G494" s="919"/>
      <c r="H494" s="919"/>
      <c r="I494" s="919"/>
      <c r="J494" s="919"/>
      <c r="K494" s="919"/>
      <c r="L494" s="919"/>
      <c r="M494" s="919"/>
      <c r="N494" s="919"/>
      <c r="O494" s="919"/>
      <c r="P494" s="919"/>
      <c r="Q494" s="94"/>
      <c r="R494" s="95"/>
      <c r="S494" s="24"/>
      <c r="T494" s="24"/>
      <c r="U494" s="700" t="s">
        <v>717</v>
      </c>
      <c r="V494" s="24"/>
      <c r="W494" s="24"/>
      <c r="X494" s="182"/>
      <c r="Y494" s="182" t="s">
        <v>2</v>
      </c>
      <c r="Z494" s="183"/>
      <c r="AA494" s="182"/>
      <c r="AB494" s="182"/>
      <c r="AC494" s="178" t="s">
        <v>49</v>
      </c>
      <c r="AD494" s="94"/>
      <c r="AE494" s="103"/>
      <c r="AF494" s="104"/>
      <c r="AG494" s="104"/>
      <c r="AH494" s="104"/>
      <c r="AI494" s="104"/>
      <c r="AJ494" s="104"/>
      <c r="AK494" s="104"/>
      <c r="AL494" s="104"/>
      <c r="AM494" s="104"/>
      <c r="AN494" s="104"/>
      <c r="AO494" s="104"/>
      <c r="AP494" s="543"/>
      <c r="AQ494" s="105"/>
    </row>
    <row r="495" spans="1:43" ht="10.5" x14ac:dyDescent="0.2">
      <c r="A495" s="24"/>
      <c r="B495" s="777"/>
      <c r="C495" s="94"/>
      <c r="D495" s="95"/>
      <c r="E495" s="919"/>
      <c r="F495" s="919"/>
      <c r="G495" s="919"/>
      <c r="H495" s="919"/>
      <c r="I495" s="919"/>
      <c r="J495" s="919"/>
      <c r="K495" s="919"/>
      <c r="L495" s="919"/>
      <c r="M495" s="919"/>
      <c r="N495" s="919"/>
      <c r="O495" s="919"/>
      <c r="P495" s="919"/>
      <c r="Q495" s="94"/>
      <c r="R495" s="95"/>
      <c r="S495" s="420" t="s">
        <v>1465</v>
      </c>
      <c r="T495" s="24"/>
      <c r="U495" s="24"/>
      <c r="V495" s="24"/>
      <c r="W495" s="24"/>
      <c r="X495" s="24"/>
      <c r="Y495" s="24"/>
      <c r="Z495" s="24"/>
      <c r="AA495" s="24"/>
      <c r="AB495" s="24"/>
      <c r="AC495" s="36"/>
      <c r="AD495" s="94"/>
      <c r="AE495" s="103"/>
      <c r="AF495" s="104"/>
      <c r="AG495" s="104"/>
      <c r="AH495" s="104"/>
      <c r="AI495" s="104"/>
      <c r="AJ495" s="104"/>
      <c r="AK495" s="104"/>
      <c r="AL495" s="104"/>
      <c r="AM495" s="104"/>
      <c r="AN495" s="104"/>
      <c r="AO495" s="104"/>
      <c r="AP495" s="543"/>
      <c r="AQ495" s="105"/>
    </row>
    <row r="496" spans="1:43" x14ac:dyDescent="0.2">
      <c r="A496" s="24"/>
      <c r="B496" s="777"/>
      <c r="C496" s="94"/>
      <c r="D496" s="95"/>
      <c r="E496" s="24"/>
      <c r="F496" s="24"/>
      <c r="G496" s="24"/>
      <c r="H496" s="24"/>
      <c r="I496" s="24"/>
      <c r="J496" s="24"/>
      <c r="K496" s="24"/>
      <c r="L496" s="24"/>
      <c r="M496" s="24"/>
      <c r="N496" s="24"/>
      <c r="O496" s="24"/>
      <c r="P496" s="24"/>
      <c r="Q496" s="94"/>
      <c r="R496" s="95"/>
      <c r="S496" s="24"/>
      <c r="T496" s="712" t="s">
        <v>720</v>
      </c>
      <c r="U496" s="24"/>
      <c r="V496" s="24"/>
      <c r="W496" s="24"/>
      <c r="X496" s="24"/>
      <c r="Y496" s="24"/>
      <c r="Z496" s="24"/>
      <c r="AA496" s="24"/>
      <c r="AB496" s="24"/>
      <c r="AC496" s="36"/>
      <c r="AD496" s="94"/>
      <c r="AE496" s="103"/>
      <c r="AF496" s="104"/>
      <c r="AG496" s="104"/>
      <c r="AH496" s="104"/>
      <c r="AI496" s="104"/>
      <c r="AJ496" s="104"/>
      <c r="AK496" s="104"/>
      <c r="AL496" s="104"/>
      <c r="AM496" s="104"/>
      <c r="AN496" s="104"/>
      <c r="AO496" s="104"/>
      <c r="AP496" s="543"/>
      <c r="AQ496" s="105"/>
    </row>
    <row r="497" spans="1:43" x14ac:dyDescent="0.2">
      <c r="A497" s="24"/>
      <c r="B497" s="777"/>
      <c r="C497" s="94"/>
      <c r="D497" s="95"/>
      <c r="E497" s="24"/>
      <c r="F497" s="24"/>
      <c r="G497" s="24"/>
      <c r="H497" s="24"/>
      <c r="I497" s="24"/>
      <c r="J497" s="24"/>
      <c r="K497" s="24"/>
      <c r="L497" s="24"/>
      <c r="M497" s="24"/>
      <c r="N497" s="24"/>
      <c r="O497" s="24"/>
      <c r="P497" s="24"/>
      <c r="Q497" s="94"/>
      <c r="R497" s="95"/>
      <c r="S497" s="24"/>
      <c r="T497" s="24"/>
      <c r="U497" s="712" t="s">
        <v>721</v>
      </c>
      <c r="V497" s="24"/>
      <c r="W497" s="24"/>
      <c r="X497" s="24"/>
      <c r="Y497" s="182"/>
      <c r="AA497" s="182" t="s">
        <v>2</v>
      </c>
      <c r="AB497" s="182"/>
      <c r="AC497" s="178" t="s">
        <v>42</v>
      </c>
      <c r="AD497" s="94"/>
      <c r="AE497" s="103"/>
      <c r="AF497" s="104"/>
      <c r="AG497" s="104"/>
      <c r="AH497" s="104"/>
      <c r="AI497" s="104"/>
      <c r="AJ497" s="104"/>
      <c r="AK497" s="104"/>
      <c r="AL497" s="104"/>
      <c r="AM497" s="104"/>
      <c r="AN497" s="104"/>
      <c r="AO497" s="104"/>
      <c r="AP497" s="543"/>
      <c r="AQ497" s="105"/>
    </row>
    <row r="498" spans="1:43" x14ac:dyDescent="0.2">
      <c r="A498" s="24"/>
      <c r="B498" s="777"/>
      <c r="C498" s="94"/>
      <c r="D498" s="95"/>
      <c r="E498" s="24"/>
      <c r="F498" s="24"/>
      <c r="G498" s="24"/>
      <c r="H498" s="24"/>
      <c r="I498" s="24"/>
      <c r="J498" s="24"/>
      <c r="K498" s="24"/>
      <c r="L498" s="24"/>
      <c r="M498" s="24"/>
      <c r="N498" s="24"/>
      <c r="O498" s="24"/>
      <c r="P498" s="24"/>
      <c r="Q498" s="94"/>
      <c r="R498" s="95"/>
      <c r="S498" s="24"/>
      <c r="T498" s="712" t="s">
        <v>660</v>
      </c>
      <c r="U498" s="24"/>
      <c r="V498" s="24"/>
      <c r="W498" s="24"/>
      <c r="X498" s="24"/>
      <c r="Y498" s="24"/>
      <c r="Z498" s="24"/>
      <c r="AA498" s="24"/>
      <c r="AB498" s="24"/>
      <c r="AC498" s="36"/>
      <c r="AD498" s="94"/>
      <c r="AE498" s="103"/>
      <c r="AF498" s="104"/>
      <c r="AG498" s="104"/>
      <c r="AH498" s="104"/>
      <c r="AI498" s="104"/>
      <c r="AJ498" s="104"/>
      <c r="AK498" s="104"/>
      <c r="AL498" s="104"/>
      <c r="AM498" s="104"/>
      <c r="AN498" s="104"/>
      <c r="AO498" s="104"/>
      <c r="AP498" s="543"/>
      <c r="AQ498" s="105"/>
    </row>
    <row r="499" spans="1:43" x14ac:dyDescent="0.2">
      <c r="A499" s="24"/>
      <c r="B499" s="777"/>
      <c r="C499" s="94"/>
      <c r="D499" s="95"/>
      <c r="E499" s="24"/>
      <c r="F499" s="24"/>
      <c r="G499" s="24"/>
      <c r="H499" s="24"/>
      <c r="I499" s="24"/>
      <c r="J499" s="24"/>
      <c r="K499" s="24"/>
      <c r="L499" s="24"/>
      <c r="M499" s="24"/>
      <c r="N499" s="24"/>
      <c r="O499" s="24"/>
      <c r="P499" s="24"/>
      <c r="Q499" s="94"/>
      <c r="R499" s="95"/>
      <c r="S499" s="24"/>
      <c r="T499" s="24"/>
      <c r="U499" s="712" t="s">
        <v>790</v>
      </c>
      <c r="V499" s="24"/>
      <c r="W499" s="24"/>
      <c r="X499" s="24"/>
      <c r="Y499" s="24"/>
      <c r="Z499" s="24"/>
      <c r="AA499" s="24"/>
      <c r="AB499" s="24"/>
      <c r="AC499" s="36"/>
      <c r="AD499" s="94"/>
      <c r="AE499" s="103"/>
      <c r="AF499" s="104"/>
      <c r="AG499" s="104"/>
      <c r="AH499" s="104"/>
      <c r="AI499" s="104"/>
      <c r="AJ499" s="104"/>
      <c r="AK499" s="104"/>
      <c r="AL499" s="104"/>
      <c r="AM499" s="104"/>
      <c r="AN499" s="104"/>
      <c r="AO499" s="104"/>
      <c r="AP499" s="543"/>
      <c r="AQ499" s="105"/>
    </row>
    <row r="500" spans="1:43" x14ac:dyDescent="0.2">
      <c r="A500" s="24"/>
      <c r="B500" s="777"/>
      <c r="C500" s="94"/>
      <c r="D500" s="95"/>
      <c r="E500" s="24"/>
      <c r="F500" s="24"/>
      <c r="G500" s="24"/>
      <c r="H500" s="24"/>
      <c r="I500" s="24"/>
      <c r="J500" s="24"/>
      <c r="K500" s="24"/>
      <c r="L500" s="24"/>
      <c r="M500" s="24"/>
      <c r="N500" s="24"/>
      <c r="O500" s="24"/>
      <c r="P500" s="24"/>
      <c r="Q500" s="94"/>
      <c r="R500" s="95"/>
      <c r="S500" s="24"/>
      <c r="T500" s="24"/>
      <c r="U500" s="712" t="s">
        <v>723</v>
      </c>
      <c r="V500" s="24"/>
      <c r="W500" s="24"/>
      <c r="X500" s="24"/>
      <c r="Y500" s="182" t="s">
        <v>2</v>
      </c>
      <c r="Z500" s="182"/>
      <c r="AA500" s="182"/>
      <c r="AB500" s="182"/>
      <c r="AC500" s="178" t="s">
        <v>43</v>
      </c>
      <c r="AD500" s="94"/>
      <c r="AE500" s="103"/>
      <c r="AF500" s="104"/>
      <c r="AG500" s="104"/>
      <c r="AH500" s="104"/>
      <c r="AI500" s="104"/>
      <c r="AJ500" s="104"/>
      <c r="AK500" s="104"/>
      <c r="AL500" s="104"/>
      <c r="AM500" s="104"/>
      <c r="AN500" s="104"/>
      <c r="AO500" s="104"/>
      <c r="AP500" s="543"/>
      <c r="AQ500" s="105"/>
    </row>
    <row r="501" spans="1:43" x14ac:dyDescent="0.2">
      <c r="A501" s="24"/>
      <c r="B501" s="777"/>
      <c r="C501" s="94"/>
      <c r="D501" s="95"/>
      <c r="E501" s="24"/>
      <c r="F501" s="24"/>
      <c r="G501" s="24"/>
      <c r="H501" s="24"/>
      <c r="I501" s="24"/>
      <c r="J501" s="24"/>
      <c r="K501" s="24"/>
      <c r="L501" s="24"/>
      <c r="M501" s="24"/>
      <c r="N501" s="24"/>
      <c r="O501" s="24"/>
      <c r="P501" s="24"/>
      <c r="Q501" s="94"/>
      <c r="R501" s="95"/>
      <c r="S501" s="24"/>
      <c r="T501" s="24"/>
      <c r="U501" s="24"/>
      <c r="V501" s="24"/>
      <c r="W501" s="24"/>
      <c r="X501" s="24"/>
      <c r="Y501" s="24"/>
      <c r="Z501" s="24"/>
      <c r="AA501" s="24"/>
      <c r="AB501" s="24"/>
      <c r="AC501" s="178"/>
      <c r="AD501" s="94"/>
      <c r="AE501" s="103"/>
      <c r="AF501" s="104"/>
      <c r="AG501" s="104"/>
      <c r="AH501" s="104"/>
      <c r="AI501" s="104"/>
      <c r="AJ501" s="104"/>
      <c r="AK501" s="104"/>
      <c r="AL501" s="104"/>
      <c r="AM501" s="104"/>
      <c r="AN501" s="104"/>
      <c r="AO501" s="104"/>
      <c r="AP501" s="543"/>
      <c r="AQ501" s="105"/>
    </row>
    <row r="502" spans="1:43" x14ac:dyDescent="0.2">
      <c r="A502" s="24"/>
      <c r="B502" s="777"/>
      <c r="C502" s="94"/>
      <c r="D502" s="95"/>
      <c r="E502" s="24"/>
      <c r="F502" s="24"/>
      <c r="G502" s="24"/>
      <c r="H502" s="24"/>
      <c r="I502" s="24"/>
      <c r="J502" s="24"/>
      <c r="K502" s="24"/>
      <c r="L502" s="24"/>
      <c r="M502" s="24"/>
      <c r="N502" s="24"/>
      <c r="O502" s="24"/>
      <c r="P502" s="24"/>
      <c r="Q502" s="94"/>
      <c r="R502" s="95"/>
      <c r="S502" s="710" t="s">
        <v>558</v>
      </c>
      <c r="T502" s="24"/>
      <c r="U502" s="24"/>
      <c r="V502" s="30"/>
      <c r="W502" s="30"/>
      <c r="X502" s="30"/>
      <c r="Y502" s="30"/>
      <c r="Z502" s="30"/>
      <c r="AA502" s="30"/>
      <c r="AB502" s="30"/>
      <c r="AC502" s="178" t="s">
        <v>48</v>
      </c>
      <c r="AD502" s="94"/>
      <c r="AE502" s="103"/>
      <c r="AF502" s="104"/>
      <c r="AG502" s="104"/>
      <c r="AH502" s="104"/>
      <c r="AI502" s="104"/>
      <c r="AJ502" s="104"/>
      <c r="AK502" s="104"/>
      <c r="AL502" s="104"/>
      <c r="AM502" s="104"/>
      <c r="AN502" s="104"/>
      <c r="AO502" s="104"/>
      <c r="AP502" s="543"/>
      <c r="AQ502" s="105"/>
    </row>
    <row r="503" spans="1:43" x14ac:dyDescent="0.2">
      <c r="A503" s="24"/>
      <c r="B503" s="777"/>
      <c r="C503" s="94"/>
      <c r="D503" s="95"/>
      <c r="E503" s="24"/>
      <c r="F503" s="24"/>
      <c r="G503" s="24"/>
      <c r="H503" s="24"/>
      <c r="I503" s="24"/>
      <c r="J503" s="24"/>
      <c r="K503" s="24"/>
      <c r="L503" s="24"/>
      <c r="M503" s="24"/>
      <c r="N503" s="24"/>
      <c r="O503" s="24"/>
      <c r="P503" s="24"/>
      <c r="Q503" s="94"/>
      <c r="R503" s="95"/>
      <c r="S503" s="24"/>
      <c r="T503" s="24"/>
      <c r="U503" s="24"/>
      <c r="V503" s="890" t="s">
        <v>559</v>
      </c>
      <c r="W503" s="890"/>
      <c r="X503" s="890"/>
      <c r="Y503" s="890"/>
      <c r="Z503" s="890"/>
      <c r="AA503" s="890"/>
      <c r="AB503" s="890"/>
      <c r="AC503" s="36"/>
      <c r="AD503" s="94"/>
      <c r="AE503" s="103"/>
      <c r="AF503" s="104"/>
      <c r="AG503" s="104"/>
      <c r="AH503" s="104"/>
      <c r="AI503" s="104"/>
      <c r="AJ503" s="104"/>
      <c r="AK503" s="104"/>
      <c r="AL503" s="104"/>
      <c r="AM503" s="104"/>
      <c r="AN503" s="104"/>
      <c r="AO503" s="104"/>
      <c r="AP503" s="543"/>
      <c r="AQ503" s="105"/>
    </row>
    <row r="504" spans="1:43" ht="6" customHeight="1" x14ac:dyDescent="0.2">
      <c r="A504" s="30"/>
      <c r="B504" s="793"/>
      <c r="C504" s="91"/>
      <c r="D504" s="44"/>
      <c r="E504" s="30"/>
      <c r="F504" s="30"/>
      <c r="G504" s="30"/>
      <c r="H504" s="30"/>
      <c r="I504" s="30"/>
      <c r="J504" s="30"/>
      <c r="K504" s="30"/>
      <c r="L504" s="30"/>
      <c r="M504" s="30"/>
      <c r="N504" s="30"/>
      <c r="O504" s="30"/>
      <c r="P504" s="30"/>
      <c r="Q504" s="91"/>
      <c r="R504" s="44"/>
      <c r="S504" s="30"/>
      <c r="T504" s="30"/>
      <c r="U504" s="30"/>
      <c r="V504" s="30"/>
      <c r="W504" s="30"/>
      <c r="X504" s="30"/>
      <c r="Y504" s="30"/>
      <c r="Z504" s="30"/>
      <c r="AA504" s="30"/>
      <c r="AB504" s="30"/>
      <c r="AC504" s="185"/>
      <c r="AD504" s="91"/>
      <c r="AE504" s="103"/>
      <c r="AF504" s="104"/>
      <c r="AG504" s="104"/>
      <c r="AH504" s="104"/>
      <c r="AI504" s="104"/>
      <c r="AJ504" s="104"/>
      <c r="AK504" s="104"/>
      <c r="AL504" s="104"/>
      <c r="AM504" s="104"/>
      <c r="AN504" s="104"/>
      <c r="AO504" s="104"/>
      <c r="AP504" s="543"/>
      <c r="AQ504" s="105"/>
    </row>
    <row r="505" spans="1:43" ht="6" customHeight="1" x14ac:dyDescent="0.2">
      <c r="A505" s="26"/>
      <c r="B505" s="756"/>
      <c r="C505" s="89"/>
      <c r="D505" s="45"/>
      <c r="E505" s="26"/>
      <c r="F505" s="26"/>
      <c r="G505" s="26"/>
      <c r="H505" s="26"/>
      <c r="I505" s="26"/>
      <c r="J505" s="26"/>
      <c r="K505" s="26"/>
      <c r="L505" s="26"/>
      <c r="M505" s="26"/>
      <c r="N505" s="26"/>
      <c r="O505" s="26"/>
      <c r="P505" s="26"/>
      <c r="Q505" s="89"/>
      <c r="R505" s="45"/>
      <c r="S505" s="26"/>
      <c r="T505" s="26"/>
      <c r="U505" s="26"/>
      <c r="V505" s="26"/>
      <c r="W505" s="26"/>
      <c r="X505" s="26"/>
      <c r="Y505" s="26"/>
      <c r="Z505" s="26"/>
      <c r="AA505" s="26"/>
      <c r="AB505" s="26"/>
      <c r="AC505" s="187"/>
      <c r="AD505" s="89"/>
      <c r="AE505" s="103"/>
      <c r="AF505" s="104"/>
      <c r="AG505" s="104"/>
      <c r="AH505" s="104"/>
      <c r="AI505" s="104"/>
      <c r="AJ505" s="104"/>
      <c r="AK505" s="104"/>
      <c r="AL505" s="104"/>
      <c r="AM505" s="104"/>
      <c r="AN505" s="104"/>
      <c r="AO505" s="104"/>
      <c r="AP505" s="543"/>
      <c r="AQ505" s="105"/>
    </row>
    <row r="506" spans="1:43" ht="11.25" customHeight="1" x14ac:dyDescent="0.2">
      <c r="A506" s="28"/>
      <c r="B506" s="757">
        <v>448</v>
      </c>
      <c r="C506" s="94"/>
      <c r="D506" s="95"/>
      <c r="E506" s="918" t="str">
        <f ca="1">VLOOKUP(INDIRECT(ADDRESS(ROW(),COLUMN()-3)),Language_Translations,MATCH(Language_Selected,Language_Options,0),FALSE)</f>
        <v>Où a eu lieu l'examen de (NOM) ?</v>
      </c>
      <c r="F506" s="918"/>
      <c r="G506" s="918"/>
      <c r="H506" s="918"/>
      <c r="I506" s="918"/>
      <c r="J506" s="918"/>
      <c r="K506" s="918"/>
      <c r="L506" s="918"/>
      <c r="M506" s="918"/>
      <c r="N506" s="918"/>
      <c r="O506" s="918"/>
      <c r="P506" s="918"/>
      <c r="Q506" s="94"/>
      <c r="R506" s="95"/>
      <c r="S506" s="307" t="s">
        <v>781</v>
      </c>
      <c r="T506" s="28"/>
      <c r="U506" s="28"/>
      <c r="V506" s="28"/>
      <c r="W506" s="28"/>
      <c r="X506" s="28"/>
      <c r="Y506" s="28"/>
      <c r="Z506" s="28"/>
      <c r="AA506" s="28"/>
      <c r="AB506" s="28"/>
      <c r="AC506" s="42"/>
      <c r="AD506" s="94"/>
      <c r="AE506" s="103"/>
      <c r="AF506" s="104"/>
      <c r="AG506" s="104"/>
      <c r="AH506" s="104"/>
      <c r="AI506" s="104"/>
      <c r="AJ506" s="104"/>
      <c r="AK506" s="104"/>
      <c r="AL506" s="104"/>
      <c r="AM506" s="104"/>
      <c r="AN506" s="104"/>
      <c r="AO506" s="104"/>
      <c r="AP506" s="543"/>
      <c r="AQ506" s="105"/>
    </row>
    <row r="507" spans="1:43" x14ac:dyDescent="0.2">
      <c r="A507" s="28"/>
      <c r="B507" s="213" t="s">
        <v>15</v>
      </c>
      <c r="C507" s="94"/>
      <c r="D507" s="95"/>
      <c r="E507" s="918"/>
      <c r="F507" s="918"/>
      <c r="G507" s="918"/>
      <c r="H507" s="918"/>
      <c r="I507" s="918"/>
      <c r="J507" s="918"/>
      <c r="K507" s="918"/>
      <c r="L507" s="918"/>
      <c r="M507" s="918"/>
      <c r="N507" s="918"/>
      <c r="O507" s="918"/>
      <c r="P507" s="918"/>
      <c r="Q507" s="94"/>
      <c r="R507" s="95"/>
      <c r="S507" s="28"/>
      <c r="T507" s="28" t="s">
        <v>788</v>
      </c>
      <c r="U507" s="28"/>
      <c r="V507" s="28"/>
      <c r="W507" s="28"/>
      <c r="X507" s="90"/>
      <c r="Y507" s="183" t="s">
        <v>2</v>
      </c>
      <c r="Z507" s="90"/>
      <c r="AA507" s="183"/>
      <c r="AB507" s="90"/>
      <c r="AC507" s="42" t="s">
        <v>40</v>
      </c>
      <c r="AD507" s="94"/>
      <c r="AE507" s="103"/>
      <c r="AF507" s="104"/>
      <c r="AG507" s="104"/>
      <c r="AH507" s="104"/>
      <c r="AI507" s="104"/>
      <c r="AJ507" s="104"/>
      <c r="AK507" s="104"/>
      <c r="AL507" s="104"/>
      <c r="AM507" s="104"/>
      <c r="AN507" s="104"/>
      <c r="AO507" s="104"/>
      <c r="AP507" s="543"/>
      <c r="AQ507" s="105"/>
    </row>
    <row r="508" spans="1:43" x14ac:dyDescent="0.2">
      <c r="A508" s="24"/>
      <c r="B508" s="777"/>
      <c r="C508" s="94"/>
      <c r="D508" s="95"/>
      <c r="E508" s="918"/>
      <c r="F508" s="918"/>
      <c r="G508" s="918"/>
      <c r="H508" s="918"/>
      <c r="I508" s="918"/>
      <c r="J508" s="918"/>
      <c r="K508" s="918"/>
      <c r="L508" s="918"/>
      <c r="M508" s="918"/>
      <c r="N508" s="918"/>
      <c r="O508" s="918"/>
      <c r="P508" s="918"/>
      <c r="Q508" s="94"/>
      <c r="R508" s="95"/>
      <c r="S508" s="28"/>
      <c r="T508" s="28" t="s">
        <v>725</v>
      </c>
      <c r="U508" s="28"/>
      <c r="V508" s="28"/>
      <c r="W508" s="28"/>
      <c r="X508" s="28"/>
      <c r="Y508" s="90" t="s">
        <v>2</v>
      </c>
      <c r="Z508" s="90"/>
      <c r="AA508" s="183"/>
      <c r="AB508" s="90"/>
      <c r="AC508" s="42" t="s">
        <v>41</v>
      </c>
      <c r="AD508" s="94"/>
      <c r="AE508" s="103"/>
      <c r="AF508" s="104"/>
      <c r="AG508" s="104"/>
      <c r="AH508" s="104"/>
      <c r="AI508" s="104"/>
      <c r="AJ508" s="104"/>
      <c r="AK508" s="104"/>
      <c r="AL508" s="104"/>
      <c r="AM508" s="104"/>
      <c r="AN508" s="104"/>
      <c r="AO508" s="104"/>
      <c r="AP508" s="543"/>
      <c r="AQ508" s="105"/>
    </row>
    <row r="509" spans="1:43" x14ac:dyDescent="0.2">
      <c r="A509" s="24"/>
      <c r="B509" s="777"/>
      <c r="C509" s="94"/>
      <c r="D509" s="95"/>
      <c r="E509" s="24"/>
      <c r="F509" s="24"/>
      <c r="G509" s="24"/>
      <c r="H509" s="24"/>
      <c r="I509" s="24"/>
      <c r="J509" s="24"/>
      <c r="K509" s="24"/>
      <c r="L509" s="24"/>
      <c r="M509" s="24"/>
      <c r="N509" s="24"/>
      <c r="O509" s="24"/>
      <c r="P509" s="24"/>
      <c r="Q509" s="94"/>
      <c r="R509" s="95"/>
      <c r="S509" s="28"/>
      <c r="T509" s="28"/>
      <c r="U509" s="28"/>
      <c r="V509" s="28"/>
      <c r="W509" s="28"/>
      <c r="X509" s="28"/>
      <c r="Y509" s="28"/>
      <c r="Z509" s="28"/>
      <c r="AA509" s="28"/>
      <c r="AB509" s="28"/>
      <c r="AC509" s="42"/>
      <c r="AD509" s="94"/>
      <c r="AE509" s="103"/>
      <c r="AF509" s="104"/>
      <c r="AG509" s="104"/>
      <c r="AH509" s="104"/>
      <c r="AI509" s="104"/>
      <c r="AJ509" s="104"/>
      <c r="AK509" s="104"/>
      <c r="AL509" s="104"/>
      <c r="AM509" s="104"/>
      <c r="AN509" s="104"/>
      <c r="AO509" s="104"/>
      <c r="AP509" s="543"/>
      <c r="AQ509" s="105"/>
    </row>
    <row r="510" spans="1:43" ht="10.5" x14ac:dyDescent="0.2">
      <c r="A510" s="24"/>
      <c r="B510" s="777"/>
      <c r="C510" s="94"/>
      <c r="D510" s="95"/>
      <c r="E510" s="919" t="s">
        <v>733</v>
      </c>
      <c r="F510" s="919"/>
      <c r="G510" s="919"/>
      <c r="H510" s="919"/>
      <c r="I510" s="919"/>
      <c r="J510" s="919"/>
      <c r="K510" s="919"/>
      <c r="L510" s="919"/>
      <c r="M510" s="919"/>
      <c r="N510" s="919"/>
      <c r="O510" s="919"/>
      <c r="P510" s="919"/>
      <c r="Q510" s="94"/>
      <c r="R510" s="95"/>
      <c r="S510" s="307" t="s">
        <v>597</v>
      </c>
      <c r="T510" s="28"/>
      <c r="U510" s="28"/>
      <c r="V510" s="28"/>
      <c r="W510" s="28"/>
      <c r="X510" s="28"/>
      <c r="Y510" s="28"/>
      <c r="Z510" s="28"/>
      <c r="AA510" s="28"/>
      <c r="AB510" s="28"/>
      <c r="AC510" s="42"/>
      <c r="AD510" s="94"/>
      <c r="AE510" s="103"/>
      <c r="AF510" s="104"/>
      <c r="AG510" s="104"/>
      <c r="AH510" s="104"/>
      <c r="AI510" s="104"/>
      <c r="AJ510" s="104"/>
      <c r="AK510" s="104"/>
      <c r="AL510" s="104"/>
      <c r="AM510" s="104"/>
      <c r="AN510" s="104"/>
      <c r="AO510" s="104"/>
      <c r="AP510" s="543"/>
      <c r="AQ510" s="105"/>
    </row>
    <row r="511" spans="1:43" x14ac:dyDescent="0.2">
      <c r="A511" s="24"/>
      <c r="B511" s="777"/>
      <c r="C511" s="94"/>
      <c r="D511" s="95"/>
      <c r="E511" s="919"/>
      <c r="F511" s="919"/>
      <c r="G511" s="919"/>
      <c r="H511" s="919"/>
      <c r="I511" s="919"/>
      <c r="J511" s="919"/>
      <c r="K511" s="919"/>
      <c r="L511" s="919"/>
      <c r="M511" s="919"/>
      <c r="N511" s="919"/>
      <c r="O511" s="919"/>
      <c r="P511" s="919"/>
      <c r="Q511" s="94"/>
      <c r="R511" s="95"/>
      <c r="S511" s="28"/>
      <c r="T511" s="695" t="s">
        <v>1651</v>
      </c>
      <c r="U511" s="28"/>
      <c r="V511" s="28"/>
      <c r="W511" s="28"/>
      <c r="X511" s="28"/>
      <c r="Y511" s="28"/>
      <c r="AA511" s="90"/>
      <c r="AB511" s="90" t="s">
        <v>2</v>
      </c>
      <c r="AC511" s="42" t="s">
        <v>42</v>
      </c>
      <c r="AD511" s="94"/>
      <c r="AE511" s="103"/>
      <c r="AF511" s="104"/>
      <c r="AG511" s="104"/>
      <c r="AH511" s="104"/>
      <c r="AI511" s="104"/>
      <c r="AJ511" s="104"/>
      <c r="AK511" s="104"/>
      <c r="AL511" s="104"/>
      <c r="AM511" s="104"/>
      <c r="AN511" s="104"/>
      <c r="AO511" s="104"/>
      <c r="AP511" s="543"/>
      <c r="AQ511" s="105"/>
    </row>
    <row r="512" spans="1:43" x14ac:dyDescent="0.2">
      <c r="A512" s="24"/>
      <c r="B512" s="777"/>
      <c r="C512" s="94"/>
      <c r="D512" s="95"/>
      <c r="E512" s="24"/>
      <c r="F512" s="24"/>
      <c r="G512" s="24"/>
      <c r="H512" s="24"/>
      <c r="I512" s="24"/>
      <c r="J512" s="24"/>
      <c r="K512" s="24"/>
      <c r="L512" s="24"/>
      <c r="M512" s="24"/>
      <c r="N512" s="24"/>
      <c r="O512" s="24"/>
      <c r="P512" s="24"/>
      <c r="Q512" s="94"/>
      <c r="R512" s="95"/>
      <c r="S512" s="28"/>
      <c r="T512" s="714" t="s">
        <v>726</v>
      </c>
      <c r="U512" s="28"/>
      <c r="V512" s="28"/>
      <c r="W512" s="28"/>
      <c r="X512" s="28"/>
      <c r="Y512" s="28"/>
      <c r="Z512" s="28"/>
      <c r="AA512" s="28"/>
      <c r="AB512" s="28"/>
      <c r="AC512" s="42"/>
      <c r="AD512" s="94"/>
      <c r="AE512" s="103"/>
      <c r="AF512" s="104"/>
      <c r="AG512" s="104"/>
      <c r="AH512" s="104"/>
      <c r="AI512" s="104"/>
      <c r="AJ512" s="104"/>
      <c r="AK512" s="104"/>
      <c r="AL512" s="104"/>
      <c r="AM512" s="104"/>
      <c r="AN512" s="104"/>
      <c r="AO512" s="104"/>
      <c r="AP512" s="543"/>
      <c r="AQ512" s="105"/>
    </row>
    <row r="513" spans="1:43" x14ac:dyDescent="0.2">
      <c r="A513" s="24"/>
      <c r="B513" s="777"/>
      <c r="C513" s="94"/>
      <c r="D513" s="95"/>
      <c r="E513" s="899" t="s">
        <v>734</v>
      </c>
      <c r="F513" s="899"/>
      <c r="G513" s="899"/>
      <c r="H513" s="899"/>
      <c r="I513" s="899"/>
      <c r="J513" s="899"/>
      <c r="K513" s="899"/>
      <c r="L513" s="899"/>
      <c r="M513" s="899"/>
      <c r="N513" s="899"/>
      <c r="O513" s="899"/>
      <c r="P513" s="899"/>
      <c r="Q513" s="94"/>
      <c r="R513" s="95"/>
      <c r="S513" s="24"/>
      <c r="T513" s="717"/>
      <c r="U513" s="24" t="s">
        <v>1459</v>
      </c>
      <c r="V513" s="24"/>
      <c r="W513" s="24"/>
      <c r="X513" s="182"/>
      <c r="Y513" s="182"/>
      <c r="Z513" s="183"/>
      <c r="AA513" s="182"/>
      <c r="AB513" s="182" t="s">
        <v>2</v>
      </c>
      <c r="AC513" s="36" t="s">
        <v>43</v>
      </c>
      <c r="AD513" s="94"/>
      <c r="AE513" s="103"/>
      <c r="AF513" s="104"/>
      <c r="AG513" s="104"/>
      <c r="AH513" s="104"/>
      <c r="AI513" s="104"/>
      <c r="AJ513" s="104"/>
      <c r="AK513" s="104"/>
      <c r="AL513" s="104"/>
      <c r="AM513" s="104"/>
      <c r="AN513" s="104"/>
      <c r="AO513" s="104"/>
      <c r="AP513" s="543"/>
      <c r="AQ513" s="105"/>
    </row>
    <row r="514" spans="1:43" x14ac:dyDescent="0.2">
      <c r="A514" s="24"/>
      <c r="B514" s="777"/>
      <c r="C514" s="94"/>
      <c r="D514" s="95"/>
      <c r="E514" s="899"/>
      <c r="F514" s="899"/>
      <c r="G514" s="899"/>
      <c r="H514" s="899"/>
      <c r="I514" s="899"/>
      <c r="J514" s="899"/>
      <c r="K514" s="899"/>
      <c r="L514" s="899"/>
      <c r="M514" s="899"/>
      <c r="N514" s="899"/>
      <c r="O514" s="899"/>
      <c r="P514" s="899"/>
      <c r="Q514" s="94"/>
      <c r="R514" s="95"/>
      <c r="S514" s="28"/>
      <c r="T514" s="714" t="s">
        <v>727</v>
      </c>
      <c r="U514" s="28"/>
      <c r="V514" s="28"/>
      <c r="W514" s="28"/>
      <c r="X514" s="28"/>
      <c r="Y514" s="28"/>
      <c r="Z514" s="28"/>
      <c r="AA514" s="28"/>
      <c r="AB514" s="28"/>
      <c r="AC514" s="42"/>
      <c r="AD514" s="94"/>
      <c r="AE514" s="103"/>
      <c r="AF514" s="104"/>
      <c r="AG514" s="104"/>
      <c r="AH514" s="104"/>
      <c r="AI514" s="104"/>
      <c r="AJ514" s="104"/>
      <c r="AK514" s="104"/>
      <c r="AL514" s="104"/>
      <c r="AM514" s="104"/>
      <c r="AN514" s="104"/>
      <c r="AO514" s="104"/>
      <c r="AP514" s="543"/>
      <c r="AQ514" s="105"/>
    </row>
    <row r="515" spans="1:43" x14ac:dyDescent="0.2">
      <c r="A515" s="24"/>
      <c r="B515" s="777"/>
      <c r="C515" s="94"/>
      <c r="D515" s="95"/>
      <c r="E515" s="899"/>
      <c r="F515" s="899"/>
      <c r="G515" s="899"/>
      <c r="H515" s="899"/>
      <c r="I515" s="899"/>
      <c r="J515" s="899"/>
      <c r="K515" s="899"/>
      <c r="L515" s="899"/>
      <c r="M515" s="899"/>
      <c r="N515" s="899"/>
      <c r="O515" s="899"/>
      <c r="P515" s="899"/>
      <c r="Q515" s="94"/>
      <c r="R515" s="95"/>
      <c r="S515" s="24"/>
      <c r="T515" s="717"/>
      <c r="U515" s="24" t="s">
        <v>1459</v>
      </c>
      <c r="V515" s="24"/>
      <c r="W515" s="24"/>
      <c r="X515" s="182"/>
      <c r="Y515" s="183"/>
      <c r="Z515" s="182"/>
      <c r="AA515" s="182"/>
      <c r="AB515" s="182" t="s">
        <v>2</v>
      </c>
      <c r="AC515" s="36" t="s">
        <v>44</v>
      </c>
      <c r="AD515" s="94"/>
      <c r="AE515" s="103"/>
      <c r="AF515" s="104"/>
      <c r="AG515" s="104"/>
      <c r="AH515" s="104"/>
      <c r="AI515" s="104"/>
      <c r="AJ515" s="104"/>
      <c r="AK515" s="104"/>
      <c r="AL515" s="104"/>
      <c r="AM515" s="104"/>
      <c r="AN515" s="104"/>
      <c r="AO515" s="104"/>
      <c r="AP515" s="543"/>
      <c r="AQ515" s="105"/>
    </row>
    <row r="516" spans="1:43" x14ac:dyDescent="0.2">
      <c r="A516" s="24"/>
      <c r="B516" s="777"/>
      <c r="C516" s="94"/>
      <c r="D516" s="95"/>
      <c r="E516" s="899"/>
      <c r="F516" s="899"/>
      <c r="G516" s="899"/>
      <c r="H516" s="899"/>
      <c r="I516" s="899"/>
      <c r="J516" s="899"/>
      <c r="K516" s="899"/>
      <c r="L516" s="899"/>
      <c r="M516" s="899"/>
      <c r="N516" s="899"/>
      <c r="O516" s="899"/>
      <c r="P516" s="899"/>
      <c r="Q516" s="94"/>
      <c r="R516" s="95"/>
      <c r="S516" s="28"/>
      <c r="T516" s="716" t="s">
        <v>600</v>
      </c>
      <c r="U516" s="157"/>
      <c r="V516" s="157"/>
      <c r="W516" s="157"/>
      <c r="X516" s="157"/>
      <c r="Y516" s="157"/>
      <c r="Z516" s="157"/>
      <c r="AA516" s="157"/>
      <c r="AB516" s="157"/>
      <c r="AC516" s="168"/>
      <c r="AD516" s="155"/>
      <c r="AE516" s="103"/>
      <c r="AF516" s="104"/>
      <c r="AG516" s="104"/>
      <c r="AH516" s="104"/>
      <c r="AI516" s="104"/>
      <c r="AJ516" s="104"/>
      <c r="AK516" s="104"/>
      <c r="AL516" s="104"/>
      <c r="AM516" s="104"/>
      <c r="AN516" s="104"/>
      <c r="AO516" s="104"/>
      <c r="AP516" s="543"/>
      <c r="AQ516" s="105"/>
    </row>
    <row r="517" spans="1:43" x14ac:dyDescent="0.2">
      <c r="A517" s="24"/>
      <c r="B517" s="777"/>
      <c r="C517" s="94"/>
      <c r="D517" s="95"/>
      <c r="Q517" s="94"/>
      <c r="R517" s="95"/>
      <c r="S517" s="28"/>
      <c r="T517" s="157"/>
      <c r="U517" s="157"/>
      <c r="V517" s="157"/>
      <c r="W517" s="157"/>
      <c r="X517" s="157"/>
      <c r="Y517" s="157"/>
      <c r="Z517" s="157"/>
      <c r="AA517" s="157"/>
      <c r="AB517" s="157"/>
      <c r="AC517" s="168"/>
      <c r="AD517" s="155"/>
      <c r="AE517" s="103"/>
      <c r="AF517" s="104"/>
      <c r="AG517" s="104"/>
      <c r="AH517" s="104"/>
      <c r="AI517" s="104"/>
      <c r="AJ517" s="104"/>
      <c r="AK517" s="104"/>
      <c r="AL517" s="104"/>
      <c r="AM517" s="104"/>
      <c r="AN517" s="104"/>
      <c r="AO517" s="104"/>
      <c r="AP517" s="543"/>
      <c r="AQ517" s="105"/>
    </row>
    <row r="518" spans="1:43" x14ac:dyDescent="0.2">
      <c r="A518" s="24"/>
      <c r="B518" s="777"/>
      <c r="C518" s="94"/>
      <c r="D518" s="95"/>
      <c r="E518" s="308"/>
      <c r="F518" s="308"/>
      <c r="G518" s="308"/>
      <c r="H518" s="308"/>
      <c r="I518" s="308"/>
      <c r="J518" s="308"/>
      <c r="K518" s="308"/>
      <c r="L518" s="308"/>
      <c r="M518" s="308"/>
      <c r="N518" s="308"/>
      <c r="O518" s="308"/>
      <c r="P518" s="308"/>
      <c r="Q518" s="94"/>
      <c r="R518" s="95"/>
      <c r="S518" s="24"/>
      <c r="T518" s="157"/>
      <c r="U518" s="28"/>
      <c r="V518" s="30"/>
      <c r="W518" s="30"/>
      <c r="X518" s="30"/>
      <c r="Y518" s="30"/>
      <c r="Z518" s="30"/>
      <c r="AA518" s="30"/>
      <c r="AB518" s="30"/>
      <c r="AC518" s="158" t="s">
        <v>45</v>
      </c>
      <c r="AD518" s="155"/>
      <c r="AE518" s="103"/>
      <c r="AF518" s="104"/>
      <c r="AG518" s="104"/>
      <c r="AH518" s="104"/>
      <c r="AI518" s="104"/>
      <c r="AJ518" s="104"/>
      <c r="AK518" s="104"/>
      <c r="AL518" s="104"/>
      <c r="AM518" s="104"/>
      <c r="AN518" s="104"/>
      <c r="AO518" s="104"/>
      <c r="AP518" s="543"/>
      <c r="AQ518" s="105"/>
    </row>
    <row r="519" spans="1:43" x14ac:dyDescent="0.2">
      <c r="A519" s="24"/>
      <c r="B519" s="777"/>
      <c r="C519" s="94"/>
      <c r="D519" s="95"/>
      <c r="E519" s="890" t="s">
        <v>595</v>
      </c>
      <c r="F519" s="890"/>
      <c r="G519" s="890"/>
      <c r="H519" s="890"/>
      <c r="I519" s="890"/>
      <c r="J519" s="890"/>
      <c r="K519" s="890"/>
      <c r="L519" s="890"/>
      <c r="M519" s="890"/>
      <c r="N519" s="890"/>
      <c r="O519" s="890"/>
      <c r="P519" s="890"/>
      <c r="Q519" s="94"/>
      <c r="R519" s="95"/>
      <c r="S519" s="28"/>
      <c r="T519" s="157"/>
      <c r="U519" s="28"/>
      <c r="V519" s="890" t="s">
        <v>559</v>
      </c>
      <c r="W519" s="890"/>
      <c r="X519" s="890"/>
      <c r="Y519" s="890"/>
      <c r="Z519" s="890"/>
      <c r="AA519" s="890"/>
      <c r="AB519" s="890"/>
      <c r="AC519" s="180"/>
      <c r="AD519" s="155"/>
      <c r="AE519" s="103"/>
      <c r="AF519" s="104"/>
      <c r="AG519" s="104"/>
      <c r="AH519" s="104"/>
      <c r="AI519" s="104"/>
      <c r="AJ519" s="104"/>
      <c r="AK519" s="104"/>
      <c r="AL519" s="104"/>
      <c r="AM519" s="104"/>
      <c r="AN519" s="104"/>
      <c r="AO519" s="104"/>
      <c r="AP519" s="543"/>
      <c r="AQ519" s="105"/>
    </row>
    <row r="520" spans="1:43" x14ac:dyDescent="0.2">
      <c r="A520" s="24"/>
      <c r="B520" s="777"/>
      <c r="C520" s="94"/>
      <c r="D520" s="95"/>
      <c r="Q520" s="94"/>
      <c r="R520" s="95"/>
      <c r="S520" s="24"/>
      <c r="T520" s="24"/>
      <c r="AC520" s="36"/>
      <c r="AD520" s="94"/>
      <c r="AE520" s="103"/>
      <c r="AF520" s="104"/>
      <c r="AG520" s="104"/>
      <c r="AH520" s="104"/>
      <c r="AI520" s="104"/>
      <c r="AJ520" s="104"/>
      <c r="AK520" s="104"/>
      <c r="AL520" s="104"/>
      <c r="AM520" s="104"/>
      <c r="AN520" s="104"/>
      <c r="AO520" s="104"/>
      <c r="AP520" s="543"/>
      <c r="AQ520" s="105"/>
    </row>
    <row r="521" spans="1:43" ht="10.5" x14ac:dyDescent="0.2">
      <c r="A521" s="24"/>
      <c r="B521" s="777"/>
      <c r="C521" s="94"/>
      <c r="D521" s="95"/>
      <c r="Q521" s="94"/>
      <c r="R521" s="95"/>
      <c r="S521" s="307" t="s">
        <v>601</v>
      </c>
      <c r="T521" s="28"/>
      <c r="U521" s="28"/>
      <c r="V521" s="28"/>
      <c r="W521" s="28"/>
      <c r="X521" s="28"/>
      <c r="Y521" s="28"/>
      <c r="Z521" s="28"/>
      <c r="AA521" s="28"/>
      <c r="AB521" s="28"/>
      <c r="AC521" s="42"/>
      <c r="AD521" s="94"/>
      <c r="AE521" s="103"/>
      <c r="AF521" s="104"/>
      <c r="AG521" s="104"/>
      <c r="AH521" s="104"/>
      <c r="AI521" s="104"/>
      <c r="AJ521" s="104"/>
      <c r="AK521" s="104"/>
      <c r="AL521" s="104"/>
      <c r="AM521" s="104"/>
      <c r="AN521" s="104"/>
      <c r="AO521" s="104"/>
      <c r="AP521" s="543"/>
      <c r="AQ521" s="105"/>
    </row>
    <row r="522" spans="1:43" x14ac:dyDescent="0.2">
      <c r="A522" s="24"/>
      <c r="B522" s="777"/>
      <c r="C522" s="94"/>
      <c r="D522" s="95"/>
      <c r="E522" s="24"/>
      <c r="F522" s="24"/>
      <c r="G522" s="24"/>
      <c r="H522" s="24"/>
      <c r="I522" s="24"/>
      <c r="J522" s="24"/>
      <c r="K522" s="24"/>
      <c r="L522" s="24"/>
      <c r="M522" s="24"/>
      <c r="N522" s="24"/>
      <c r="O522" s="24"/>
      <c r="P522" s="24"/>
      <c r="Q522" s="94"/>
      <c r="R522" s="95"/>
      <c r="S522" s="28"/>
      <c r="T522" s="695" t="s">
        <v>730</v>
      </c>
      <c r="U522" s="28"/>
      <c r="V522" s="28"/>
      <c r="W522" s="28"/>
      <c r="X522" s="28"/>
      <c r="Y522" s="28"/>
      <c r="Z522" s="28"/>
      <c r="AA522" s="28"/>
      <c r="AB522" s="28"/>
      <c r="AC522" s="42"/>
      <c r="AD522" s="94"/>
      <c r="AE522" s="103"/>
      <c r="AF522" s="104"/>
      <c r="AG522" s="104"/>
      <c r="AH522" s="104"/>
      <c r="AI522" s="104"/>
      <c r="AJ522" s="104"/>
      <c r="AK522" s="104"/>
      <c r="AL522" s="104"/>
      <c r="AM522" s="104"/>
      <c r="AN522" s="104"/>
      <c r="AO522" s="104"/>
      <c r="AP522" s="543"/>
      <c r="AQ522" s="105"/>
    </row>
    <row r="523" spans="1:43" x14ac:dyDescent="0.2">
      <c r="A523" s="24"/>
      <c r="B523" s="777"/>
      <c r="C523" s="94"/>
      <c r="D523" s="95"/>
      <c r="E523" s="24"/>
      <c r="F523" s="24"/>
      <c r="G523" s="24"/>
      <c r="H523" s="24"/>
      <c r="I523" s="24"/>
      <c r="J523" s="24"/>
      <c r="K523" s="24"/>
      <c r="L523" s="24"/>
      <c r="M523" s="24"/>
      <c r="N523" s="24"/>
      <c r="O523" s="24"/>
      <c r="P523" s="24"/>
      <c r="Q523" s="94"/>
      <c r="R523" s="95"/>
      <c r="S523" s="24"/>
      <c r="T523" s="695"/>
      <c r="U523" s="24" t="s">
        <v>731</v>
      </c>
      <c r="V523" s="24"/>
      <c r="W523" s="24"/>
      <c r="X523" s="182" t="s">
        <v>2</v>
      </c>
      <c r="Y523" s="183"/>
      <c r="Z523" s="182"/>
      <c r="AA523" s="182"/>
      <c r="AB523" s="182"/>
      <c r="AC523" s="42" t="s">
        <v>46</v>
      </c>
      <c r="AD523" s="94"/>
      <c r="AE523" s="103"/>
      <c r="AF523" s="104"/>
      <c r="AG523" s="104"/>
      <c r="AH523" s="104"/>
      <c r="AI523" s="104"/>
      <c r="AJ523" s="104"/>
      <c r="AK523" s="104"/>
      <c r="AL523" s="104"/>
      <c r="AM523" s="104"/>
      <c r="AN523" s="104"/>
      <c r="AO523" s="104"/>
      <c r="AP523" s="543"/>
      <c r="AQ523" s="105"/>
    </row>
    <row r="524" spans="1:43" x14ac:dyDescent="0.2">
      <c r="A524" s="24"/>
      <c r="B524" s="777"/>
      <c r="C524" s="94"/>
      <c r="D524" s="95"/>
      <c r="E524" s="24"/>
      <c r="F524" s="24"/>
      <c r="G524" s="24"/>
      <c r="H524" s="24"/>
      <c r="I524" s="24"/>
      <c r="J524" s="24"/>
      <c r="K524" s="24"/>
      <c r="L524" s="24"/>
      <c r="M524" s="24"/>
      <c r="N524" s="24"/>
      <c r="O524" s="24"/>
      <c r="P524" s="24"/>
      <c r="Q524" s="94"/>
      <c r="R524" s="95"/>
      <c r="S524" s="28"/>
      <c r="T524" s="695" t="s">
        <v>778</v>
      </c>
      <c r="U524" s="28"/>
      <c r="V524" s="28"/>
      <c r="W524" s="28"/>
      <c r="X524" s="28"/>
      <c r="Y524" s="28"/>
      <c r="Z524" s="28"/>
      <c r="AA524" s="28"/>
      <c r="AB524" s="28"/>
      <c r="AC524" s="42"/>
      <c r="AD524" s="94"/>
      <c r="AE524" s="103"/>
      <c r="AF524" s="104"/>
      <c r="AG524" s="104"/>
      <c r="AH524" s="104"/>
      <c r="AI524" s="104"/>
      <c r="AJ524" s="104"/>
      <c r="AK524" s="104"/>
      <c r="AL524" s="104"/>
      <c r="AM524" s="104"/>
      <c r="AN524" s="104"/>
      <c r="AO524" s="104"/>
      <c r="AP524" s="543"/>
      <c r="AQ524" s="105"/>
    </row>
    <row r="525" spans="1:43" x14ac:dyDescent="0.2">
      <c r="A525" s="24"/>
      <c r="B525" s="777"/>
      <c r="C525" s="94"/>
      <c r="D525" s="95"/>
      <c r="E525" s="24"/>
      <c r="F525" s="24"/>
      <c r="G525" s="24"/>
      <c r="H525" s="24"/>
      <c r="I525" s="24"/>
      <c r="J525" s="24"/>
      <c r="K525" s="24"/>
      <c r="L525" s="24"/>
      <c r="M525" s="24"/>
      <c r="N525" s="24"/>
      <c r="O525" s="24"/>
      <c r="P525" s="24"/>
      <c r="Q525" s="94"/>
      <c r="R525" s="95"/>
      <c r="S525" s="28"/>
      <c r="T525" s="695"/>
      <c r="U525" s="157" t="s">
        <v>731</v>
      </c>
      <c r="V525" s="24"/>
      <c r="W525" s="24"/>
      <c r="X525" s="24"/>
      <c r="Y525" s="24"/>
      <c r="Z525" s="24"/>
      <c r="AA525" s="24"/>
      <c r="AB525" s="24"/>
      <c r="AC525" s="36"/>
      <c r="AD525" s="155"/>
      <c r="AE525" s="103"/>
      <c r="AF525" s="104"/>
      <c r="AG525" s="104"/>
      <c r="AH525" s="104"/>
      <c r="AI525" s="104"/>
      <c r="AJ525" s="104"/>
      <c r="AK525" s="104"/>
      <c r="AL525" s="104"/>
      <c r="AM525" s="104"/>
      <c r="AN525" s="104"/>
      <c r="AO525" s="104"/>
      <c r="AP525" s="543"/>
      <c r="AQ525" s="105"/>
    </row>
    <row r="526" spans="1:43" x14ac:dyDescent="0.2">
      <c r="A526" s="24"/>
      <c r="B526" s="777"/>
      <c r="C526" s="94"/>
      <c r="D526" s="95"/>
      <c r="E526" s="24"/>
      <c r="F526" s="24"/>
      <c r="G526" s="24"/>
      <c r="H526" s="24"/>
      <c r="I526" s="24"/>
      <c r="J526" s="24"/>
      <c r="K526" s="24"/>
      <c r="L526" s="24"/>
      <c r="M526" s="24"/>
      <c r="N526" s="24"/>
      <c r="O526" s="24"/>
      <c r="P526" s="24"/>
      <c r="Q526" s="94"/>
      <c r="R526" s="95"/>
      <c r="S526" s="28"/>
      <c r="T526" s="157"/>
      <c r="U526" s="157"/>
      <c r="V526" s="24"/>
      <c r="W526" s="24"/>
      <c r="X526" s="24"/>
      <c r="Y526" s="24"/>
      <c r="Z526" s="24"/>
      <c r="AA526" s="24"/>
      <c r="AB526" s="24"/>
      <c r="AC526" s="36"/>
      <c r="AD526" s="155"/>
      <c r="AE526" s="103"/>
      <c r="AF526" s="104"/>
      <c r="AG526" s="104"/>
      <c r="AH526" s="104"/>
      <c r="AI526" s="104"/>
      <c r="AJ526" s="104"/>
      <c r="AK526" s="104"/>
      <c r="AL526" s="104"/>
      <c r="AM526" s="104"/>
      <c r="AN526" s="104"/>
      <c r="AO526" s="104"/>
      <c r="AP526" s="543"/>
      <c r="AQ526" s="105"/>
    </row>
    <row r="527" spans="1:43" x14ac:dyDescent="0.2">
      <c r="A527" s="24"/>
      <c r="B527" s="777"/>
      <c r="C527" s="94"/>
      <c r="D527" s="95"/>
      <c r="E527" s="24"/>
      <c r="F527" s="24"/>
      <c r="G527" s="24"/>
      <c r="H527" s="24"/>
      <c r="I527" s="24"/>
      <c r="J527" s="24"/>
      <c r="K527" s="24"/>
      <c r="L527" s="24"/>
      <c r="M527" s="24"/>
      <c r="N527" s="24"/>
      <c r="O527" s="24"/>
      <c r="P527" s="24"/>
      <c r="Q527" s="94"/>
      <c r="R527" s="95"/>
      <c r="S527" s="28"/>
      <c r="T527" s="157"/>
      <c r="U527" s="28"/>
      <c r="V527" s="30"/>
      <c r="W527" s="30"/>
      <c r="X527" s="30"/>
      <c r="Y527" s="30"/>
      <c r="Z527" s="30"/>
      <c r="AA527" s="30"/>
      <c r="AB527" s="30"/>
      <c r="AC527" s="158" t="s">
        <v>47</v>
      </c>
      <c r="AD527" s="155"/>
      <c r="AE527" s="103"/>
      <c r="AF527" s="104"/>
      <c r="AG527" s="104"/>
      <c r="AH527" s="104"/>
      <c r="AI527" s="104"/>
      <c r="AJ527" s="104"/>
      <c r="AK527" s="104"/>
      <c r="AL527" s="104"/>
      <c r="AM527" s="104"/>
      <c r="AN527" s="104"/>
      <c r="AO527" s="104"/>
      <c r="AP527" s="543"/>
      <c r="AQ527" s="105"/>
    </row>
    <row r="528" spans="1:43" x14ac:dyDescent="0.2">
      <c r="A528" s="24"/>
      <c r="B528" s="777"/>
      <c r="C528" s="94"/>
      <c r="D528" s="95"/>
      <c r="E528" s="24"/>
      <c r="F528" s="24"/>
      <c r="G528" s="24"/>
      <c r="H528" s="24"/>
      <c r="I528" s="24"/>
      <c r="J528" s="24"/>
      <c r="K528" s="24"/>
      <c r="L528" s="24"/>
      <c r="M528" s="24"/>
      <c r="N528" s="24"/>
      <c r="O528" s="24"/>
      <c r="P528" s="24"/>
      <c r="Q528" s="94"/>
      <c r="R528" s="95"/>
      <c r="S528" s="28"/>
      <c r="T528" s="157"/>
      <c r="U528" s="28"/>
      <c r="V528" s="890" t="s">
        <v>559</v>
      </c>
      <c r="W528" s="890"/>
      <c r="X528" s="890"/>
      <c r="Y528" s="890"/>
      <c r="Z528" s="890"/>
      <c r="AA528" s="890"/>
      <c r="AB528" s="890"/>
      <c r="AC528" s="158"/>
      <c r="AD528" s="155"/>
      <c r="AE528" s="103"/>
      <c r="AF528" s="104"/>
      <c r="AG528" s="104"/>
      <c r="AH528" s="104"/>
      <c r="AI528" s="104"/>
      <c r="AJ528" s="104"/>
      <c r="AK528" s="104"/>
      <c r="AL528" s="104"/>
      <c r="AM528" s="104"/>
      <c r="AN528" s="104"/>
      <c r="AO528" s="104"/>
      <c r="AP528" s="543"/>
      <c r="AQ528" s="105"/>
    </row>
    <row r="529" spans="1:43" x14ac:dyDescent="0.2">
      <c r="A529" s="24"/>
      <c r="B529" s="777"/>
      <c r="C529" s="94"/>
      <c r="D529" s="95"/>
      <c r="E529" s="24"/>
      <c r="F529" s="24"/>
      <c r="G529" s="24"/>
      <c r="H529" s="24"/>
      <c r="I529" s="24"/>
      <c r="J529" s="24"/>
      <c r="K529" s="24"/>
      <c r="L529" s="24"/>
      <c r="M529" s="24"/>
      <c r="N529" s="24"/>
      <c r="O529" s="24"/>
      <c r="P529" s="24"/>
      <c r="Q529" s="94"/>
      <c r="R529" s="95"/>
      <c r="S529" s="28"/>
      <c r="T529" s="28"/>
      <c r="U529" s="28"/>
      <c r="V529" s="28"/>
      <c r="W529" s="28"/>
      <c r="X529" s="28"/>
      <c r="Y529" s="28"/>
      <c r="Z529" s="28"/>
      <c r="AA529" s="28"/>
      <c r="AB529" s="28"/>
      <c r="AC529" s="42"/>
      <c r="AD529" s="94"/>
      <c r="AE529" s="103"/>
      <c r="AF529" s="104"/>
      <c r="AG529" s="104"/>
      <c r="AH529" s="104"/>
      <c r="AI529" s="104"/>
      <c r="AJ529" s="104"/>
      <c r="AK529" s="104"/>
      <c r="AL529" s="104"/>
      <c r="AM529" s="104"/>
      <c r="AN529" s="104"/>
      <c r="AO529" s="104"/>
      <c r="AP529" s="543"/>
      <c r="AQ529" s="105"/>
    </row>
    <row r="530" spans="1:43" x14ac:dyDescent="0.2">
      <c r="A530" s="24"/>
      <c r="B530" s="777"/>
      <c r="C530" s="94"/>
      <c r="D530" s="95"/>
      <c r="E530" s="24"/>
      <c r="F530" s="24"/>
      <c r="G530" s="24"/>
      <c r="H530" s="24"/>
      <c r="I530" s="24"/>
      <c r="J530" s="24"/>
      <c r="K530" s="24"/>
      <c r="L530" s="24"/>
      <c r="M530" s="24"/>
      <c r="N530" s="24"/>
      <c r="O530" s="24"/>
      <c r="P530" s="24"/>
      <c r="Q530" s="94"/>
      <c r="R530" s="95"/>
      <c r="S530" s="710" t="s">
        <v>558</v>
      </c>
      <c r="T530" s="28"/>
      <c r="U530" s="28"/>
      <c r="V530" s="30"/>
      <c r="W530" s="30"/>
      <c r="X530" s="30"/>
      <c r="Y530" s="30"/>
      <c r="Z530" s="30"/>
      <c r="AA530" s="30"/>
      <c r="AB530" s="30"/>
      <c r="AC530" s="296" t="s">
        <v>48</v>
      </c>
      <c r="AD530" s="94"/>
      <c r="AE530" s="103"/>
      <c r="AF530" s="104"/>
      <c r="AG530" s="104"/>
      <c r="AH530" s="104"/>
      <c r="AI530" s="104"/>
      <c r="AJ530" s="104"/>
      <c r="AK530" s="104"/>
      <c r="AL530" s="104"/>
      <c r="AM530" s="104"/>
      <c r="AN530" s="104"/>
      <c r="AO530" s="104"/>
      <c r="AP530" s="543"/>
      <c r="AQ530" s="105"/>
    </row>
    <row r="531" spans="1:43" x14ac:dyDescent="0.2">
      <c r="A531" s="24"/>
      <c r="B531" s="777"/>
      <c r="C531" s="94"/>
      <c r="D531" s="95"/>
      <c r="E531" s="24"/>
      <c r="F531" s="24"/>
      <c r="G531" s="24"/>
      <c r="H531" s="24"/>
      <c r="I531" s="24"/>
      <c r="J531" s="24"/>
      <c r="K531" s="24"/>
      <c r="L531" s="24"/>
      <c r="M531" s="24"/>
      <c r="N531" s="24"/>
      <c r="O531" s="24"/>
      <c r="P531" s="24"/>
      <c r="Q531" s="94"/>
      <c r="R531" s="95"/>
      <c r="S531" s="28"/>
      <c r="T531" s="28"/>
      <c r="U531" s="28"/>
      <c r="V531" s="890" t="s">
        <v>559</v>
      </c>
      <c r="W531" s="890"/>
      <c r="X531" s="890"/>
      <c r="Y531" s="890"/>
      <c r="Z531" s="890"/>
      <c r="AA531" s="890"/>
      <c r="AB531" s="890"/>
      <c r="AC531" s="42"/>
      <c r="AD531" s="94"/>
      <c r="AE531" s="103"/>
      <c r="AF531" s="104"/>
      <c r="AG531" s="104"/>
      <c r="AH531" s="104"/>
      <c r="AI531" s="104"/>
      <c r="AJ531" s="104"/>
      <c r="AK531" s="104"/>
      <c r="AL531" s="104"/>
      <c r="AM531" s="104"/>
      <c r="AN531" s="104"/>
      <c r="AO531" s="104"/>
      <c r="AP531" s="543"/>
      <c r="AQ531" s="105"/>
    </row>
    <row r="532" spans="1:43" x14ac:dyDescent="0.2">
      <c r="A532" s="24"/>
      <c r="B532" s="777"/>
      <c r="C532" s="94"/>
      <c r="D532" s="95"/>
      <c r="E532" s="24"/>
      <c r="F532" s="24"/>
      <c r="G532" s="24"/>
      <c r="H532" s="24"/>
      <c r="I532" s="24"/>
      <c r="J532" s="24"/>
      <c r="K532" s="24"/>
      <c r="L532" s="24"/>
      <c r="M532" s="24"/>
      <c r="N532" s="24"/>
      <c r="O532" s="24"/>
      <c r="P532" s="24"/>
      <c r="Q532" s="94"/>
      <c r="R532" s="95"/>
      <c r="S532" s="28"/>
      <c r="T532" s="28"/>
      <c r="U532" s="28"/>
      <c r="V532" s="179"/>
      <c r="W532" s="179"/>
      <c r="X532" s="179"/>
      <c r="Y532" s="179"/>
      <c r="Z532" s="179"/>
      <c r="AA532" s="179"/>
      <c r="AB532" s="179"/>
      <c r="AC532" s="42"/>
      <c r="AD532" s="94"/>
      <c r="AE532" s="103"/>
      <c r="AF532" s="104"/>
      <c r="AG532" s="104"/>
      <c r="AH532" s="104"/>
      <c r="AI532" s="104"/>
      <c r="AJ532" s="104"/>
      <c r="AK532" s="104"/>
      <c r="AL532" s="104"/>
      <c r="AM532" s="104"/>
      <c r="AN532" s="104"/>
      <c r="AO532" s="104"/>
      <c r="AP532" s="543"/>
      <c r="AQ532" s="105"/>
    </row>
    <row r="533" spans="1:43" x14ac:dyDescent="0.2">
      <c r="A533" s="24"/>
      <c r="B533" s="777"/>
      <c r="C533" s="94"/>
      <c r="D533" s="95"/>
      <c r="E533" s="24"/>
      <c r="F533" s="24"/>
      <c r="G533" s="24"/>
      <c r="H533" s="24"/>
      <c r="I533" s="24"/>
      <c r="J533" s="24"/>
      <c r="K533" s="24"/>
      <c r="L533" s="24"/>
      <c r="M533" s="24"/>
      <c r="N533" s="24"/>
      <c r="O533" s="24"/>
      <c r="P533" s="24"/>
      <c r="Q533" s="94"/>
      <c r="R533" s="95"/>
      <c r="S533" s="28"/>
      <c r="T533" s="28"/>
      <c r="U533" s="28"/>
      <c r="V533" s="179"/>
      <c r="W533" s="179"/>
      <c r="X533" s="179"/>
      <c r="Y533" s="179"/>
      <c r="Z533" s="179"/>
      <c r="AA533" s="42" t="s">
        <v>779</v>
      </c>
      <c r="AB533" s="179"/>
      <c r="AC533" s="42"/>
      <c r="AD533" s="94"/>
      <c r="AE533" s="103"/>
      <c r="AF533" s="104"/>
      <c r="AG533" s="104"/>
      <c r="AH533" s="104"/>
      <c r="AI533" s="104"/>
      <c r="AJ533" s="104"/>
      <c r="AK533" s="104"/>
      <c r="AL533" s="104"/>
      <c r="AM533" s="104"/>
      <c r="AN533" s="104"/>
      <c r="AO533" s="104"/>
      <c r="AP533" s="543"/>
      <c r="AQ533" s="105"/>
    </row>
    <row r="534" spans="1:43" ht="6" customHeight="1" x14ac:dyDescent="0.2">
      <c r="A534" s="30"/>
      <c r="B534" s="793"/>
      <c r="C534" s="91"/>
      <c r="D534" s="44"/>
      <c r="E534" s="30"/>
      <c r="F534" s="30"/>
      <c r="G534" s="30"/>
      <c r="H534" s="30"/>
      <c r="I534" s="30"/>
      <c r="J534" s="30"/>
      <c r="K534" s="30"/>
      <c r="L534" s="30"/>
      <c r="M534" s="30"/>
      <c r="N534" s="30"/>
      <c r="O534" s="30"/>
      <c r="P534" s="30"/>
      <c r="Q534" s="91"/>
      <c r="R534" s="44"/>
      <c r="S534" s="30"/>
      <c r="T534" s="30"/>
      <c r="U534" s="30"/>
      <c r="V534" s="30"/>
      <c r="W534" s="30"/>
      <c r="X534" s="30"/>
      <c r="Y534" s="30"/>
      <c r="Z534" s="30"/>
      <c r="AA534" s="30"/>
      <c r="AB534" s="30"/>
      <c r="AC534" s="185"/>
      <c r="AD534" s="91"/>
      <c r="AE534" s="103"/>
      <c r="AF534" s="104"/>
      <c r="AG534" s="104"/>
      <c r="AH534" s="104"/>
      <c r="AI534" s="104"/>
      <c r="AJ534" s="104"/>
      <c r="AK534" s="104"/>
      <c r="AL534" s="104"/>
      <c r="AM534" s="104"/>
      <c r="AN534" s="104"/>
      <c r="AO534" s="104"/>
      <c r="AP534" s="543"/>
      <c r="AQ534" s="105"/>
    </row>
    <row r="535" spans="1:43" ht="6" customHeight="1" x14ac:dyDescent="0.2">
      <c r="A535" s="26"/>
      <c r="B535" s="756"/>
      <c r="C535" s="89"/>
      <c r="D535" s="45"/>
      <c r="E535" s="26"/>
      <c r="F535" s="26"/>
      <c r="G535" s="26"/>
      <c r="H535" s="26"/>
      <c r="I535" s="26"/>
      <c r="J535" s="26"/>
      <c r="K535" s="26"/>
      <c r="L535" s="26"/>
      <c r="M535" s="26"/>
      <c r="N535" s="26"/>
      <c r="O535" s="26"/>
      <c r="P535" s="26"/>
      <c r="Q535" s="89"/>
      <c r="R535" s="45"/>
      <c r="S535" s="26"/>
      <c r="T535" s="26"/>
      <c r="U535" s="26"/>
      <c r="V535" s="26"/>
      <c r="W535" s="26"/>
      <c r="X535" s="26"/>
      <c r="Y535" s="26"/>
      <c r="Z535" s="26"/>
      <c r="AA535" s="26"/>
      <c r="AB535" s="26"/>
      <c r="AC535" s="187"/>
      <c r="AD535" s="89"/>
      <c r="AE535" s="103"/>
      <c r="AF535" s="104"/>
      <c r="AG535" s="104"/>
      <c r="AH535" s="104"/>
      <c r="AI535" s="104"/>
      <c r="AJ535" s="104"/>
      <c r="AK535" s="104"/>
      <c r="AL535" s="104"/>
      <c r="AM535" s="104"/>
      <c r="AN535" s="104"/>
      <c r="AO535" s="104"/>
      <c r="AP535" s="543"/>
      <c r="AQ535" s="105"/>
    </row>
    <row r="536" spans="1:43" ht="11.25" customHeight="1" x14ac:dyDescent="0.2">
      <c r="A536" s="24"/>
      <c r="B536" s="777">
        <v>449</v>
      </c>
      <c r="C536" s="94"/>
      <c r="D536" s="95"/>
      <c r="E536" s="927" t="str">
        <f ca="1">VLOOKUP(INDIRECT(ADDRESS(ROW(),COLUMN()-3)),Language_Translations,MATCH(Language_Selected,Language_Options,0),FALSE)</f>
        <v>Je voudrais vous parler de contrôle de votre santé après l’accouchement, par exemple quelqu’un qui vous a posé des questions sur votre santé ou vous a examinée. Est-ce que quelqu’un a vérifié votre état de santé après la naissance de (NOM) ?</v>
      </c>
      <c r="F536" s="927"/>
      <c r="G536" s="927"/>
      <c r="H536" s="927"/>
      <c r="I536" s="927"/>
      <c r="J536" s="927"/>
      <c r="K536" s="927"/>
      <c r="L536" s="927"/>
      <c r="M536" s="927"/>
      <c r="N536" s="927"/>
      <c r="O536" s="927"/>
      <c r="P536" s="927"/>
      <c r="Q536" s="94"/>
      <c r="R536" s="95"/>
      <c r="AD536" s="94"/>
      <c r="AE536" s="103"/>
      <c r="AF536" s="104"/>
      <c r="AG536" s="104"/>
      <c r="AH536" s="104"/>
      <c r="AI536" s="104"/>
      <c r="AJ536" s="104"/>
      <c r="AK536" s="104"/>
      <c r="AL536" s="104"/>
      <c r="AM536" s="104"/>
      <c r="AN536" s="104"/>
      <c r="AO536" s="104"/>
      <c r="AP536" s="543"/>
      <c r="AQ536" s="105"/>
    </row>
    <row r="537" spans="1:43" x14ac:dyDescent="0.2">
      <c r="A537" s="24"/>
      <c r="B537" s="777"/>
      <c r="C537" s="94"/>
      <c r="D537" s="95"/>
      <c r="E537" s="927"/>
      <c r="F537" s="927"/>
      <c r="G537" s="927"/>
      <c r="H537" s="927"/>
      <c r="I537" s="927"/>
      <c r="J537" s="927"/>
      <c r="K537" s="927"/>
      <c r="L537" s="927"/>
      <c r="M537" s="927"/>
      <c r="N537" s="927"/>
      <c r="O537" s="927"/>
      <c r="P537" s="927"/>
      <c r="Q537" s="94"/>
      <c r="R537" s="95"/>
      <c r="AD537" s="94"/>
      <c r="AE537" s="103"/>
      <c r="AF537" s="104"/>
      <c r="AG537" s="104"/>
      <c r="AH537" s="104"/>
      <c r="AI537" s="104"/>
      <c r="AJ537" s="104"/>
      <c r="AK537" s="104"/>
      <c r="AL537" s="104"/>
      <c r="AM537" s="104"/>
      <c r="AN537" s="104"/>
      <c r="AO537" s="104"/>
      <c r="AP537" s="543"/>
      <c r="AQ537" s="105"/>
    </row>
    <row r="538" spans="1:43" x14ac:dyDescent="0.2">
      <c r="A538" s="28"/>
      <c r="B538" s="757"/>
      <c r="C538" s="94"/>
      <c r="D538" s="95"/>
      <c r="E538" s="927"/>
      <c r="F538" s="927"/>
      <c r="G538" s="927"/>
      <c r="H538" s="927"/>
      <c r="I538" s="927"/>
      <c r="J538" s="927"/>
      <c r="K538" s="927"/>
      <c r="L538" s="927"/>
      <c r="M538" s="927"/>
      <c r="N538" s="927"/>
      <c r="O538" s="927"/>
      <c r="P538" s="927"/>
      <c r="Q538" s="94"/>
      <c r="R538" s="95"/>
      <c r="S538" s="710" t="s">
        <v>444</v>
      </c>
      <c r="T538" s="24"/>
      <c r="U538" s="182" t="s">
        <v>2</v>
      </c>
      <c r="V538" s="182"/>
      <c r="W538" s="182"/>
      <c r="X538" s="182"/>
      <c r="Y538" s="182"/>
      <c r="Z538" s="182"/>
      <c r="AA538" s="182"/>
      <c r="AB538" s="182"/>
      <c r="AC538" s="178" t="s">
        <v>10</v>
      </c>
      <c r="AD538" s="94"/>
      <c r="AE538" s="103"/>
      <c r="AF538" s="104"/>
      <c r="AG538" s="104"/>
      <c r="AH538" s="104"/>
      <c r="AI538" s="104"/>
      <c r="AJ538" s="104"/>
      <c r="AK538" s="104"/>
      <c r="AL538" s="104"/>
      <c r="AM538" s="104"/>
      <c r="AN538" s="104"/>
      <c r="AO538" s="104"/>
      <c r="AP538" s="543"/>
      <c r="AQ538" s="105"/>
    </row>
    <row r="539" spans="1:43" x14ac:dyDescent="0.2">
      <c r="A539" s="28"/>
      <c r="B539" s="757"/>
      <c r="C539" s="94"/>
      <c r="D539" s="95"/>
      <c r="E539" s="927"/>
      <c r="F539" s="927"/>
      <c r="G539" s="927"/>
      <c r="H539" s="927"/>
      <c r="I539" s="927"/>
      <c r="J539" s="927"/>
      <c r="K539" s="927"/>
      <c r="L539" s="927"/>
      <c r="M539" s="927"/>
      <c r="N539" s="927"/>
      <c r="O539" s="927"/>
      <c r="P539" s="927"/>
      <c r="Q539" s="94"/>
      <c r="R539" s="95"/>
      <c r="S539" s="710" t="s">
        <v>445</v>
      </c>
      <c r="T539" s="28"/>
      <c r="U539" s="90" t="s">
        <v>2</v>
      </c>
      <c r="V539" s="90"/>
      <c r="W539" s="90"/>
      <c r="X539" s="90"/>
      <c r="Y539" s="90"/>
      <c r="Z539" s="90"/>
      <c r="AA539" s="90"/>
      <c r="AB539" s="90"/>
      <c r="AC539" s="296" t="s">
        <v>12</v>
      </c>
      <c r="AD539" s="94"/>
      <c r="AE539" s="103"/>
      <c r="AF539" s="104"/>
      <c r="AG539" s="104"/>
      <c r="AH539" s="104"/>
      <c r="AI539" s="104"/>
      <c r="AJ539" s="104"/>
      <c r="AK539" s="104"/>
      <c r="AL539" s="104"/>
      <c r="AM539" s="104"/>
      <c r="AN539" s="104"/>
      <c r="AO539" s="104"/>
      <c r="AP539" s="543"/>
      <c r="AQ539" s="105"/>
    </row>
    <row r="540" spans="1:43" x14ac:dyDescent="0.2">
      <c r="A540" s="28"/>
      <c r="B540" s="757"/>
      <c r="C540" s="94"/>
      <c r="D540" s="95"/>
      <c r="E540" s="927"/>
      <c r="F540" s="927"/>
      <c r="G540" s="927"/>
      <c r="H540" s="927"/>
      <c r="I540" s="927"/>
      <c r="J540" s="927"/>
      <c r="K540" s="927"/>
      <c r="L540" s="927"/>
      <c r="M540" s="927"/>
      <c r="N540" s="927"/>
      <c r="O540" s="927"/>
      <c r="P540" s="927"/>
      <c r="Q540" s="94"/>
      <c r="R540" s="95"/>
      <c r="S540" s="28"/>
      <c r="T540" s="28"/>
      <c r="U540" s="28"/>
      <c r="V540" s="28"/>
      <c r="W540" s="28"/>
      <c r="X540" s="28"/>
      <c r="Y540" s="28"/>
      <c r="AA540" s="42" t="s">
        <v>789</v>
      </c>
      <c r="AB540" s="28"/>
      <c r="AC540" s="42"/>
      <c r="AD540" s="94"/>
      <c r="AE540" s="103"/>
      <c r="AF540" s="104"/>
      <c r="AG540" s="104"/>
      <c r="AH540" s="104"/>
      <c r="AI540" s="104"/>
      <c r="AJ540" s="104"/>
      <c r="AK540" s="104"/>
      <c r="AL540" s="104"/>
      <c r="AM540" s="104"/>
      <c r="AN540" s="104"/>
      <c r="AO540" s="104"/>
      <c r="AP540" s="543"/>
      <c r="AQ540" s="105"/>
    </row>
    <row r="541" spans="1:43" x14ac:dyDescent="0.2">
      <c r="A541" s="766"/>
      <c r="B541" s="757"/>
      <c r="C541" s="765"/>
      <c r="D541" s="95"/>
      <c r="E541" s="927"/>
      <c r="F541" s="927"/>
      <c r="G541" s="927"/>
      <c r="H541" s="927"/>
      <c r="I541" s="927"/>
      <c r="J541" s="927"/>
      <c r="K541" s="927"/>
      <c r="L541" s="927"/>
      <c r="M541" s="927"/>
      <c r="N541" s="927"/>
      <c r="O541" s="927"/>
      <c r="P541" s="927"/>
      <c r="Q541" s="765"/>
      <c r="R541" s="95"/>
      <c r="S541" s="766"/>
      <c r="T541" s="766"/>
      <c r="U541" s="766"/>
      <c r="V541" s="766"/>
      <c r="W541" s="766"/>
      <c r="X541" s="766"/>
      <c r="Y541" s="766"/>
      <c r="AA541" s="762"/>
      <c r="AB541" s="766"/>
      <c r="AC541" s="762"/>
      <c r="AD541" s="765"/>
      <c r="AE541" s="103"/>
      <c r="AF541" s="104"/>
      <c r="AG541" s="104"/>
      <c r="AH541" s="104"/>
      <c r="AI541" s="104"/>
      <c r="AJ541" s="104"/>
      <c r="AK541" s="104"/>
      <c r="AL541" s="104"/>
      <c r="AM541" s="104"/>
      <c r="AN541" s="104"/>
      <c r="AO541" s="104"/>
      <c r="AP541" s="543"/>
      <c r="AQ541" s="105"/>
    </row>
    <row r="542" spans="1:43" x14ac:dyDescent="0.2">
      <c r="A542" s="28"/>
      <c r="B542" s="757"/>
      <c r="C542" s="94"/>
      <c r="D542" s="95"/>
      <c r="E542" s="927"/>
      <c r="F542" s="927"/>
      <c r="G542" s="927"/>
      <c r="H542" s="927"/>
      <c r="I542" s="927"/>
      <c r="J542" s="927"/>
      <c r="K542" s="927"/>
      <c r="L542" s="927"/>
      <c r="M542" s="927"/>
      <c r="N542" s="927"/>
      <c r="O542" s="927"/>
      <c r="P542" s="927"/>
      <c r="Q542" s="94"/>
      <c r="R542" s="95"/>
      <c r="S542" s="28"/>
      <c r="T542" s="28"/>
      <c r="U542" s="28"/>
      <c r="V542" s="28"/>
      <c r="W542" s="28"/>
      <c r="X542" s="28"/>
      <c r="Y542" s="28"/>
      <c r="Z542" s="28"/>
      <c r="AA542" s="28"/>
      <c r="AB542" s="28"/>
      <c r="AC542" s="42"/>
      <c r="AD542" s="94"/>
      <c r="AE542" s="103"/>
      <c r="AF542" s="104"/>
      <c r="AG542" s="104"/>
      <c r="AH542" s="104"/>
      <c r="AI542" s="104"/>
      <c r="AJ542" s="104"/>
      <c r="AK542" s="104"/>
      <c r="AL542" s="104"/>
      <c r="AM542" s="104"/>
      <c r="AN542" s="104"/>
      <c r="AO542" s="104"/>
      <c r="AP542" s="543"/>
      <c r="AQ542" s="105"/>
    </row>
    <row r="543" spans="1:43" ht="6" customHeight="1" x14ac:dyDescent="0.2">
      <c r="A543" s="30"/>
      <c r="B543" s="793"/>
      <c r="C543" s="91"/>
      <c r="D543" s="44"/>
      <c r="E543" s="30"/>
      <c r="F543" s="30"/>
      <c r="G543" s="30"/>
      <c r="H543" s="30"/>
      <c r="I543" s="30"/>
      <c r="J543" s="30"/>
      <c r="K543" s="30"/>
      <c r="L543" s="30"/>
      <c r="M543" s="30"/>
      <c r="N543" s="30"/>
      <c r="O543" s="30"/>
      <c r="P543" s="30"/>
      <c r="Q543" s="91"/>
      <c r="R543" s="44"/>
      <c r="S543" s="30"/>
      <c r="T543" s="30"/>
      <c r="U543" s="30"/>
      <c r="V543" s="30"/>
      <c r="W543" s="30"/>
      <c r="X543" s="30"/>
      <c r="Y543" s="30"/>
      <c r="Z543" s="30"/>
      <c r="AA543" s="30"/>
      <c r="AB543" s="30"/>
      <c r="AC543" s="185"/>
      <c r="AD543" s="91"/>
      <c r="AE543" s="103"/>
      <c r="AF543" s="104"/>
      <c r="AG543" s="104"/>
      <c r="AH543" s="104"/>
      <c r="AI543" s="104"/>
      <c r="AJ543" s="104"/>
      <c r="AK543" s="104"/>
      <c r="AL543" s="104"/>
      <c r="AM543" s="104"/>
      <c r="AN543" s="104"/>
      <c r="AO543" s="104"/>
      <c r="AP543" s="543"/>
      <c r="AQ543" s="105"/>
    </row>
    <row r="544" spans="1:43" ht="6" customHeight="1" x14ac:dyDescent="0.2">
      <c r="A544" s="26"/>
      <c r="B544" s="756"/>
      <c r="C544" s="89"/>
      <c r="D544" s="45"/>
      <c r="E544" s="26"/>
      <c r="F544" s="26"/>
      <c r="G544" s="26"/>
      <c r="H544" s="26"/>
      <c r="I544" s="26"/>
      <c r="J544" s="26"/>
      <c r="K544" s="26"/>
      <c r="L544" s="26"/>
      <c r="M544" s="26"/>
      <c r="N544" s="26"/>
      <c r="O544" s="26"/>
      <c r="P544" s="26"/>
      <c r="Q544" s="89"/>
      <c r="R544" s="45"/>
      <c r="S544" s="26"/>
      <c r="T544" s="26"/>
      <c r="U544" s="26"/>
      <c r="V544" s="26"/>
      <c r="W544" s="26"/>
      <c r="X544" s="26"/>
      <c r="Y544" s="26"/>
      <c r="Z544" s="26"/>
      <c r="AA544" s="26"/>
      <c r="AB544" s="26"/>
      <c r="AC544" s="187"/>
      <c r="AD544" s="89"/>
      <c r="AE544" s="103"/>
      <c r="AF544" s="104"/>
      <c r="AG544" s="104"/>
      <c r="AH544" s="104"/>
      <c r="AI544" s="104"/>
      <c r="AJ544" s="104"/>
      <c r="AK544" s="104"/>
      <c r="AL544" s="104"/>
      <c r="AM544" s="104"/>
      <c r="AN544" s="104"/>
      <c r="AO544" s="104"/>
      <c r="AP544" s="543"/>
      <c r="AQ544" s="105"/>
    </row>
    <row r="545" spans="1:43" ht="11.25" customHeight="1" x14ac:dyDescent="0.2">
      <c r="A545" s="28"/>
      <c r="B545" s="757">
        <v>450</v>
      </c>
      <c r="C545" s="94"/>
      <c r="D545" s="95"/>
      <c r="E545" s="918" t="str">
        <f ca="1">VLOOKUP(INDIRECT(ADDRESS(ROW(),COLUMN()-3)),Language_Translations,MATCH(Language_Selected,Language_Options,0),FALSE)</f>
        <v>Combien de temps après l'accouchement a eu lieu le premier examen ?</v>
      </c>
      <c r="F545" s="918"/>
      <c r="G545" s="918"/>
      <c r="H545" s="918"/>
      <c r="I545" s="918"/>
      <c r="J545" s="918"/>
      <c r="K545" s="918"/>
      <c r="L545" s="918"/>
      <c r="M545" s="918"/>
      <c r="N545" s="918"/>
      <c r="O545" s="918"/>
      <c r="P545" s="918"/>
      <c r="Q545" s="94"/>
      <c r="R545" s="95"/>
      <c r="S545" s="28"/>
      <c r="T545" s="28"/>
      <c r="U545" s="28"/>
      <c r="V545" s="28"/>
      <c r="W545" s="28"/>
      <c r="X545" s="28"/>
      <c r="Y545" s="28"/>
      <c r="Z545" s="45"/>
      <c r="AA545" s="26"/>
      <c r="AB545" s="45"/>
      <c r="AC545" s="37"/>
      <c r="AD545" s="94"/>
      <c r="AE545" s="103"/>
      <c r="AF545" s="104"/>
      <c r="AG545" s="104"/>
      <c r="AH545" s="104"/>
      <c r="AI545" s="104"/>
      <c r="AJ545" s="104"/>
      <c r="AK545" s="104"/>
      <c r="AL545" s="104"/>
      <c r="AM545" s="104"/>
      <c r="AN545" s="104"/>
      <c r="AO545" s="104"/>
      <c r="AP545" s="543"/>
      <c r="AQ545" s="105"/>
    </row>
    <row r="546" spans="1:43" x14ac:dyDescent="0.2">
      <c r="A546" s="28"/>
      <c r="B546" s="757"/>
      <c r="C546" s="94"/>
      <c r="D546" s="95"/>
      <c r="E546" s="918"/>
      <c r="F546" s="918"/>
      <c r="G546" s="918"/>
      <c r="H546" s="918"/>
      <c r="I546" s="918"/>
      <c r="J546" s="918"/>
      <c r="K546" s="918"/>
      <c r="L546" s="918"/>
      <c r="M546" s="918"/>
      <c r="N546" s="918"/>
      <c r="O546" s="918"/>
      <c r="P546" s="918"/>
      <c r="Q546" s="94"/>
      <c r="R546" s="95"/>
      <c r="S546" s="708" t="s">
        <v>426</v>
      </c>
      <c r="T546" s="28"/>
      <c r="U546" s="28"/>
      <c r="V546" s="90" t="s">
        <v>2</v>
      </c>
      <c r="W546" s="183"/>
      <c r="X546" s="90"/>
      <c r="Y546" s="432" t="s">
        <v>10</v>
      </c>
      <c r="Z546" s="44"/>
      <c r="AA546" s="30"/>
      <c r="AB546" s="44"/>
      <c r="AC546" s="39"/>
      <c r="AD546" s="94"/>
      <c r="AE546" s="103"/>
      <c r="AF546" s="104"/>
      <c r="AG546" s="104"/>
      <c r="AH546" s="104"/>
      <c r="AI546" s="104"/>
      <c r="AJ546" s="104"/>
      <c r="AK546" s="104"/>
      <c r="AL546" s="104"/>
      <c r="AM546" s="104"/>
      <c r="AN546" s="104"/>
      <c r="AO546" s="104"/>
      <c r="AP546" s="543"/>
      <c r="AQ546" s="105"/>
    </row>
    <row r="547" spans="1:43" x14ac:dyDescent="0.2">
      <c r="A547" s="28"/>
      <c r="B547" s="757"/>
      <c r="C547" s="94"/>
      <c r="D547" s="95"/>
      <c r="E547" s="918"/>
      <c r="F547" s="918"/>
      <c r="G547" s="918"/>
      <c r="H547" s="918"/>
      <c r="I547" s="918"/>
      <c r="J547" s="918"/>
      <c r="K547" s="918"/>
      <c r="L547" s="918"/>
      <c r="M547" s="918"/>
      <c r="N547" s="918"/>
      <c r="O547" s="918"/>
      <c r="P547" s="918"/>
      <c r="Q547" s="94"/>
      <c r="R547" s="95"/>
      <c r="S547" s="708"/>
      <c r="T547" s="28"/>
      <c r="U547" s="28"/>
      <c r="V547" s="28"/>
      <c r="X547" s="28"/>
      <c r="Y547" s="28"/>
      <c r="Z547" s="95"/>
      <c r="AA547" s="28"/>
      <c r="AB547" s="95"/>
      <c r="AC547" s="38"/>
      <c r="AD547" s="94"/>
      <c r="AE547" s="103"/>
      <c r="AF547" s="104"/>
      <c r="AG547" s="104"/>
      <c r="AH547" s="104"/>
      <c r="AI547" s="104"/>
      <c r="AJ547" s="104"/>
      <c r="AK547" s="104"/>
      <c r="AL547" s="104"/>
      <c r="AM547" s="104"/>
      <c r="AN547" s="104"/>
      <c r="AO547" s="104"/>
      <c r="AP547" s="543"/>
      <c r="AQ547" s="105"/>
    </row>
    <row r="548" spans="1:43" x14ac:dyDescent="0.2">
      <c r="A548" s="28"/>
      <c r="B548" s="757"/>
      <c r="C548" s="94"/>
      <c r="D548" s="95"/>
      <c r="E548" s="918"/>
      <c r="F548" s="918"/>
      <c r="G548" s="918"/>
      <c r="H548" s="918"/>
      <c r="I548" s="918"/>
      <c r="J548" s="918"/>
      <c r="K548" s="918"/>
      <c r="L548" s="918"/>
      <c r="M548" s="918"/>
      <c r="N548" s="918"/>
      <c r="O548" s="918"/>
      <c r="P548" s="918"/>
      <c r="Q548" s="94"/>
      <c r="R548" s="95"/>
      <c r="S548" s="708" t="s">
        <v>524</v>
      </c>
      <c r="T548" s="28"/>
      <c r="U548" s="90"/>
      <c r="V548" s="90" t="s">
        <v>2</v>
      </c>
      <c r="W548" s="183"/>
      <c r="X548" s="90"/>
      <c r="Y548" s="432" t="s">
        <v>12</v>
      </c>
      <c r="Z548" s="44"/>
      <c r="AA548" s="30"/>
      <c r="AB548" s="44"/>
      <c r="AC548" s="39"/>
      <c r="AD548" s="94"/>
      <c r="AE548" s="103"/>
      <c r="AF548" s="104"/>
      <c r="AG548" s="104"/>
      <c r="AH548" s="104"/>
      <c r="AI548" s="104"/>
      <c r="AJ548" s="104"/>
      <c r="AK548" s="104"/>
      <c r="AL548" s="104"/>
      <c r="AM548" s="104"/>
      <c r="AN548" s="104"/>
      <c r="AO548" s="104"/>
      <c r="AP548" s="543"/>
      <c r="AQ548" s="105"/>
    </row>
    <row r="549" spans="1:43" ht="11.25" customHeight="1" x14ac:dyDescent="0.2">
      <c r="A549" s="28"/>
      <c r="B549" s="757"/>
      <c r="C549" s="94"/>
      <c r="D549" s="95"/>
      <c r="E549" s="919" t="s">
        <v>771</v>
      </c>
      <c r="F549" s="919"/>
      <c r="G549" s="919"/>
      <c r="H549" s="919"/>
      <c r="I549" s="919"/>
      <c r="J549" s="919"/>
      <c r="K549" s="919"/>
      <c r="L549" s="919"/>
      <c r="M549" s="919"/>
      <c r="N549" s="919"/>
      <c r="O549" s="919"/>
      <c r="P549" s="919"/>
      <c r="Q549" s="94"/>
      <c r="R549" s="95"/>
      <c r="S549" s="708"/>
      <c r="T549" s="28"/>
      <c r="U549" s="28"/>
      <c r="V549" s="28"/>
      <c r="X549" s="28"/>
      <c r="Y549" s="28"/>
      <c r="Z549" s="45"/>
      <c r="AA549" s="89"/>
      <c r="AB549" s="45"/>
      <c r="AC549" s="37"/>
      <c r="AD549" s="94"/>
      <c r="AE549" s="103"/>
      <c r="AF549" s="104"/>
      <c r="AG549" s="104"/>
      <c r="AH549" s="104"/>
      <c r="AI549" s="104"/>
      <c r="AJ549" s="104"/>
      <c r="AK549" s="104"/>
      <c r="AL549" s="104"/>
      <c r="AM549" s="104"/>
      <c r="AN549" s="104"/>
      <c r="AO549" s="104"/>
      <c r="AP549" s="543"/>
      <c r="AQ549" s="105"/>
    </row>
    <row r="550" spans="1:43" x14ac:dyDescent="0.2">
      <c r="A550" s="28"/>
      <c r="B550" s="757"/>
      <c r="C550" s="94"/>
      <c r="D550" s="95"/>
      <c r="E550" s="919"/>
      <c r="F550" s="919"/>
      <c r="G550" s="919"/>
      <c r="H550" s="919"/>
      <c r="I550" s="919"/>
      <c r="J550" s="919"/>
      <c r="K550" s="919"/>
      <c r="L550" s="919"/>
      <c r="M550" s="919"/>
      <c r="N550" s="919"/>
      <c r="O550" s="919"/>
      <c r="P550" s="919"/>
      <c r="Q550" s="94"/>
      <c r="R550" s="95"/>
      <c r="S550" s="708" t="s">
        <v>770</v>
      </c>
      <c r="T550" s="28"/>
      <c r="U550" s="28"/>
      <c r="V550" s="90"/>
      <c r="W550" s="183" t="s">
        <v>2</v>
      </c>
      <c r="X550" s="90"/>
      <c r="Y550" s="432" t="s">
        <v>14</v>
      </c>
      <c r="Z550" s="44"/>
      <c r="AA550" s="91"/>
      <c r="AB550" s="44"/>
      <c r="AC550" s="39"/>
      <c r="AD550" s="94"/>
      <c r="AE550" s="103"/>
      <c r="AF550" s="104"/>
      <c r="AG550" s="104"/>
      <c r="AH550" s="104"/>
      <c r="AI550" s="104"/>
      <c r="AJ550" s="104"/>
      <c r="AK550" s="104"/>
      <c r="AL550" s="104"/>
      <c r="AM550" s="104"/>
      <c r="AN550" s="104"/>
      <c r="AO550" s="104"/>
      <c r="AP550" s="543"/>
      <c r="AQ550" s="105"/>
    </row>
    <row r="551" spans="1:43" x14ac:dyDescent="0.2">
      <c r="A551" s="28"/>
      <c r="B551" s="757"/>
      <c r="C551" s="94"/>
      <c r="D551" s="95"/>
      <c r="E551" s="919"/>
      <c r="F551" s="919"/>
      <c r="G551" s="919"/>
      <c r="H551" s="919"/>
      <c r="I551" s="919"/>
      <c r="J551" s="919"/>
      <c r="K551" s="919"/>
      <c r="L551" s="919"/>
      <c r="M551" s="919"/>
      <c r="N551" s="919"/>
      <c r="O551" s="919"/>
      <c r="P551" s="919"/>
      <c r="Q551" s="94"/>
      <c r="R551" s="95"/>
      <c r="S551" s="28"/>
      <c r="T551" s="28"/>
      <c r="U551" s="28"/>
      <c r="V551" s="28"/>
      <c r="W551" s="28"/>
      <c r="X551" s="28"/>
      <c r="Y551" s="28"/>
      <c r="Z551" s="28"/>
      <c r="AA551" s="28"/>
      <c r="AB551" s="28"/>
      <c r="AC551" s="42"/>
      <c r="AD551" s="94"/>
      <c r="AE551" s="103"/>
      <c r="AF551" s="104"/>
      <c r="AG551" s="104"/>
      <c r="AH551" s="104"/>
      <c r="AI551" s="104"/>
      <c r="AJ551" s="104"/>
      <c r="AK551" s="104"/>
      <c r="AL551" s="104"/>
      <c r="AM551" s="104"/>
      <c r="AN551" s="104"/>
      <c r="AO551" s="104"/>
      <c r="AP551" s="543"/>
      <c r="AQ551" s="105"/>
    </row>
    <row r="552" spans="1:43" x14ac:dyDescent="0.2">
      <c r="A552" s="28"/>
      <c r="B552" s="757"/>
      <c r="C552" s="94"/>
      <c r="D552" s="95"/>
      <c r="E552" s="919"/>
      <c r="F552" s="919"/>
      <c r="G552" s="919"/>
      <c r="H552" s="919"/>
      <c r="I552" s="919"/>
      <c r="J552" s="919"/>
      <c r="K552" s="919"/>
      <c r="L552" s="919"/>
      <c r="M552" s="919"/>
      <c r="N552" s="919"/>
      <c r="O552" s="919"/>
      <c r="P552" s="919"/>
      <c r="Q552" s="94"/>
      <c r="R552" s="95"/>
      <c r="S552" s="708" t="s">
        <v>560</v>
      </c>
      <c r="T552" s="28"/>
      <c r="U552" s="28"/>
      <c r="V552" s="28"/>
      <c r="W552" s="28"/>
      <c r="X552" s="90" t="s">
        <v>2</v>
      </c>
      <c r="Y552" s="90"/>
      <c r="Z552" s="183"/>
      <c r="AA552" s="90"/>
      <c r="AB552" s="90"/>
      <c r="AC552" s="296" t="s">
        <v>21</v>
      </c>
      <c r="AD552" s="94"/>
      <c r="AE552" s="103"/>
      <c r="AF552" s="104"/>
      <c r="AG552" s="104"/>
      <c r="AH552" s="104"/>
      <c r="AI552" s="104"/>
      <c r="AJ552" s="104"/>
      <c r="AK552" s="104"/>
      <c r="AL552" s="104"/>
      <c r="AM552" s="104"/>
      <c r="AN552" s="104"/>
      <c r="AO552" s="104"/>
      <c r="AP552" s="543"/>
      <c r="AQ552" s="105"/>
    </row>
    <row r="553" spans="1:43" ht="6" customHeight="1" x14ac:dyDescent="0.2">
      <c r="A553" s="30"/>
      <c r="B553" s="793"/>
      <c r="C553" s="91"/>
      <c r="D553" s="44"/>
      <c r="E553" s="30"/>
      <c r="F553" s="30"/>
      <c r="G553" s="30"/>
      <c r="H553" s="30"/>
      <c r="I553" s="30"/>
      <c r="J553" s="30"/>
      <c r="K553" s="30"/>
      <c r="L553" s="30"/>
      <c r="M553" s="30"/>
      <c r="N553" s="30"/>
      <c r="O553" s="30"/>
      <c r="P553" s="30"/>
      <c r="Q553" s="91"/>
      <c r="R553" s="44"/>
      <c r="S553" s="30"/>
      <c r="T553" s="30"/>
      <c r="U553" s="30"/>
      <c r="V553" s="30"/>
      <c r="W553" s="30"/>
      <c r="X553" s="30"/>
      <c r="Y553" s="30"/>
      <c r="Z553" s="30"/>
      <c r="AA553" s="30"/>
      <c r="AB553" s="30"/>
      <c r="AC553" s="185"/>
      <c r="AD553" s="91"/>
      <c r="AE553" s="103"/>
      <c r="AF553" s="104"/>
      <c r="AG553" s="104"/>
      <c r="AH553" s="104"/>
      <c r="AI553" s="104"/>
      <c r="AJ553" s="104"/>
      <c r="AK553" s="104"/>
      <c r="AL553" s="104"/>
      <c r="AM553" s="104"/>
      <c r="AN553" s="104"/>
      <c r="AO553" s="104"/>
      <c r="AP553" s="543"/>
      <c r="AQ553" s="105"/>
    </row>
    <row r="554" spans="1:43" ht="6" customHeight="1" x14ac:dyDescent="0.2">
      <c r="A554" s="26"/>
      <c r="B554" s="756"/>
      <c r="C554" s="89"/>
      <c r="D554" s="45"/>
      <c r="E554" s="26"/>
      <c r="F554" s="26"/>
      <c r="G554" s="26"/>
      <c r="H554" s="26"/>
      <c r="I554" s="26"/>
      <c r="J554" s="26"/>
      <c r="K554" s="26"/>
      <c r="L554" s="26"/>
      <c r="M554" s="26"/>
      <c r="N554" s="26"/>
      <c r="O554" s="26"/>
      <c r="P554" s="26"/>
      <c r="Q554" s="89"/>
      <c r="R554" s="45"/>
      <c r="S554" s="26"/>
      <c r="T554" s="26"/>
      <c r="U554" s="26"/>
      <c r="V554" s="26"/>
      <c r="W554" s="26"/>
      <c r="X554" s="26"/>
      <c r="Y554" s="26"/>
      <c r="Z554" s="26"/>
      <c r="AA554" s="26"/>
      <c r="AB554" s="26"/>
      <c r="AC554" s="187"/>
      <c r="AD554" s="89"/>
      <c r="AE554" s="103"/>
      <c r="AF554" s="104"/>
      <c r="AG554" s="104"/>
      <c r="AH554" s="104"/>
      <c r="AI554" s="104"/>
      <c r="AJ554" s="104"/>
      <c r="AK554" s="104"/>
      <c r="AL554" s="104"/>
      <c r="AM554" s="104"/>
      <c r="AN554" s="104"/>
      <c r="AO554" s="104"/>
      <c r="AP554" s="543"/>
      <c r="AQ554" s="105"/>
    </row>
    <row r="555" spans="1:43" ht="11.25" customHeight="1" x14ac:dyDescent="0.25">
      <c r="A555" s="28"/>
      <c r="B555" s="757">
        <v>451</v>
      </c>
      <c r="C555" s="94"/>
      <c r="D555" s="95"/>
      <c r="E555" s="918" t="str">
        <f ca="1">VLOOKUP(INDIRECT(ADDRESS(ROW(),COLUMN()-3)),Language_Translations,MATCH(Language_Selected,Language_Options,0),FALSE)</f>
        <v>Qui a examiné votre état de santé à ce moment-là ?</v>
      </c>
      <c r="F555" s="918"/>
      <c r="G555" s="918"/>
      <c r="H555" s="918"/>
      <c r="I555" s="918"/>
      <c r="J555" s="918"/>
      <c r="K555" s="918"/>
      <c r="L555" s="918"/>
      <c r="M555" s="918"/>
      <c r="N555" s="918"/>
      <c r="O555" s="918"/>
      <c r="P555" s="918"/>
      <c r="Q555" s="94"/>
      <c r="R555" s="95"/>
      <c r="S555" s="704" t="s">
        <v>775</v>
      </c>
      <c r="T555" s="28"/>
      <c r="U555" s="28"/>
      <c r="V555" s="28"/>
      <c r="W555" s="28"/>
      <c r="X555" s="28"/>
      <c r="Y555" s="28"/>
      <c r="Z555" s="28"/>
      <c r="AA555" s="28"/>
      <c r="AB555" s="28"/>
      <c r="AC555" s="42"/>
      <c r="AD555" s="94"/>
      <c r="AE555" s="103"/>
      <c r="AF555" s="104"/>
      <c r="AG555" s="104"/>
      <c r="AH555" s="104"/>
      <c r="AI555" s="104"/>
      <c r="AJ555" s="104"/>
      <c r="AK555" s="104"/>
      <c r="AL555" s="104"/>
      <c r="AM555" s="104"/>
      <c r="AN555" s="104"/>
      <c r="AO555" s="104"/>
      <c r="AP555" s="543"/>
      <c r="AQ555" s="105"/>
    </row>
    <row r="556" spans="1:43" x14ac:dyDescent="0.2">
      <c r="A556" s="28"/>
      <c r="B556" s="216" t="s">
        <v>15</v>
      </c>
      <c r="C556" s="94"/>
      <c r="D556" s="95"/>
      <c r="E556" s="918"/>
      <c r="F556" s="918"/>
      <c r="G556" s="918"/>
      <c r="H556" s="918"/>
      <c r="I556" s="918"/>
      <c r="J556" s="918"/>
      <c r="K556" s="918"/>
      <c r="L556" s="918"/>
      <c r="M556" s="918"/>
      <c r="N556" s="918"/>
      <c r="O556" s="918"/>
      <c r="P556" s="918"/>
      <c r="Q556" s="94"/>
      <c r="R556" s="95"/>
      <c r="S556" s="28"/>
      <c r="T556" s="714" t="s">
        <v>715</v>
      </c>
      <c r="U556" s="28"/>
      <c r="V556" s="28"/>
      <c r="W556" s="90" t="s">
        <v>2</v>
      </c>
      <c r="X556" s="90"/>
      <c r="Y556" s="183"/>
      <c r="Z556" s="90"/>
      <c r="AA556" s="90"/>
      <c r="AB556" s="90"/>
      <c r="AC556" s="296" t="s">
        <v>40</v>
      </c>
      <c r="AD556" s="94"/>
      <c r="AE556" s="103"/>
      <c r="AF556" s="104"/>
      <c r="AG556" s="104"/>
      <c r="AH556" s="104"/>
      <c r="AI556" s="104"/>
      <c r="AJ556" s="104"/>
      <c r="AK556" s="104"/>
      <c r="AL556" s="104"/>
      <c r="AM556" s="104"/>
      <c r="AN556" s="104"/>
      <c r="AO556" s="104"/>
      <c r="AP556" s="543"/>
      <c r="AQ556" s="105"/>
    </row>
    <row r="557" spans="1:43" x14ac:dyDescent="0.2">
      <c r="A557" s="28"/>
      <c r="B557" s="757"/>
      <c r="C557" s="94"/>
      <c r="D557" s="95"/>
      <c r="E557" s="918"/>
      <c r="F557" s="918"/>
      <c r="G557" s="918"/>
      <c r="H557" s="918"/>
      <c r="I557" s="918"/>
      <c r="J557" s="918"/>
      <c r="K557" s="918"/>
      <c r="L557" s="918"/>
      <c r="M557" s="918"/>
      <c r="N557" s="918"/>
      <c r="O557" s="918"/>
      <c r="P557" s="918"/>
      <c r="Q557" s="94"/>
      <c r="R557" s="95"/>
      <c r="S557" s="28"/>
      <c r="T557" s="714" t="s">
        <v>716</v>
      </c>
      <c r="U557" s="28"/>
      <c r="V557" s="28"/>
      <c r="W557" s="28"/>
      <c r="X557" s="28"/>
      <c r="Z557" s="90"/>
      <c r="AA557" s="90"/>
      <c r="AB557" s="90" t="s">
        <v>2</v>
      </c>
      <c r="AC557" s="296" t="s">
        <v>41</v>
      </c>
      <c r="AD557" s="94"/>
      <c r="AE557" s="103"/>
      <c r="AF557" s="104"/>
      <c r="AG557" s="104"/>
      <c r="AH557" s="104"/>
      <c r="AI557" s="104"/>
      <c r="AJ557" s="104"/>
      <c r="AK557" s="104"/>
      <c r="AL557" s="104"/>
      <c r="AM557" s="104"/>
      <c r="AN557" s="104"/>
      <c r="AO557" s="104"/>
      <c r="AP557" s="543"/>
      <c r="AQ557" s="105"/>
    </row>
    <row r="558" spans="1:43" x14ac:dyDescent="0.2">
      <c r="A558" s="24"/>
      <c r="B558" s="777"/>
      <c r="C558" s="94"/>
      <c r="D558" s="95"/>
      <c r="F558" s="24"/>
      <c r="G558" s="24"/>
      <c r="H558" s="24"/>
      <c r="I558" s="24"/>
      <c r="J558" s="24"/>
      <c r="K558" s="24"/>
      <c r="L558" s="24"/>
      <c r="M558" s="24"/>
      <c r="N558" s="24"/>
      <c r="O558" s="24"/>
      <c r="P558" s="24"/>
      <c r="Q558" s="94"/>
      <c r="R558" s="95"/>
      <c r="S558" s="24"/>
      <c r="T558" s="717" t="s">
        <v>718</v>
      </c>
      <c r="U558" s="24"/>
      <c r="V558" s="24"/>
      <c r="W558" s="24"/>
      <c r="X558" s="24"/>
      <c r="Y558" s="24"/>
      <c r="Z558" s="24"/>
      <c r="AA558" s="24"/>
      <c r="AB558" s="24"/>
      <c r="AC558" s="36"/>
      <c r="AD558" s="94"/>
      <c r="AE558" s="103"/>
      <c r="AF558" s="104"/>
      <c r="AG558" s="104"/>
      <c r="AH558" s="104"/>
      <c r="AI558" s="104"/>
      <c r="AJ558" s="104"/>
      <c r="AK558" s="104"/>
      <c r="AL558" s="104"/>
      <c r="AM558" s="104"/>
      <c r="AN558" s="104"/>
      <c r="AO558" s="104"/>
      <c r="AP558" s="543"/>
      <c r="AQ558" s="105"/>
    </row>
    <row r="559" spans="1:43" x14ac:dyDescent="0.2">
      <c r="A559" s="24"/>
      <c r="B559" s="777"/>
      <c r="C559" s="94"/>
      <c r="D559" s="95"/>
      <c r="E559" s="919" t="s">
        <v>780</v>
      </c>
      <c r="F559" s="919"/>
      <c r="G559" s="919"/>
      <c r="H559" s="919"/>
      <c r="I559" s="919"/>
      <c r="J559" s="919"/>
      <c r="K559" s="919"/>
      <c r="L559" s="919"/>
      <c r="M559" s="919"/>
      <c r="N559" s="919"/>
      <c r="O559" s="919"/>
      <c r="P559" s="919"/>
      <c r="Q559" s="94"/>
      <c r="R559" s="95"/>
      <c r="S559" s="24"/>
      <c r="T559" s="717"/>
      <c r="U559" s="700" t="s">
        <v>717</v>
      </c>
      <c r="V559" s="24"/>
      <c r="W559" s="24"/>
      <c r="X559" s="182"/>
      <c r="Y559" s="182" t="s">
        <v>2</v>
      </c>
      <c r="Z559" s="183"/>
      <c r="AA559" s="182"/>
      <c r="AB559" s="182"/>
      <c r="AC559" s="178" t="s">
        <v>49</v>
      </c>
      <c r="AD559" s="94"/>
      <c r="AE559" s="103"/>
      <c r="AF559" s="104"/>
      <c r="AG559" s="104"/>
      <c r="AH559" s="104"/>
      <c r="AI559" s="104"/>
      <c r="AJ559" s="104"/>
      <c r="AK559" s="104"/>
      <c r="AL559" s="104"/>
      <c r="AM559" s="104"/>
      <c r="AN559" s="104"/>
      <c r="AO559" s="104"/>
      <c r="AP559" s="543"/>
      <c r="AQ559" s="105"/>
    </row>
    <row r="560" spans="1:43" ht="10.5" x14ac:dyDescent="0.2">
      <c r="A560" s="24"/>
      <c r="B560" s="777"/>
      <c r="C560" s="94"/>
      <c r="D560" s="95"/>
      <c r="E560" s="919"/>
      <c r="F560" s="919"/>
      <c r="G560" s="919"/>
      <c r="H560" s="919"/>
      <c r="I560" s="919"/>
      <c r="J560" s="919"/>
      <c r="K560" s="919"/>
      <c r="L560" s="919"/>
      <c r="M560" s="919"/>
      <c r="N560" s="919"/>
      <c r="O560" s="919"/>
      <c r="P560" s="919"/>
      <c r="Q560" s="94"/>
      <c r="R560" s="95"/>
      <c r="S560" s="420" t="s">
        <v>1465</v>
      </c>
      <c r="T560" s="24"/>
      <c r="U560" s="24"/>
      <c r="V560" s="24"/>
      <c r="W560" s="24"/>
      <c r="X560" s="24"/>
      <c r="Y560" s="24"/>
      <c r="Z560" s="24"/>
      <c r="AA560" s="24"/>
      <c r="AB560" s="24"/>
      <c r="AC560" s="36"/>
      <c r="AD560" s="94"/>
      <c r="AE560" s="103"/>
      <c r="AF560" s="104"/>
      <c r="AG560" s="104"/>
      <c r="AH560" s="104"/>
      <c r="AI560" s="104"/>
      <c r="AJ560" s="104"/>
      <c r="AK560" s="104"/>
      <c r="AL560" s="104"/>
      <c r="AM560" s="104"/>
      <c r="AN560" s="104"/>
      <c r="AO560" s="104"/>
      <c r="AP560" s="543"/>
      <c r="AQ560" s="105"/>
    </row>
    <row r="561" spans="1:43" x14ac:dyDescent="0.2">
      <c r="A561" s="24"/>
      <c r="B561" s="777"/>
      <c r="C561" s="94"/>
      <c r="D561" s="95"/>
      <c r="E561" s="24"/>
      <c r="F561" s="24"/>
      <c r="G561" s="24"/>
      <c r="H561" s="24"/>
      <c r="I561" s="24"/>
      <c r="J561" s="24"/>
      <c r="K561" s="24"/>
      <c r="L561" s="24"/>
      <c r="M561" s="24"/>
      <c r="N561" s="24"/>
      <c r="O561" s="24"/>
      <c r="P561" s="24"/>
      <c r="Q561" s="94"/>
      <c r="R561" s="95"/>
      <c r="S561" s="24"/>
      <c r="T561" s="717" t="s">
        <v>720</v>
      </c>
      <c r="U561" s="24"/>
      <c r="V561" s="24"/>
      <c r="W561" s="24"/>
      <c r="X561" s="24"/>
      <c r="Y561" s="24"/>
      <c r="Z561" s="24"/>
      <c r="AA561" s="24"/>
      <c r="AB561" s="24"/>
      <c r="AC561" s="36"/>
      <c r="AD561" s="94"/>
      <c r="AE561" s="103"/>
      <c r="AF561" s="104"/>
      <c r="AG561" s="104"/>
      <c r="AH561" s="104"/>
      <c r="AI561" s="104"/>
      <c r="AJ561" s="104"/>
      <c r="AK561" s="104"/>
      <c r="AL561" s="104"/>
      <c r="AM561" s="104"/>
      <c r="AN561" s="104"/>
      <c r="AO561" s="104"/>
      <c r="AP561" s="543"/>
      <c r="AQ561" s="105"/>
    </row>
    <row r="562" spans="1:43" x14ac:dyDescent="0.2">
      <c r="A562" s="24"/>
      <c r="B562" s="777"/>
      <c r="C562" s="94"/>
      <c r="D562" s="95"/>
      <c r="E562" s="24"/>
      <c r="F562" s="24"/>
      <c r="G562" s="24"/>
      <c r="H562" s="24"/>
      <c r="I562" s="24"/>
      <c r="J562" s="24"/>
      <c r="K562" s="24"/>
      <c r="L562" s="24"/>
      <c r="M562" s="24"/>
      <c r="N562" s="24"/>
      <c r="O562" s="24"/>
      <c r="P562" s="24"/>
      <c r="Q562" s="94"/>
      <c r="R562" s="95"/>
      <c r="S562" s="24"/>
      <c r="T562" s="717"/>
      <c r="U562" s="717" t="s">
        <v>721</v>
      </c>
      <c r="V562" s="24"/>
      <c r="W562" s="24"/>
      <c r="X562" s="24"/>
      <c r="Y562" s="182"/>
      <c r="Z562" s="182"/>
      <c r="AA562" s="182" t="s">
        <v>2</v>
      </c>
      <c r="AB562" s="182"/>
      <c r="AC562" s="178" t="s">
        <v>42</v>
      </c>
      <c r="AD562" s="94"/>
      <c r="AE562" s="103"/>
      <c r="AF562" s="104"/>
      <c r="AG562" s="104"/>
      <c r="AH562" s="104"/>
      <c r="AI562" s="104"/>
      <c r="AJ562" s="104"/>
      <c r="AK562" s="104"/>
      <c r="AL562" s="104"/>
      <c r="AM562" s="104"/>
      <c r="AN562" s="104"/>
      <c r="AO562" s="104"/>
      <c r="AP562" s="543"/>
      <c r="AQ562" s="105"/>
    </row>
    <row r="563" spans="1:43" x14ac:dyDescent="0.2">
      <c r="A563" s="24"/>
      <c r="B563" s="777"/>
      <c r="C563" s="94"/>
      <c r="D563" s="95"/>
      <c r="E563" s="24"/>
      <c r="F563" s="24"/>
      <c r="G563" s="24"/>
      <c r="H563" s="24"/>
      <c r="I563" s="24"/>
      <c r="J563" s="24"/>
      <c r="K563" s="24"/>
      <c r="L563" s="24"/>
      <c r="M563" s="24"/>
      <c r="N563" s="24"/>
      <c r="O563" s="24"/>
      <c r="P563" s="24"/>
      <c r="Q563" s="94"/>
      <c r="R563" s="95"/>
      <c r="S563" s="24"/>
      <c r="T563" s="717" t="s">
        <v>660</v>
      </c>
      <c r="U563" s="24"/>
      <c r="V563" s="24"/>
      <c r="W563" s="24"/>
      <c r="X563" s="24"/>
      <c r="Y563" s="24"/>
      <c r="Z563" s="24"/>
      <c r="AA563" s="24"/>
      <c r="AB563" s="24"/>
      <c r="AC563" s="36"/>
      <c r="AD563" s="94"/>
      <c r="AE563" s="103"/>
      <c r="AF563" s="104"/>
      <c r="AG563" s="104"/>
      <c r="AH563" s="104"/>
      <c r="AI563" s="104"/>
      <c r="AJ563" s="104"/>
      <c r="AK563" s="104"/>
      <c r="AL563" s="104"/>
      <c r="AM563" s="104"/>
      <c r="AN563" s="104"/>
      <c r="AO563" s="104"/>
      <c r="AP563" s="543"/>
      <c r="AQ563" s="105"/>
    </row>
    <row r="564" spans="1:43" x14ac:dyDescent="0.2">
      <c r="A564" s="24"/>
      <c r="B564" s="777"/>
      <c r="C564" s="94"/>
      <c r="D564" s="95"/>
      <c r="E564" s="24"/>
      <c r="F564" s="24"/>
      <c r="G564" s="24"/>
      <c r="H564" s="24"/>
      <c r="I564" s="24"/>
      <c r="J564" s="24"/>
      <c r="K564" s="24"/>
      <c r="L564" s="24"/>
      <c r="M564" s="24"/>
      <c r="N564" s="24"/>
      <c r="O564" s="24"/>
      <c r="P564" s="24"/>
      <c r="Q564" s="94"/>
      <c r="R564" s="95"/>
      <c r="S564" s="24"/>
      <c r="T564" s="717"/>
      <c r="U564" s="717" t="s">
        <v>790</v>
      </c>
      <c r="V564" s="24"/>
      <c r="W564" s="24"/>
      <c r="X564" s="24"/>
      <c r="Y564" s="24"/>
      <c r="Z564" s="24"/>
      <c r="AA564" s="24"/>
      <c r="AB564" s="24"/>
      <c r="AC564" s="36"/>
      <c r="AD564" s="94"/>
      <c r="AE564" s="103"/>
      <c r="AF564" s="104"/>
      <c r="AG564" s="104"/>
      <c r="AH564" s="104"/>
      <c r="AI564" s="104"/>
      <c r="AJ564" s="104"/>
      <c r="AK564" s="104"/>
      <c r="AL564" s="104"/>
      <c r="AM564" s="104"/>
      <c r="AN564" s="104"/>
      <c r="AO564" s="104"/>
      <c r="AP564" s="543"/>
      <c r="AQ564" s="105"/>
    </row>
    <row r="565" spans="1:43" x14ac:dyDescent="0.2">
      <c r="A565" s="24"/>
      <c r="B565" s="777"/>
      <c r="C565" s="94"/>
      <c r="D565" s="95"/>
      <c r="E565" s="24"/>
      <c r="F565" s="24"/>
      <c r="G565" s="24"/>
      <c r="H565" s="24"/>
      <c r="I565" s="24"/>
      <c r="J565" s="24"/>
      <c r="K565" s="24"/>
      <c r="L565" s="24"/>
      <c r="M565" s="24"/>
      <c r="N565" s="24"/>
      <c r="O565" s="24"/>
      <c r="P565" s="24"/>
      <c r="Q565" s="94"/>
      <c r="R565" s="95"/>
      <c r="S565" s="24"/>
      <c r="T565" s="717"/>
      <c r="U565" s="717" t="s">
        <v>723</v>
      </c>
      <c r="V565" s="24"/>
      <c r="W565" s="24"/>
      <c r="X565" s="24"/>
      <c r="Y565" s="182" t="s">
        <v>2</v>
      </c>
      <c r="Z565" s="182"/>
      <c r="AA565" s="182"/>
      <c r="AB565" s="182"/>
      <c r="AC565" s="178" t="s">
        <v>43</v>
      </c>
      <c r="AD565" s="94"/>
      <c r="AE565" s="103"/>
      <c r="AF565" s="104"/>
      <c r="AG565" s="104"/>
      <c r="AH565" s="104"/>
      <c r="AI565" s="104"/>
      <c r="AJ565" s="104"/>
      <c r="AK565" s="104"/>
      <c r="AL565" s="104"/>
      <c r="AM565" s="104"/>
      <c r="AN565" s="104"/>
      <c r="AO565" s="104"/>
      <c r="AP565" s="543"/>
      <c r="AQ565" s="105"/>
    </row>
    <row r="566" spans="1:43" x14ac:dyDescent="0.2">
      <c r="A566" s="24"/>
      <c r="B566" s="777"/>
      <c r="C566" s="94"/>
      <c r="D566" s="95"/>
      <c r="E566" s="24"/>
      <c r="F566" s="24"/>
      <c r="G566" s="24"/>
      <c r="H566" s="24"/>
      <c r="I566" s="24"/>
      <c r="J566" s="24"/>
      <c r="K566" s="24"/>
      <c r="L566" s="24"/>
      <c r="M566" s="24"/>
      <c r="N566" s="24"/>
      <c r="O566" s="24"/>
      <c r="P566" s="24"/>
      <c r="Q566" s="94"/>
      <c r="R566" s="95"/>
      <c r="S566" s="24"/>
      <c r="T566" s="24"/>
      <c r="U566" s="24"/>
      <c r="V566" s="24"/>
      <c r="W566" s="24"/>
      <c r="X566" s="24"/>
      <c r="Y566" s="24"/>
      <c r="Z566" s="24"/>
      <c r="AA566" s="24"/>
      <c r="AB566" s="24"/>
      <c r="AC566" s="178"/>
      <c r="AD566" s="94"/>
      <c r="AE566" s="103"/>
      <c r="AF566" s="104"/>
      <c r="AG566" s="104"/>
      <c r="AH566" s="104"/>
      <c r="AI566" s="104"/>
      <c r="AJ566" s="104"/>
      <c r="AK566" s="104"/>
      <c r="AL566" s="104"/>
      <c r="AM566" s="104"/>
      <c r="AN566" s="104"/>
      <c r="AO566" s="104"/>
      <c r="AP566" s="543"/>
      <c r="AQ566" s="105"/>
    </row>
    <row r="567" spans="1:43" x14ac:dyDescent="0.2">
      <c r="A567" s="24"/>
      <c r="B567" s="777"/>
      <c r="C567" s="94"/>
      <c r="D567" s="95"/>
      <c r="E567" s="24"/>
      <c r="F567" s="24"/>
      <c r="G567" s="24"/>
      <c r="H567" s="24"/>
      <c r="I567" s="24"/>
      <c r="J567" s="24"/>
      <c r="K567" s="24"/>
      <c r="L567" s="24"/>
      <c r="M567" s="24"/>
      <c r="N567" s="24"/>
      <c r="O567" s="24"/>
      <c r="P567" s="24"/>
      <c r="Q567" s="94"/>
      <c r="R567" s="95"/>
      <c r="S567" s="710" t="s">
        <v>558</v>
      </c>
      <c r="T567" s="24"/>
      <c r="U567" s="24"/>
      <c r="V567" s="30"/>
      <c r="W567" s="30"/>
      <c r="X567" s="30"/>
      <c r="Y567" s="30"/>
      <c r="Z567" s="30"/>
      <c r="AA567" s="30"/>
      <c r="AB567" s="30"/>
      <c r="AC567" s="178" t="s">
        <v>48</v>
      </c>
      <c r="AD567" s="94"/>
      <c r="AE567" s="103"/>
      <c r="AF567" s="104"/>
      <c r="AG567" s="104"/>
      <c r="AH567" s="104"/>
      <c r="AI567" s="104"/>
      <c r="AJ567" s="104"/>
      <c r="AK567" s="104"/>
      <c r="AL567" s="104"/>
      <c r="AM567" s="104"/>
      <c r="AN567" s="104"/>
      <c r="AO567" s="104"/>
      <c r="AP567" s="543"/>
      <c r="AQ567" s="105"/>
    </row>
    <row r="568" spans="1:43" x14ac:dyDescent="0.2">
      <c r="A568" s="24"/>
      <c r="B568" s="777"/>
      <c r="C568" s="94"/>
      <c r="D568" s="95"/>
      <c r="E568" s="24"/>
      <c r="F568" s="24"/>
      <c r="G568" s="24"/>
      <c r="H568" s="24"/>
      <c r="I568" s="24"/>
      <c r="J568" s="24"/>
      <c r="K568" s="24"/>
      <c r="L568" s="24"/>
      <c r="M568" s="24"/>
      <c r="N568" s="24"/>
      <c r="O568" s="24"/>
      <c r="P568" s="24"/>
      <c r="Q568" s="94"/>
      <c r="R568" s="95"/>
      <c r="S568" s="24"/>
      <c r="T568" s="24"/>
      <c r="U568" s="24"/>
      <c r="V568" s="890" t="s">
        <v>559</v>
      </c>
      <c r="W568" s="890"/>
      <c r="X568" s="890"/>
      <c r="Y568" s="890"/>
      <c r="Z568" s="890"/>
      <c r="AA568" s="890"/>
      <c r="AB568" s="890"/>
      <c r="AC568" s="36"/>
      <c r="AD568" s="94"/>
      <c r="AE568" s="103"/>
      <c r="AF568" s="104"/>
      <c r="AG568" s="104"/>
      <c r="AH568" s="104"/>
      <c r="AI568" s="104"/>
      <c r="AJ568" s="104"/>
      <c r="AK568" s="104"/>
      <c r="AL568" s="104"/>
      <c r="AM568" s="104"/>
      <c r="AN568" s="104"/>
      <c r="AO568" s="104"/>
      <c r="AP568" s="543"/>
      <c r="AQ568" s="105"/>
    </row>
    <row r="569" spans="1:43" ht="6" customHeight="1" x14ac:dyDescent="0.2">
      <c r="A569" s="30"/>
      <c r="B569" s="793"/>
      <c r="C569" s="91"/>
      <c r="D569" s="44"/>
      <c r="E569" s="30"/>
      <c r="F569" s="30"/>
      <c r="G569" s="30"/>
      <c r="H569" s="30"/>
      <c r="I569" s="30"/>
      <c r="J569" s="30"/>
      <c r="K569" s="30"/>
      <c r="L569" s="30"/>
      <c r="M569" s="30"/>
      <c r="N569" s="30"/>
      <c r="O569" s="30"/>
      <c r="P569" s="30"/>
      <c r="Q569" s="91"/>
      <c r="R569" s="44"/>
      <c r="S569" s="30"/>
      <c r="T569" s="30"/>
      <c r="U569" s="30"/>
      <c r="V569" s="30"/>
      <c r="W569" s="30"/>
      <c r="X569" s="30"/>
      <c r="Y569" s="30"/>
      <c r="Z569" s="30"/>
      <c r="AA569" s="30"/>
      <c r="AB569" s="30"/>
      <c r="AC569" s="185"/>
      <c r="AD569" s="91"/>
      <c r="AE569" s="103"/>
      <c r="AF569" s="104"/>
      <c r="AG569" s="104"/>
      <c r="AH569" s="104"/>
      <c r="AI569" s="104"/>
      <c r="AJ569" s="104"/>
      <c r="AK569" s="104"/>
      <c r="AL569" s="104"/>
      <c r="AM569" s="104"/>
      <c r="AN569" s="104"/>
      <c r="AO569" s="104"/>
      <c r="AP569" s="543"/>
      <c r="AQ569" s="105"/>
    </row>
    <row r="570" spans="1:43" ht="6" customHeight="1" x14ac:dyDescent="0.2">
      <c r="A570" s="26"/>
      <c r="B570" s="756"/>
      <c r="C570" s="89"/>
      <c r="D570" s="45"/>
      <c r="E570" s="26"/>
      <c r="F570" s="26"/>
      <c r="G570" s="26"/>
      <c r="H570" s="26"/>
      <c r="I570" s="26"/>
      <c r="J570" s="26"/>
      <c r="K570" s="26"/>
      <c r="L570" s="26"/>
      <c r="M570" s="26"/>
      <c r="N570" s="26"/>
      <c r="O570" s="26"/>
      <c r="P570" s="26"/>
      <c r="Q570" s="89"/>
      <c r="R570" s="45"/>
      <c r="S570" s="26"/>
      <c r="T570" s="26"/>
      <c r="U570" s="26"/>
      <c r="V570" s="26"/>
      <c r="W570" s="26"/>
      <c r="X570" s="26"/>
      <c r="Y570" s="26"/>
      <c r="Z570" s="26"/>
      <c r="AA570" s="26"/>
      <c r="AB570" s="26"/>
      <c r="AC570" s="187"/>
      <c r="AD570" s="89"/>
      <c r="AE570" s="103"/>
      <c r="AF570" s="104"/>
      <c r="AG570" s="104"/>
      <c r="AH570" s="104"/>
      <c r="AI570" s="104"/>
      <c r="AJ570" s="104"/>
      <c r="AK570" s="104"/>
      <c r="AL570" s="104"/>
      <c r="AM570" s="104"/>
      <c r="AN570" s="104"/>
      <c r="AO570" s="104"/>
      <c r="AP570" s="543"/>
      <c r="AQ570" s="105"/>
    </row>
    <row r="571" spans="1:43" ht="11.25" customHeight="1" x14ac:dyDescent="0.2">
      <c r="A571" s="28"/>
      <c r="B571" s="757">
        <v>452</v>
      </c>
      <c r="C571" s="94"/>
      <c r="D571" s="95"/>
      <c r="E571" s="918" t="str">
        <f ca="1">VLOOKUP(INDIRECT(ADDRESS(ROW(),COLUMN()-3)),Language_Translations,MATCH(Language_Selected,Language_Options,0),FALSE)</f>
        <v>Où a eu lieu ce premier examen ?</v>
      </c>
      <c r="F571" s="918"/>
      <c r="G571" s="918"/>
      <c r="H571" s="918"/>
      <c r="I571" s="918"/>
      <c r="J571" s="918"/>
      <c r="K571" s="918"/>
      <c r="L571" s="918"/>
      <c r="M571" s="918"/>
      <c r="N571" s="918"/>
      <c r="O571" s="918"/>
      <c r="P571" s="918"/>
      <c r="Q571" s="94"/>
      <c r="R571" s="95"/>
      <c r="S571" s="307" t="s">
        <v>781</v>
      </c>
      <c r="T571" s="28"/>
      <c r="U571" s="28"/>
      <c r="V571" s="28"/>
      <c r="W571" s="28"/>
      <c r="X571" s="28"/>
      <c r="Y571" s="28"/>
      <c r="Z571" s="28"/>
      <c r="AA571" s="28"/>
      <c r="AB571" s="28"/>
      <c r="AC571" s="42"/>
      <c r="AD571" s="94"/>
      <c r="AE571" s="103"/>
      <c r="AF571" s="104"/>
      <c r="AG571" s="104"/>
      <c r="AH571" s="104"/>
      <c r="AI571" s="104"/>
      <c r="AJ571" s="104"/>
      <c r="AK571" s="104"/>
      <c r="AL571" s="104"/>
      <c r="AM571" s="104"/>
      <c r="AN571" s="104"/>
      <c r="AO571" s="104"/>
      <c r="AP571" s="543"/>
      <c r="AQ571" s="105"/>
    </row>
    <row r="572" spans="1:43" x14ac:dyDescent="0.2">
      <c r="A572" s="28"/>
      <c r="B572" s="213" t="s">
        <v>15</v>
      </c>
      <c r="C572" s="94"/>
      <c r="D572" s="95"/>
      <c r="E572" s="918"/>
      <c r="F572" s="918"/>
      <c r="G572" s="918"/>
      <c r="H572" s="918"/>
      <c r="I572" s="918"/>
      <c r="J572" s="918"/>
      <c r="K572" s="918"/>
      <c r="L572" s="918"/>
      <c r="M572" s="918"/>
      <c r="N572" s="918"/>
      <c r="O572" s="918"/>
      <c r="P572" s="918"/>
      <c r="Q572" s="94"/>
      <c r="R572" s="95"/>
      <c r="S572" s="28"/>
      <c r="T572" s="28" t="s">
        <v>788</v>
      </c>
      <c r="U572" s="28"/>
      <c r="V572" s="28"/>
      <c r="W572" s="28"/>
      <c r="X572" s="90" t="s">
        <v>2</v>
      </c>
      <c r="Y572" s="183"/>
      <c r="Z572" s="90"/>
      <c r="AA572" s="183"/>
      <c r="AB572" s="90"/>
      <c r="AC572" s="42" t="s">
        <v>40</v>
      </c>
      <c r="AD572" s="94"/>
      <c r="AE572" s="103"/>
      <c r="AF572" s="104"/>
      <c r="AG572" s="104"/>
      <c r="AH572" s="104"/>
      <c r="AI572" s="104"/>
      <c r="AJ572" s="104"/>
      <c r="AK572" s="104"/>
      <c r="AL572" s="104"/>
      <c r="AM572" s="104"/>
      <c r="AN572" s="104"/>
      <c r="AO572" s="104"/>
      <c r="AP572" s="543"/>
      <c r="AQ572" s="105"/>
    </row>
    <row r="573" spans="1:43" x14ac:dyDescent="0.2">
      <c r="A573" s="24"/>
      <c r="B573" s="777"/>
      <c r="C573" s="94"/>
      <c r="D573" s="95"/>
      <c r="E573" s="918"/>
      <c r="F573" s="918"/>
      <c r="G573" s="918"/>
      <c r="H573" s="918"/>
      <c r="I573" s="918"/>
      <c r="J573" s="918"/>
      <c r="K573" s="918"/>
      <c r="L573" s="918"/>
      <c r="M573" s="918"/>
      <c r="N573" s="918"/>
      <c r="O573" s="918"/>
      <c r="P573" s="918"/>
      <c r="Q573" s="94"/>
      <c r="R573" s="95"/>
      <c r="S573" s="28"/>
      <c r="T573" s="28" t="s">
        <v>725</v>
      </c>
      <c r="U573" s="28"/>
      <c r="V573" s="28"/>
      <c r="W573" s="28"/>
      <c r="X573" s="28"/>
      <c r="Y573" s="90" t="s">
        <v>2</v>
      </c>
      <c r="Z573" s="90"/>
      <c r="AA573" s="183"/>
      <c r="AB573" s="90"/>
      <c r="AC573" s="42" t="s">
        <v>41</v>
      </c>
      <c r="AD573" s="94"/>
      <c r="AE573" s="103"/>
      <c r="AF573" s="104"/>
      <c r="AG573" s="104"/>
      <c r="AH573" s="104"/>
      <c r="AI573" s="104"/>
      <c r="AJ573" s="104"/>
      <c r="AK573" s="104"/>
      <c r="AL573" s="104"/>
      <c r="AM573" s="104"/>
      <c r="AN573" s="104"/>
      <c r="AO573" s="104"/>
      <c r="AP573" s="543"/>
      <c r="AQ573" s="105"/>
    </row>
    <row r="574" spans="1:43" x14ac:dyDescent="0.2">
      <c r="A574" s="24"/>
      <c r="B574" s="777"/>
      <c r="C574" s="94"/>
      <c r="D574" s="95"/>
      <c r="E574" s="24"/>
      <c r="F574" s="24"/>
      <c r="G574" s="24"/>
      <c r="H574" s="24"/>
      <c r="I574" s="24"/>
      <c r="J574" s="24"/>
      <c r="K574" s="24"/>
      <c r="L574" s="24"/>
      <c r="M574" s="24"/>
      <c r="N574" s="24"/>
      <c r="O574" s="24"/>
      <c r="P574" s="24"/>
      <c r="Q574" s="94"/>
      <c r="R574" s="95"/>
      <c r="S574" s="28"/>
      <c r="T574" s="28"/>
      <c r="U574" s="28"/>
      <c r="V574" s="28"/>
      <c r="W574" s="28"/>
      <c r="X574" s="28"/>
      <c r="Y574" s="28"/>
      <c r="Z574" s="28"/>
      <c r="AA574" s="28"/>
      <c r="AB574" s="28"/>
      <c r="AC574" s="42"/>
      <c r="AD574" s="94"/>
      <c r="AE574" s="103"/>
      <c r="AF574" s="104"/>
      <c r="AG574" s="104"/>
      <c r="AH574" s="104"/>
      <c r="AI574" s="104"/>
      <c r="AJ574" s="104"/>
      <c r="AK574" s="104"/>
      <c r="AL574" s="104"/>
      <c r="AM574" s="104"/>
      <c r="AN574" s="104"/>
      <c r="AO574" s="104"/>
      <c r="AP574" s="543"/>
      <c r="AQ574" s="105"/>
    </row>
    <row r="575" spans="1:43" ht="10.5" x14ac:dyDescent="0.2">
      <c r="A575" s="24"/>
      <c r="B575" s="777"/>
      <c r="C575" s="94"/>
      <c r="D575" s="95"/>
      <c r="E575" s="919" t="s">
        <v>733</v>
      </c>
      <c r="F575" s="919"/>
      <c r="G575" s="919"/>
      <c r="H575" s="919"/>
      <c r="I575" s="919"/>
      <c r="J575" s="919"/>
      <c r="K575" s="919"/>
      <c r="L575" s="919"/>
      <c r="M575" s="919"/>
      <c r="N575" s="919"/>
      <c r="O575" s="919"/>
      <c r="P575" s="919"/>
      <c r="Q575" s="94"/>
      <c r="R575" s="95"/>
      <c r="S575" s="307" t="s">
        <v>597</v>
      </c>
      <c r="T575" s="28"/>
      <c r="U575" s="28"/>
      <c r="V575" s="28"/>
      <c r="W575" s="28"/>
      <c r="X575" s="28"/>
      <c r="Y575" s="28"/>
      <c r="Z575" s="28"/>
      <c r="AA575" s="28"/>
      <c r="AB575" s="28"/>
      <c r="AC575" s="42"/>
      <c r="AD575" s="94"/>
      <c r="AE575" s="103"/>
      <c r="AF575" s="104"/>
      <c r="AG575" s="104"/>
      <c r="AH575" s="104"/>
      <c r="AI575" s="104"/>
      <c r="AJ575" s="104"/>
      <c r="AK575" s="104"/>
      <c r="AL575" s="104"/>
      <c r="AM575" s="104"/>
      <c r="AN575" s="104"/>
      <c r="AO575" s="104"/>
      <c r="AP575" s="543"/>
      <c r="AQ575" s="105"/>
    </row>
    <row r="576" spans="1:43" x14ac:dyDescent="0.2">
      <c r="A576" s="24"/>
      <c r="B576" s="777"/>
      <c r="C576" s="94"/>
      <c r="D576" s="95"/>
      <c r="E576" s="919"/>
      <c r="F576" s="919"/>
      <c r="G576" s="919"/>
      <c r="H576" s="919"/>
      <c r="I576" s="919"/>
      <c r="J576" s="919"/>
      <c r="K576" s="919"/>
      <c r="L576" s="919"/>
      <c r="M576" s="919"/>
      <c r="N576" s="919"/>
      <c r="O576" s="919"/>
      <c r="P576" s="919"/>
      <c r="Q576" s="94"/>
      <c r="R576" s="95"/>
      <c r="S576" s="28"/>
      <c r="T576" s="695" t="s">
        <v>1651</v>
      </c>
      <c r="U576" s="28"/>
      <c r="V576" s="28"/>
      <c r="W576" s="28"/>
      <c r="X576" s="28"/>
      <c r="Y576" s="28"/>
      <c r="AA576" s="90"/>
      <c r="AB576" s="90" t="s">
        <v>2</v>
      </c>
      <c r="AC576" s="42" t="s">
        <v>42</v>
      </c>
      <c r="AD576" s="94"/>
      <c r="AE576" s="103"/>
      <c r="AF576" s="104"/>
      <c r="AG576" s="104"/>
      <c r="AH576" s="104"/>
      <c r="AI576" s="104"/>
      <c r="AJ576" s="104"/>
      <c r="AK576" s="104"/>
      <c r="AL576" s="104"/>
      <c r="AM576" s="104"/>
      <c r="AN576" s="104"/>
      <c r="AO576" s="104"/>
      <c r="AP576" s="543"/>
      <c r="AQ576" s="105"/>
    </row>
    <row r="577" spans="1:43" x14ac:dyDescent="0.2">
      <c r="A577" s="24"/>
      <c r="B577" s="777"/>
      <c r="C577" s="94"/>
      <c r="D577" s="95"/>
      <c r="E577" s="24"/>
      <c r="F577" s="24"/>
      <c r="G577" s="24"/>
      <c r="H577" s="24"/>
      <c r="I577" s="24"/>
      <c r="J577" s="24"/>
      <c r="K577" s="24"/>
      <c r="L577" s="24"/>
      <c r="M577" s="24"/>
      <c r="N577" s="24"/>
      <c r="O577" s="24"/>
      <c r="P577" s="24"/>
      <c r="Q577" s="94"/>
      <c r="R577" s="95"/>
      <c r="S577" s="28"/>
      <c r="T577" s="714" t="s">
        <v>726</v>
      </c>
      <c r="U577" s="28"/>
      <c r="V577" s="28"/>
      <c r="W577" s="28"/>
      <c r="X577" s="28"/>
      <c r="Y577" s="28"/>
      <c r="Z577" s="28"/>
      <c r="AA577" s="28"/>
      <c r="AB577" s="28"/>
      <c r="AC577" s="42"/>
      <c r="AD577" s="94"/>
      <c r="AE577" s="103"/>
      <c r="AF577" s="104"/>
      <c r="AG577" s="104"/>
      <c r="AH577" s="104"/>
      <c r="AI577" s="104"/>
      <c r="AJ577" s="104"/>
      <c r="AK577" s="104"/>
      <c r="AL577" s="104"/>
      <c r="AM577" s="104"/>
      <c r="AN577" s="104"/>
      <c r="AO577" s="104"/>
      <c r="AP577" s="543"/>
      <c r="AQ577" s="105"/>
    </row>
    <row r="578" spans="1:43" x14ac:dyDescent="0.2">
      <c r="A578" s="24"/>
      <c r="B578" s="777"/>
      <c r="C578" s="94"/>
      <c r="D578" s="95"/>
      <c r="E578" s="899" t="s">
        <v>1468</v>
      </c>
      <c r="F578" s="899"/>
      <c r="G578" s="899"/>
      <c r="H578" s="899"/>
      <c r="I578" s="899"/>
      <c r="J578" s="899"/>
      <c r="K578" s="899"/>
      <c r="L578" s="899"/>
      <c r="M578" s="899"/>
      <c r="N578" s="899"/>
      <c r="O578" s="899"/>
      <c r="P578" s="899"/>
      <c r="Q578" s="94"/>
      <c r="R578" s="95"/>
      <c r="S578" s="24"/>
      <c r="T578" s="717"/>
      <c r="U578" s="24" t="s">
        <v>1459</v>
      </c>
      <c r="V578" s="24"/>
      <c r="W578" s="24"/>
      <c r="X578" s="182"/>
      <c r="Y578" s="182"/>
      <c r="Z578" s="183"/>
      <c r="AA578" s="182"/>
      <c r="AB578" s="182" t="s">
        <v>2</v>
      </c>
      <c r="AC578" s="36" t="s">
        <v>43</v>
      </c>
      <c r="AD578" s="94"/>
      <c r="AE578" s="103"/>
      <c r="AF578" s="104"/>
      <c r="AG578" s="104"/>
      <c r="AH578" s="104"/>
      <c r="AI578" s="104"/>
      <c r="AJ578" s="104"/>
      <c r="AK578" s="104"/>
      <c r="AL578" s="104"/>
      <c r="AM578" s="104"/>
      <c r="AN578" s="104"/>
      <c r="AO578" s="104"/>
      <c r="AP578" s="543"/>
      <c r="AQ578" s="105"/>
    </row>
    <row r="579" spans="1:43" x14ac:dyDescent="0.2">
      <c r="A579" s="24"/>
      <c r="B579" s="777"/>
      <c r="C579" s="94"/>
      <c r="D579" s="95"/>
      <c r="E579" s="899"/>
      <c r="F579" s="899"/>
      <c r="G579" s="899"/>
      <c r="H579" s="899"/>
      <c r="I579" s="899"/>
      <c r="J579" s="899"/>
      <c r="K579" s="899"/>
      <c r="L579" s="899"/>
      <c r="M579" s="899"/>
      <c r="N579" s="899"/>
      <c r="O579" s="899"/>
      <c r="P579" s="899"/>
      <c r="Q579" s="94"/>
      <c r="R579" s="95"/>
      <c r="S579" s="28"/>
      <c r="T579" s="714" t="s">
        <v>727</v>
      </c>
      <c r="U579" s="28"/>
      <c r="V579" s="28"/>
      <c r="W579" s="28"/>
      <c r="X579" s="28"/>
      <c r="Y579" s="28"/>
      <c r="Z579" s="28"/>
      <c r="AA579" s="28"/>
      <c r="AB579" s="28"/>
      <c r="AC579" s="42"/>
      <c r="AD579" s="94"/>
      <c r="AE579" s="103"/>
      <c r="AF579" s="104"/>
      <c r="AG579" s="104"/>
      <c r="AH579" s="104"/>
      <c r="AI579" s="104"/>
      <c r="AJ579" s="104"/>
      <c r="AK579" s="104"/>
      <c r="AL579" s="104"/>
      <c r="AM579" s="104"/>
      <c r="AN579" s="104"/>
      <c r="AO579" s="104"/>
      <c r="AP579" s="543"/>
      <c r="AQ579" s="105"/>
    </row>
    <row r="580" spans="1:43" x14ac:dyDescent="0.2">
      <c r="A580" s="24"/>
      <c r="B580" s="777"/>
      <c r="C580" s="94"/>
      <c r="D580" s="95"/>
      <c r="E580" s="899"/>
      <c r="F580" s="899"/>
      <c r="G580" s="899"/>
      <c r="H580" s="899"/>
      <c r="I580" s="899"/>
      <c r="J580" s="899"/>
      <c r="K580" s="899"/>
      <c r="L580" s="899"/>
      <c r="M580" s="899"/>
      <c r="N580" s="899"/>
      <c r="O580" s="899"/>
      <c r="P580" s="899"/>
      <c r="Q580" s="94"/>
      <c r="R580" s="95"/>
      <c r="S580" s="24"/>
      <c r="T580" s="717"/>
      <c r="U580" s="24" t="s">
        <v>1459</v>
      </c>
      <c r="V580" s="24"/>
      <c r="W580" s="24"/>
      <c r="X580" s="182"/>
      <c r="Y580" s="183"/>
      <c r="Z580" s="182"/>
      <c r="AA580" s="182"/>
      <c r="AB580" s="182" t="s">
        <v>2</v>
      </c>
      <c r="AC580" s="36" t="s">
        <v>44</v>
      </c>
      <c r="AD580" s="94"/>
      <c r="AE580" s="103"/>
      <c r="AF580" s="104"/>
      <c r="AG580" s="104"/>
      <c r="AH580" s="104"/>
      <c r="AI580" s="104"/>
      <c r="AJ580" s="104"/>
      <c r="AK580" s="104"/>
      <c r="AL580" s="104"/>
      <c r="AM580" s="104"/>
      <c r="AN580" s="104"/>
      <c r="AO580" s="104"/>
      <c r="AP580" s="543"/>
      <c r="AQ580" s="105"/>
    </row>
    <row r="581" spans="1:43" x14ac:dyDescent="0.2">
      <c r="A581" s="24"/>
      <c r="B581" s="777"/>
      <c r="C581" s="94"/>
      <c r="D581" s="95"/>
      <c r="E581" s="899"/>
      <c r="F581" s="899"/>
      <c r="G581" s="899"/>
      <c r="H581" s="899"/>
      <c r="I581" s="899"/>
      <c r="J581" s="899"/>
      <c r="K581" s="899"/>
      <c r="L581" s="899"/>
      <c r="M581" s="899"/>
      <c r="N581" s="899"/>
      <c r="O581" s="899"/>
      <c r="P581" s="899"/>
      <c r="Q581" s="94"/>
      <c r="R581" s="95"/>
      <c r="S581" s="28"/>
      <c r="T581" s="716" t="s">
        <v>600</v>
      </c>
      <c r="U581" s="157"/>
      <c r="V581" s="157"/>
      <c r="W581" s="157"/>
      <c r="X581" s="157"/>
      <c r="Y581" s="157"/>
      <c r="Z581" s="157"/>
      <c r="AA581" s="157"/>
      <c r="AB581" s="157"/>
      <c r="AC581" s="168"/>
      <c r="AD581" s="155"/>
      <c r="AE581" s="103"/>
      <c r="AF581" s="104"/>
      <c r="AG581" s="104"/>
      <c r="AH581" s="104"/>
      <c r="AI581" s="104"/>
      <c r="AJ581" s="104"/>
      <c r="AK581" s="104"/>
      <c r="AL581" s="104"/>
      <c r="AM581" s="104"/>
      <c r="AN581" s="104"/>
      <c r="AO581" s="104"/>
      <c r="AP581" s="543"/>
      <c r="AQ581" s="105"/>
    </row>
    <row r="582" spans="1:43" x14ac:dyDescent="0.2">
      <c r="A582" s="24"/>
      <c r="B582" s="777"/>
      <c r="C582" s="94"/>
      <c r="D582" s="95"/>
      <c r="Q582" s="94"/>
      <c r="R582" s="95"/>
      <c r="S582" s="28"/>
      <c r="T582" s="157"/>
      <c r="U582" s="157"/>
      <c r="V582" s="157"/>
      <c r="W582" s="157"/>
      <c r="X582" s="157"/>
      <c r="Y582" s="157"/>
      <c r="Z582" s="157"/>
      <c r="AA582" s="157"/>
      <c r="AB582" s="157"/>
      <c r="AC582" s="168"/>
      <c r="AD582" s="155"/>
      <c r="AE582" s="103"/>
      <c r="AF582" s="104"/>
      <c r="AG582" s="104"/>
      <c r="AH582" s="104"/>
      <c r="AI582" s="104"/>
      <c r="AJ582" s="104"/>
      <c r="AK582" s="104"/>
      <c r="AL582" s="104"/>
      <c r="AM582" s="104"/>
      <c r="AN582" s="104"/>
      <c r="AO582" s="104"/>
      <c r="AP582" s="543"/>
      <c r="AQ582" s="105"/>
    </row>
    <row r="583" spans="1:43" x14ac:dyDescent="0.2">
      <c r="A583" s="24"/>
      <c r="B583" s="777"/>
      <c r="C583" s="94"/>
      <c r="D583" s="95"/>
      <c r="E583" s="30"/>
      <c r="F583" s="30"/>
      <c r="G583" s="30"/>
      <c r="H583" s="30"/>
      <c r="I583" s="30"/>
      <c r="J583" s="30"/>
      <c r="K583" s="30"/>
      <c r="L583" s="30"/>
      <c r="M583" s="30"/>
      <c r="N583" s="30"/>
      <c r="O583" s="30"/>
      <c r="P583" s="30"/>
      <c r="Q583" s="94"/>
      <c r="R583" s="95"/>
      <c r="S583" s="24"/>
      <c r="T583" s="157"/>
      <c r="U583" s="28"/>
      <c r="V583" s="30"/>
      <c r="W583" s="30"/>
      <c r="X583" s="30"/>
      <c r="Y583" s="30"/>
      <c r="Z583" s="30"/>
      <c r="AA583" s="30"/>
      <c r="AB583" s="30"/>
      <c r="AC583" s="158" t="s">
        <v>45</v>
      </c>
      <c r="AD583" s="155"/>
      <c r="AE583" s="103"/>
      <c r="AF583" s="104"/>
      <c r="AG583" s="104"/>
      <c r="AH583" s="104"/>
      <c r="AI583" s="104"/>
      <c r="AJ583" s="104"/>
      <c r="AK583" s="104"/>
      <c r="AL583" s="104"/>
      <c r="AM583" s="104"/>
      <c r="AN583" s="104"/>
      <c r="AO583" s="104"/>
      <c r="AP583" s="543"/>
      <c r="AQ583" s="105"/>
    </row>
    <row r="584" spans="1:43" x14ac:dyDescent="0.2">
      <c r="A584" s="24"/>
      <c r="B584" s="777"/>
      <c r="C584" s="94"/>
      <c r="D584" s="95"/>
      <c r="E584" s="890" t="s">
        <v>595</v>
      </c>
      <c r="F584" s="890"/>
      <c r="G584" s="890"/>
      <c r="H584" s="890"/>
      <c r="I584" s="890"/>
      <c r="J584" s="890"/>
      <c r="K584" s="890"/>
      <c r="L584" s="890"/>
      <c r="M584" s="890"/>
      <c r="N584" s="890"/>
      <c r="O584" s="890"/>
      <c r="P584" s="890"/>
      <c r="Q584" s="94"/>
      <c r="R584" s="95"/>
      <c r="S584" s="28"/>
      <c r="T584" s="157"/>
      <c r="U584" s="28"/>
      <c r="V584" s="890" t="s">
        <v>559</v>
      </c>
      <c r="W584" s="890"/>
      <c r="X584" s="890"/>
      <c r="Y584" s="890"/>
      <c r="Z584" s="890"/>
      <c r="AA584" s="890"/>
      <c r="AB584" s="890"/>
      <c r="AC584" s="180"/>
      <c r="AD584" s="155"/>
      <c r="AE584" s="103"/>
      <c r="AF584" s="104"/>
      <c r="AG584" s="104"/>
      <c r="AH584" s="104"/>
      <c r="AI584" s="104"/>
      <c r="AJ584" s="104"/>
      <c r="AK584" s="104"/>
      <c r="AL584" s="104"/>
      <c r="AM584" s="104"/>
      <c r="AN584" s="104"/>
      <c r="AO584" s="104"/>
      <c r="AP584" s="543"/>
      <c r="AQ584" s="105"/>
    </row>
    <row r="585" spans="1:43" x14ac:dyDescent="0.2">
      <c r="A585" s="24"/>
      <c r="B585" s="777"/>
      <c r="C585" s="94"/>
      <c r="D585" s="95"/>
      <c r="Q585" s="94"/>
      <c r="R585" s="95"/>
      <c r="S585" s="24"/>
      <c r="T585" s="24"/>
      <c r="AC585" s="36"/>
      <c r="AD585" s="94"/>
      <c r="AE585" s="103"/>
      <c r="AF585" s="104"/>
      <c r="AG585" s="104"/>
      <c r="AH585" s="104"/>
      <c r="AI585" s="104"/>
      <c r="AJ585" s="104"/>
      <c r="AK585" s="104"/>
      <c r="AL585" s="104"/>
      <c r="AM585" s="104"/>
      <c r="AN585" s="104"/>
      <c r="AO585" s="104"/>
      <c r="AP585" s="543"/>
      <c r="AQ585" s="105"/>
    </row>
    <row r="586" spans="1:43" ht="10.5" x14ac:dyDescent="0.2">
      <c r="A586" s="24"/>
      <c r="B586" s="777"/>
      <c r="C586" s="94"/>
      <c r="D586" s="95"/>
      <c r="Q586" s="94"/>
      <c r="R586" s="95"/>
      <c r="S586" s="307" t="s">
        <v>601</v>
      </c>
      <c r="T586" s="28"/>
      <c r="U586" s="28"/>
      <c r="V586" s="28"/>
      <c r="W586" s="28"/>
      <c r="X586" s="28"/>
      <c r="Y586" s="28"/>
      <c r="Z586" s="28"/>
      <c r="AA586" s="28"/>
      <c r="AB586" s="28"/>
      <c r="AC586" s="42"/>
      <c r="AD586" s="94"/>
      <c r="AE586" s="103"/>
      <c r="AF586" s="104"/>
      <c r="AG586" s="104"/>
      <c r="AH586" s="104"/>
      <c r="AI586" s="104"/>
      <c r="AJ586" s="104"/>
      <c r="AK586" s="104"/>
      <c r="AL586" s="104"/>
      <c r="AM586" s="104"/>
      <c r="AN586" s="104"/>
      <c r="AO586" s="104"/>
      <c r="AP586" s="543"/>
      <c r="AQ586" s="105"/>
    </row>
    <row r="587" spans="1:43" x14ac:dyDescent="0.2">
      <c r="A587" s="24"/>
      <c r="B587" s="777"/>
      <c r="C587" s="94"/>
      <c r="D587" s="95"/>
      <c r="Q587" s="94"/>
      <c r="R587" s="95"/>
      <c r="S587" s="28"/>
      <c r="T587" s="695" t="s">
        <v>730</v>
      </c>
      <c r="U587" s="28"/>
      <c r="V587" s="28"/>
      <c r="W587" s="28"/>
      <c r="X587" s="28"/>
      <c r="Y587" s="28"/>
      <c r="Z587" s="28"/>
      <c r="AA587" s="28"/>
      <c r="AB587" s="28"/>
      <c r="AC587" s="42"/>
      <c r="AD587" s="94"/>
      <c r="AE587" s="103"/>
      <c r="AF587" s="104"/>
      <c r="AG587" s="104"/>
      <c r="AH587" s="104"/>
      <c r="AI587" s="104"/>
      <c r="AJ587" s="104"/>
      <c r="AK587" s="104"/>
      <c r="AL587" s="104"/>
      <c r="AM587" s="104"/>
      <c r="AN587" s="104"/>
      <c r="AO587" s="104"/>
      <c r="AP587" s="543"/>
      <c r="AQ587" s="105"/>
    </row>
    <row r="588" spans="1:43" x14ac:dyDescent="0.2">
      <c r="A588" s="24"/>
      <c r="B588" s="777"/>
      <c r="C588" s="94"/>
      <c r="D588" s="95"/>
      <c r="E588" s="24"/>
      <c r="F588" s="24"/>
      <c r="G588" s="24"/>
      <c r="H588" s="24"/>
      <c r="I588" s="24"/>
      <c r="J588" s="24"/>
      <c r="K588" s="24"/>
      <c r="L588" s="24"/>
      <c r="M588" s="24"/>
      <c r="N588" s="24"/>
      <c r="O588" s="24"/>
      <c r="P588" s="24"/>
      <c r="Q588" s="94"/>
      <c r="R588" s="95"/>
      <c r="S588" s="24"/>
      <c r="T588" s="695"/>
      <c r="U588" s="24" t="s">
        <v>731</v>
      </c>
      <c r="V588" s="24"/>
      <c r="W588" s="24"/>
      <c r="X588" s="182" t="s">
        <v>2</v>
      </c>
      <c r="Y588" s="183"/>
      <c r="Z588" s="182"/>
      <c r="AA588" s="182"/>
      <c r="AB588" s="182"/>
      <c r="AC588" s="42" t="s">
        <v>46</v>
      </c>
      <c r="AD588" s="94"/>
      <c r="AE588" s="103"/>
      <c r="AF588" s="104"/>
      <c r="AG588" s="104"/>
      <c r="AH588" s="104"/>
      <c r="AI588" s="104"/>
      <c r="AJ588" s="104"/>
      <c r="AK588" s="104"/>
      <c r="AL588" s="104"/>
      <c r="AM588" s="104"/>
      <c r="AN588" s="104"/>
      <c r="AO588" s="104"/>
      <c r="AP588" s="543"/>
      <c r="AQ588" s="105"/>
    </row>
    <row r="589" spans="1:43" x14ac:dyDescent="0.2">
      <c r="A589" s="24"/>
      <c r="B589" s="777"/>
      <c r="C589" s="94"/>
      <c r="D589" s="95"/>
      <c r="E589" s="24"/>
      <c r="F589" s="24"/>
      <c r="G589" s="24"/>
      <c r="H589" s="24"/>
      <c r="I589" s="24"/>
      <c r="J589" s="24"/>
      <c r="K589" s="24"/>
      <c r="L589" s="24"/>
      <c r="M589" s="24"/>
      <c r="N589" s="24"/>
      <c r="O589" s="24"/>
      <c r="P589" s="24"/>
      <c r="Q589" s="94"/>
      <c r="R589" s="95"/>
      <c r="S589" s="28"/>
      <c r="T589" s="695" t="s">
        <v>778</v>
      </c>
      <c r="U589" s="28"/>
      <c r="V589" s="28"/>
      <c r="W589" s="28"/>
      <c r="X589" s="28"/>
      <c r="Y589" s="28"/>
      <c r="Z589" s="28"/>
      <c r="AA589" s="28"/>
      <c r="AB589" s="28"/>
      <c r="AC589" s="42"/>
      <c r="AD589" s="94"/>
      <c r="AE589" s="103"/>
      <c r="AF589" s="104"/>
      <c r="AG589" s="104"/>
      <c r="AH589" s="104"/>
      <c r="AI589" s="104"/>
      <c r="AJ589" s="104"/>
      <c r="AK589" s="104"/>
      <c r="AL589" s="104"/>
      <c r="AM589" s="104"/>
      <c r="AN589" s="104"/>
      <c r="AO589" s="104"/>
      <c r="AP589" s="543"/>
      <c r="AQ589" s="105"/>
    </row>
    <row r="590" spans="1:43" x14ac:dyDescent="0.2">
      <c r="A590" s="24"/>
      <c r="B590" s="777"/>
      <c r="C590" s="94"/>
      <c r="D590" s="95"/>
      <c r="E590" s="24"/>
      <c r="F590" s="24"/>
      <c r="G590" s="24"/>
      <c r="H590" s="24"/>
      <c r="I590" s="24"/>
      <c r="J590" s="24"/>
      <c r="K590" s="24"/>
      <c r="L590" s="24"/>
      <c r="M590" s="24"/>
      <c r="N590" s="24"/>
      <c r="O590" s="24"/>
      <c r="P590" s="24"/>
      <c r="Q590" s="94"/>
      <c r="R590" s="95"/>
      <c r="S590" s="28"/>
      <c r="T590" s="695"/>
      <c r="U590" s="157" t="s">
        <v>731</v>
      </c>
      <c r="V590" s="24"/>
      <c r="W590" s="24"/>
      <c r="X590" s="24"/>
      <c r="Y590" s="24"/>
      <c r="Z590" s="24"/>
      <c r="AA590" s="24"/>
      <c r="AB590" s="24"/>
      <c r="AC590" s="36"/>
      <c r="AD590" s="155"/>
      <c r="AE590" s="103"/>
      <c r="AF590" s="104"/>
      <c r="AG590" s="104"/>
      <c r="AH590" s="104"/>
      <c r="AI590" s="104"/>
      <c r="AJ590" s="104"/>
      <c r="AK590" s="104"/>
      <c r="AL590" s="104"/>
      <c r="AM590" s="104"/>
      <c r="AN590" s="104"/>
      <c r="AO590" s="104"/>
      <c r="AP590" s="543"/>
      <c r="AQ590" s="105"/>
    </row>
    <row r="591" spans="1:43" x14ac:dyDescent="0.2">
      <c r="A591" s="24"/>
      <c r="B591" s="777"/>
      <c r="C591" s="94"/>
      <c r="D591" s="95"/>
      <c r="E591" s="24"/>
      <c r="F591" s="24"/>
      <c r="G591" s="24"/>
      <c r="H591" s="24"/>
      <c r="I591" s="24"/>
      <c r="J591" s="24"/>
      <c r="K591" s="24"/>
      <c r="L591" s="24"/>
      <c r="M591" s="24"/>
      <c r="N591" s="24"/>
      <c r="O591" s="24"/>
      <c r="P591" s="24"/>
      <c r="Q591" s="94"/>
      <c r="R591" s="95"/>
      <c r="S591" s="28"/>
      <c r="T591" s="157"/>
      <c r="U591" s="157"/>
      <c r="V591" s="24"/>
      <c r="W591" s="24"/>
      <c r="X591" s="24"/>
      <c r="Y591" s="24"/>
      <c r="Z591" s="24"/>
      <c r="AA591" s="24"/>
      <c r="AB591" s="24"/>
      <c r="AC591" s="36"/>
      <c r="AD591" s="155"/>
      <c r="AE591" s="103"/>
      <c r="AF591" s="104"/>
      <c r="AG591" s="104"/>
      <c r="AH591" s="104"/>
      <c r="AI591" s="104"/>
      <c r="AJ591" s="104"/>
      <c r="AK591" s="104"/>
      <c r="AL591" s="104"/>
      <c r="AM591" s="104"/>
      <c r="AN591" s="104"/>
      <c r="AO591" s="104"/>
      <c r="AP591" s="543"/>
      <c r="AQ591" s="105"/>
    </row>
    <row r="592" spans="1:43" x14ac:dyDescent="0.2">
      <c r="A592" s="24"/>
      <c r="B592" s="777"/>
      <c r="C592" s="94"/>
      <c r="D592" s="95"/>
      <c r="E592" s="24"/>
      <c r="F592" s="24"/>
      <c r="G592" s="24"/>
      <c r="H592" s="24"/>
      <c r="I592" s="24"/>
      <c r="J592" s="24"/>
      <c r="K592" s="24"/>
      <c r="L592" s="24"/>
      <c r="M592" s="24"/>
      <c r="N592" s="24"/>
      <c r="O592" s="24"/>
      <c r="P592" s="24"/>
      <c r="Q592" s="94"/>
      <c r="R592" s="95"/>
      <c r="S592" s="28"/>
      <c r="T592" s="157"/>
      <c r="U592" s="28"/>
      <c r="V592" s="30"/>
      <c r="W592" s="30"/>
      <c r="X592" s="30"/>
      <c r="Y592" s="30"/>
      <c r="Z592" s="30"/>
      <c r="AA592" s="30"/>
      <c r="AB592" s="30"/>
      <c r="AC592" s="158" t="s">
        <v>47</v>
      </c>
      <c r="AD592" s="155"/>
      <c r="AE592" s="103"/>
      <c r="AF592" s="104"/>
      <c r="AG592" s="104"/>
      <c r="AH592" s="104"/>
      <c r="AI592" s="104"/>
      <c r="AJ592" s="104"/>
      <c r="AK592" s="104"/>
      <c r="AL592" s="104"/>
      <c r="AM592" s="104"/>
      <c r="AN592" s="104"/>
      <c r="AO592" s="104"/>
      <c r="AP592" s="543"/>
      <c r="AQ592" s="105"/>
    </row>
    <row r="593" spans="1:43" x14ac:dyDescent="0.2">
      <c r="A593" s="24"/>
      <c r="B593" s="777"/>
      <c r="C593" s="94"/>
      <c r="D593" s="95"/>
      <c r="E593" s="24"/>
      <c r="F593" s="24"/>
      <c r="G593" s="24"/>
      <c r="H593" s="24"/>
      <c r="I593" s="24"/>
      <c r="J593" s="24"/>
      <c r="K593" s="24"/>
      <c r="L593" s="24"/>
      <c r="M593" s="24"/>
      <c r="N593" s="24"/>
      <c r="O593" s="24"/>
      <c r="P593" s="24"/>
      <c r="Q593" s="94"/>
      <c r="R593" s="95"/>
      <c r="S593" s="28"/>
      <c r="T593" s="157"/>
      <c r="U593" s="28"/>
      <c r="V593" s="890" t="s">
        <v>559</v>
      </c>
      <c r="W593" s="890"/>
      <c r="X593" s="890"/>
      <c r="Y593" s="890"/>
      <c r="Z593" s="890"/>
      <c r="AA593" s="890"/>
      <c r="AB593" s="890"/>
      <c r="AC593" s="158"/>
      <c r="AD593" s="155"/>
      <c r="AE593" s="103"/>
      <c r="AF593" s="104"/>
      <c r="AG593" s="104"/>
      <c r="AH593" s="104"/>
      <c r="AI593" s="104"/>
      <c r="AJ593" s="104"/>
      <c r="AK593" s="104"/>
      <c r="AL593" s="104"/>
      <c r="AM593" s="104"/>
      <c r="AN593" s="104"/>
      <c r="AO593" s="104"/>
      <c r="AP593" s="543"/>
      <c r="AQ593" s="105"/>
    </row>
    <row r="594" spans="1:43" x14ac:dyDescent="0.2">
      <c r="A594" s="24"/>
      <c r="B594" s="777"/>
      <c r="C594" s="94"/>
      <c r="D594" s="95"/>
      <c r="E594" s="24"/>
      <c r="F594" s="24"/>
      <c r="G594" s="24"/>
      <c r="H594" s="24"/>
      <c r="I594" s="24"/>
      <c r="J594" s="24"/>
      <c r="K594" s="24"/>
      <c r="L594" s="24"/>
      <c r="M594" s="24"/>
      <c r="N594" s="24"/>
      <c r="O594" s="24"/>
      <c r="P594" s="24"/>
      <c r="Q594" s="94"/>
      <c r="R594" s="95"/>
      <c r="S594" s="28"/>
      <c r="T594" s="28"/>
      <c r="U594" s="28"/>
      <c r="V594" s="28"/>
      <c r="W594" s="28"/>
      <c r="X594" s="28"/>
      <c r="Y594" s="28"/>
      <c r="Z594" s="28"/>
      <c r="AA594" s="28"/>
      <c r="AB594" s="28"/>
      <c r="AC594" s="42"/>
      <c r="AD594" s="94"/>
      <c r="AE594" s="103"/>
      <c r="AF594" s="104"/>
      <c r="AG594" s="104"/>
      <c r="AH594" s="104"/>
      <c r="AI594" s="104"/>
      <c r="AJ594" s="104"/>
      <c r="AK594" s="104"/>
      <c r="AL594" s="104"/>
      <c r="AM594" s="104"/>
      <c r="AN594" s="104"/>
      <c r="AO594" s="104"/>
      <c r="AP594" s="543"/>
      <c r="AQ594" s="105"/>
    </row>
    <row r="595" spans="1:43" x14ac:dyDescent="0.2">
      <c r="A595" s="24"/>
      <c r="B595" s="777"/>
      <c r="C595" s="94"/>
      <c r="D595" s="95"/>
      <c r="E595" s="24"/>
      <c r="F595" s="24"/>
      <c r="G595" s="24"/>
      <c r="H595" s="24"/>
      <c r="I595" s="24"/>
      <c r="J595" s="24"/>
      <c r="K595" s="24"/>
      <c r="L595" s="24"/>
      <c r="M595" s="24"/>
      <c r="N595" s="24"/>
      <c r="O595" s="24"/>
      <c r="P595" s="24"/>
      <c r="Q595" s="94"/>
      <c r="R595" s="95"/>
      <c r="S595" s="710" t="s">
        <v>558</v>
      </c>
      <c r="T595" s="28"/>
      <c r="U595" s="28"/>
      <c r="V595" s="30"/>
      <c r="W595" s="30"/>
      <c r="X595" s="30"/>
      <c r="Y595" s="30"/>
      <c r="Z595" s="30"/>
      <c r="AA595" s="30"/>
      <c r="AB595" s="30"/>
      <c r="AC595" s="296" t="s">
        <v>48</v>
      </c>
      <c r="AD595" s="94"/>
      <c r="AE595" s="103"/>
      <c r="AF595" s="104"/>
      <c r="AG595" s="104"/>
      <c r="AH595" s="104"/>
      <c r="AI595" s="104"/>
      <c r="AJ595" s="104"/>
      <c r="AK595" s="104"/>
      <c r="AL595" s="104"/>
      <c r="AM595" s="104"/>
      <c r="AN595" s="104"/>
      <c r="AO595" s="104"/>
      <c r="AP595" s="543"/>
      <c r="AQ595" s="105"/>
    </row>
    <row r="596" spans="1:43" x14ac:dyDescent="0.2">
      <c r="A596" s="24"/>
      <c r="B596" s="777"/>
      <c r="C596" s="94"/>
      <c r="D596" s="95"/>
      <c r="E596" s="24"/>
      <c r="F596" s="24"/>
      <c r="G596" s="24"/>
      <c r="H596" s="24"/>
      <c r="I596" s="24"/>
      <c r="J596" s="24"/>
      <c r="K596" s="24"/>
      <c r="L596" s="24"/>
      <c r="M596" s="24"/>
      <c r="N596" s="24"/>
      <c r="O596" s="24"/>
      <c r="P596" s="24"/>
      <c r="Q596" s="94"/>
      <c r="R596" s="95"/>
      <c r="S596" s="28"/>
      <c r="T596" s="28"/>
      <c r="U596" s="28"/>
      <c r="V596" s="890" t="s">
        <v>559</v>
      </c>
      <c r="W596" s="890"/>
      <c r="X596" s="890"/>
      <c r="Y596" s="890"/>
      <c r="Z596" s="890"/>
      <c r="AA596" s="890"/>
      <c r="AB596" s="890"/>
      <c r="AC596" s="42"/>
      <c r="AD596" s="94"/>
      <c r="AE596" s="103"/>
      <c r="AF596" s="104"/>
      <c r="AG596" s="104"/>
      <c r="AH596" s="104"/>
      <c r="AI596" s="104"/>
      <c r="AJ596" s="104"/>
      <c r="AK596" s="104"/>
      <c r="AL596" s="104"/>
      <c r="AM596" s="104"/>
      <c r="AN596" s="104"/>
      <c r="AO596" s="104"/>
      <c r="AP596" s="543"/>
      <c r="AQ596" s="105"/>
    </row>
    <row r="597" spans="1:43" ht="6" customHeight="1" x14ac:dyDescent="0.2">
      <c r="A597" s="30"/>
      <c r="B597" s="793"/>
      <c r="C597" s="91"/>
      <c r="D597" s="44"/>
      <c r="E597" s="30"/>
      <c r="F597" s="30"/>
      <c r="G597" s="30"/>
      <c r="H597" s="30"/>
      <c r="I597" s="30"/>
      <c r="J597" s="30"/>
      <c r="K597" s="30"/>
      <c r="L597" s="30"/>
      <c r="M597" s="30"/>
      <c r="N597" s="30"/>
      <c r="O597" s="30"/>
      <c r="P597" s="30"/>
      <c r="Q597" s="91"/>
      <c r="R597" s="44"/>
      <c r="S597" s="30"/>
      <c r="T597" s="30"/>
      <c r="U597" s="30"/>
      <c r="V597" s="30"/>
      <c r="W597" s="30"/>
      <c r="X597" s="30"/>
      <c r="Y597" s="30"/>
      <c r="Z597" s="30"/>
      <c r="AA597" s="30"/>
      <c r="AB597" s="30"/>
      <c r="AC597" s="185"/>
      <c r="AD597" s="91"/>
      <c r="AE597" s="103"/>
      <c r="AF597" s="104"/>
      <c r="AG597" s="104"/>
      <c r="AH597" s="104"/>
      <c r="AI597" s="104"/>
      <c r="AJ597" s="104"/>
      <c r="AK597" s="104"/>
      <c r="AL597" s="104"/>
      <c r="AM597" s="104"/>
      <c r="AN597" s="104"/>
      <c r="AO597" s="104"/>
      <c r="AP597" s="543"/>
      <c r="AQ597" s="105"/>
    </row>
    <row r="598" spans="1:43" ht="6" customHeight="1" x14ac:dyDescent="0.2">
      <c r="A598" s="26"/>
      <c r="B598" s="756"/>
      <c r="C598" s="89"/>
      <c r="D598" s="45"/>
      <c r="E598" s="26"/>
      <c r="F598" s="26"/>
      <c r="G598" s="26"/>
      <c r="H598" s="26"/>
      <c r="I598" s="26"/>
      <c r="J598" s="26"/>
      <c r="K598" s="26"/>
      <c r="L598" s="26"/>
      <c r="M598" s="26"/>
      <c r="N598" s="26"/>
      <c r="O598" s="26"/>
      <c r="P598" s="26"/>
      <c r="Q598" s="89"/>
      <c r="R598" s="45"/>
      <c r="S598" s="26"/>
      <c r="T598" s="26"/>
      <c r="U598" s="26"/>
      <c r="V598" s="26"/>
      <c r="W598" s="26"/>
      <c r="X598" s="26"/>
      <c r="Y598" s="26"/>
      <c r="Z598" s="26"/>
      <c r="AA598" s="26"/>
      <c r="AB598" s="26"/>
      <c r="AC598" s="187"/>
      <c r="AD598" s="89"/>
      <c r="AE598" s="103"/>
      <c r="AF598" s="104"/>
      <c r="AG598" s="104"/>
      <c r="AH598" s="104"/>
      <c r="AI598" s="104"/>
      <c r="AJ598" s="104"/>
      <c r="AK598" s="104"/>
      <c r="AL598" s="104"/>
      <c r="AM598" s="104"/>
      <c r="AN598" s="104"/>
      <c r="AO598" s="104"/>
      <c r="AP598" s="543"/>
      <c r="AQ598" s="105"/>
    </row>
    <row r="599" spans="1:43" ht="11.25" customHeight="1" x14ac:dyDescent="0.2">
      <c r="A599" s="28"/>
      <c r="B599" s="161">
        <v>453</v>
      </c>
      <c r="C599" s="94"/>
      <c r="D599" s="95"/>
      <c r="E599" s="927" t="str">
        <f ca="1">VLOOKUP(INDIRECT(ADDRESS(ROW(),COLUMN()-3)),Language_Translations,MATCH(Language_Selected,Language_Options,0),FALSE)</f>
        <v>Je voudrais vous parler des examens qui ont été faits pour vérifier l'état de santé de (NOM) après l'accouchement – par exemple, est-ce que quelqu'un a examiné (NOM), vérifié le cordon ou s'est assuré que (NOM) allait bien. Dans les deux mois après la naissance de (NOM), est-ce qu'un professionnel de santé ou une accoucheuse traditionnelle a vérifié l'état de santé de (NOM) ?</v>
      </c>
      <c r="F599" s="927"/>
      <c r="G599" s="927"/>
      <c r="H599" s="927"/>
      <c r="I599" s="927"/>
      <c r="J599" s="927"/>
      <c r="K599" s="927"/>
      <c r="L599" s="927"/>
      <c r="M599" s="927"/>
      <c r="N599" s="927"/>
      <c r="O599" s="927"/>
      <c r="P599" s="927"/>
      <c r="Q599" s="94"/>
      <c r="R599" s="95"/>
      <c r="S599" s="24"/>
      <c r="T599" s="24"/>
      <c r="U599" s="24"/>
      <c r="V599" s="24"/>
      <c r="W599" s="24"/>
      <c r="X599" s="24"/>
      <c r="Y599" s="24"/>
      <c r="Z599" s="24"/>
      <c r="AA599" s="24"/>
      <c r="AB599" s="24"/>
      <c r="AC599" s="36"/>
      <c r="AD599" s="94"/>
      <c r="AE599" s="103"/>
      <c r="AF599" s="104"/>
      <c r="AG599" s="104"/>
      <c r="AH599" s="104"/>
      <c r="AI599" s="104"/>
      <c r="AJ599" s="104"/>
      <c r="AK599" s="104"/>
      <c r="AL599" s="104"/>
      <c r="AM599" s="104"/>
      <c r="AN599" s="104"/>
      <c r="AO599" s="104"/>
      <c r="AP599" s="543"/>
      <c r="AQ599" s="105"/>
    </row>
    <row r="600" spans="1:43" x14ac:dyDescent="0.2">
      <c r="A600" s="28"/>
      <c r="B600" s="161"/>
      <c r="C600" s="94"/>
      <c r="D600" s="95"/>
      <c r="E600" s="927"/>
      <c r="F600" s="927"/>
      <c r="G600" s="927"/>
      <c r="H600" s="927"/>
      <c r="I600" s="927"/>
      <c r="J600" s="927"/>
      <c r="K600" s="927"/>
      <c r="L600" s="927"/>
      <c r="M600" s="927"/>
      <c r="N600" s="927"/>
      <c r="O600" s="927"/>
      <c r="P600" s="927"/>
      <c r="Q600" s="94"/>
      <c r="R600" s="95"/>
      <c r="AD600" s="94"/>
      <c r="AE600" s="103"/>
      <c r="AF600" s="104"/>
      <c r="AG600" s="104"/>
      <c r="AH600" s="104"/>
      <c r="AI600" s="104"/>
      <c r="AJ600" s="104"/>
      <c r="AK600" s="104"/>
      <c r="AL600" s="104"/>
      <c r="AM600" s="104"/>
      <c r="AN600" s="104"/>
      <c r="AO600" s="104"/>
      <c r="AP600" s="543"/>
      <c r="AQ600" s="105"/>
    </row>
    <row r="601" spans="1:43" x14ac:dyDescent="0.2">
      <c r="A601" s="766"/>
      <c r="B601" s="161"/>
      <c r="C601" s="765"/>
      <c r="D601" s="95"/>
      <c r="E601" s="927"/>
      <c r="F601" s="927"/>
      <c r="G601" s="927"/>
      <c r="H601" s="927"/>
      <c r="I601" s="927"/>
      <c r="J601" s="927"/>
      <c r="K601" s="927"/>
      <c r="L601" s="927"/>
      <c r="M601" s="927"/>
      <c r="N601" s="927"/>
      <c r="O601" s="927"/>
      <c r="P601" s="927"/>
      <c r="Q601" s="765"/>
      <c r="R601" s="95"/>
      <c r="AD601" s="765"/>
      <c r="AE601" s="103"/>
      <c r="AF601" s="104"/>
      <c r="AG601" s="104"/>
      <c r="AH601" s="104"/>
      <c r="AI601" s="104"/>
      <c r="AJ601" s="104"/>
      <c r="AK601" s="104"/>
      <c r="AL601" s="104"/>
      <c r="AM601" s="104"/>
      <c r="AN601" s="104"/>
      <c r="AO601" s="104"/>
      <c r="AP601" s="543"/>
      <c r="AQ601" s="105"/>
    </row>
    <row r="602" spans="1:43" x14ac:dyDescent="0.2">
      <c r="A602" s="28"/>
      <c r="B602" s="161"/>
      <c r="C602" s="94"/>
      <c r="D602" s="95"/>
      <c r="E602" s="927"/>
      <c r="F602" s="927"/>
      <c r="G602" s="927"/>
      <c r="H602" s="927"/>
      <c r="I602" s="927"/>
      <c r="J602" s="927"/>
      <c r="K602" s="927"/>
      <c r="L602" s="927"/>
      <c r="M602" s="927"/>
      <c r="N602" s="927"/>
      <c r="O602" s="927"/>
      <c r="P602" s="927"/>
      <c r="Q602" s="94"/>
      <c r="R602" s="95"/>
      <c r="S602" s="710" t="s">
        <v>444</v>
      </c>
      <c r="T602" s="24"/>
      <c r="U602" s="182" t="s">
        <v>2</v>
      </c>
      <c r="V602" s="182"/>
      <c r="W602" s="182"/>
      <c r="X602" s="182"/>
      <c r="Y602" s="182"/>
      <c r="Z602" s="182"/>
      <c r="AA602" s="182"/>
      <c r="AB602" s="182"/>
      <c r="AC602" s="178" t="s">
        <v>10</v>
      </c>
      <c r="AD602" s="94"/>
      <c r="AE602" s="103"/>
      <c r="AF602" s="104"/>
      <c r="AG602" s="104"/>
      <c r="AH602" s="104"/>
      <c r="AI602" s="104"/>
      <c r="AJ602" s="104"/>
      <c r="AK602" s="104"/>
      <c r="AL602" s="104"/>
      <c r="AM602" s="104"/>
      <c r="AN602" s="104"/>
      <c r="AO602" s="104"/>
      <c r="AP602" s="543"/>
      <c r="AQ602" s="105"/>
    </row>
    <row r="603" spans="1:43" x14ac:dyDescent="0.2">
      <c r="A603" s="28"/>
      <c r="B603" s="161"/>
      <c r="C603" s="94"/>
      <c r="D603" s="95"/>
      <c r="E603" s="927"/>
      <c r="F603" s="927"/>
      <c r="G603" s="927"/>
      <c r="H603" s="927"/>
      <c r="I603" s="927"/>
      <c r="J603" s="927"/>
      <c r="K603" s="927"/>
      <c r="L603" s="927"/>
      <c r="M603" s="927"/>
      <c r="N603" s="927"/>
      <c r="O603" s="927"/>
      <c r="P603" s="927"/>
      <c r="Q603" s="94"/>
      <c r="R603" s="95"/>
      <c r="S603" s="710" t="s">
        <v>445</v>
      </c>
      <c r="T603" s="24"/>
      <c r="U603" s="182" t="s">
        <v>2</v>
      </c>
      <c r="V603" s="182"/>
      <c r="W603" s="182"/>
      <c r="X603" s="182"/>
      <c r="Y603" s="182"/>
      <c r="Z603" s="182"/>
      <c r="AA603" s="182"/>
      <c r="AB603" s="182"/>
      <c r="AC603" s="178" t="s">
        <v>12</v>
      </c>
      <c r="AD603" s="94"/>
      <c r="AE603" s="103"/>
      <c r="AF603" s="104"/>
      <c r="AG603" s="104"/>
      <c r="AH603" s="104"/>
      <c r="AI603" s="104"/>
      <c r="AJ603" s="104"/>
      <c r="AK603" s="104"/>
      <c r="AL603" s="104"/>
      <c r="AM603" s="104"/>
      <c r="AN603" s="104"/>
      <c r="AO603" s="104"/>
      <c r="AP603" s="543"/>
      <c r="AQ603" s="105"/>
    </row>
    <row r="604" spans="1:43" x14ac:dyDescent="0.2">
      <c r="A604" s="28"/>
      <c r="B604" s="161"/>
      <c r="C604" s="94"/>
      <c r="D604" s="95"/>
      <c r="E604" s="927"/>
      <c r="F604" s="927"/>
      <c r="G604" s="927"/>
      <c r="H604" s="927"/>
      <c r="I604" s="927"/>
      <c r="J604" s="927"/>
      <c r="K604" s="927"/>
      <c r="L604" s="927"/>
      <c r="M604" s="927"/>
      <c r="N604" s="927"/>
      <c r="O604" s="927"/>
      <c r="P604" s="927"/>
      <c r="Q604" s="94"/>
      <c r="R604" s="95"/>
      <c r="S604" s="24"/>
      <c r="T604" s="159"/>
      <c r="U604" s="159"/>
      <c r="V604" s="159"/>
      <c r="W604" s="159"/>
      <c r="X604" s="159"/>
      <c r="Y604" s="159"/>
      <c r="Z604" s="159"/>
      <c r="AA604" s="168" t="s">
        <v>779</v>
      </c>
      <c r="AB604" s="24"/>
      <c r="AC604" s="36"/>
      <c r="AD604" s="94"/>
      <c r="AE604" s="103"/>
      <c r="AF604" s="104"/>
      <c r="AG604" s="104"/>
      <c r="AH604" s="104"/>
      <c r="AI604" s="104"/>
      <c r="AJ604" s="104"/>
      <c r="AK604" s="104"/>
      <c r="AL604" s="104"/>
      <c r="AM604" s="104"/>
      <c r="AN604" s="104"/>
      <c r="AO604" s="104"/>
      <c r="AP604" s="543"/>
      <c r="AQ604" s="105"/>
    </row>
    <row r="605" spans="1:43" x14ac:dyDescent="0.2">
      <c r="A605" s="28"/>
      <c r="B605" s="161"/>
      <c r="C605" s="94"/>
      <c r="D605" s="95"/>
      <c r="E605" s="927"/>
      <c r="F605" s="927"/>
      <c r="G605" s="927"/>
      <c r="H605" s="927"/>
      <c r="I605" s="927"/>
      <c r="J605" s="927"/>
      <c r="K605" s="927"/>
      <c r="L605" s="927"/>
      <c r="M605" s="927"/>
      <c r="N605" s="927"/>
      <c r="O605" s="927"/>
      <c r="P605" s="927"/>
      <c r="Q605" s="94"/>
      <c r="R605" s="95"/>
      <c r="S605" s="708" t="s">
        <v>560</v>
      </c>
      <c r="T605" s="24"/>
      <c r="U605" s="24"/>
      <c r="V605" s="24"/>
      <c r="W605" s="24"/>
      <c r="X605" s="182" t="s">
        <v>2</v>
      </c>
      <c r="Y605" s="182"/>
      <c r="Z605" s="183"/>
      <c r="AA605" s="182"/>
      <c r="AB605" s="182"/>
      <c r="AC605" s="178" t="s">
        <v>58</v>
      </c>
      <c r="AD605" s="94"/>
      <c r="AE605" s="103"/>
      <c r="AF605" s="104"/>
      <c r="AG605" s="104"/>
      <c r="AH605" s="104"/>
      <c r="AI605" s="104"/>
      <c r="AJ605" s="104"/>
      <c r="AK605" s="104"/>
      <c r="AL605" s="104"/>
      <c r="AM605" s="104"/>
      <c r="AN605" s="104"/>
      <c r="AO605" s="104"/>
      <c r="AP605" s="543"/>
      <c r="AQ605" s="105"/>
    </row>
    <row r="606" spans="1:43" x14ac:dyDescent="0.2">
      <c r="A606" s="28"/>
      <c r="B606" s="161"/>
      <c r="C606" s="94"/>
      <c r="D606" s="95"/>
      <c r="E606" s="927"/>
      <c r="F606" s="927"/>
      <c r="G606" s="927"/>
      <c r="H606" s="927"/>
      <c r="I606" s="927"/>
      <c r="J606" s="927"/>
      <c r="K606" s="927"/>
      <c r="L606" s="927"/>
      <c r="M606" s="927"/>
      <c r="N606" s="927"/>
      <c r="O606" s="927"/>
      <c r="P606" s="927"/>
      <c r="Q606" s="94"/>
      <c r="R606" s="95"/>
      <c r="S606" s="24"/>
      <c r="T606" s="24"/>
      <c r="U606" s="24"/>
      <c r="V606" s="24"/>
      <c r="W606" s="24"/>
      <c r="X606" s="24"/>
      <c r="Y606" s="24"/>
      <c r="Z606" s="24"/>
      <c r="AA606" s="24"/>
      <c r="AB606" s="24"/>
      <c r="AC606" s="36"/>
      <c r="AD606" s="94"/>
      <c r="AE606" s="103"/>
      <c r="AF606" s="104"/>
      <c r="AG606" s="104"/>
      <c r="AH606" s="104"/>
      <c r="AI606" s="104"/>
      <c r="AJ606" s="104"/>
      <c r="AK606" s="104"/>
      <c r="AL606" s="104"/>
      <c r="AM606" s="104"/>
      <c r="AN606" s="104"/>
      <c r="AO606" s="104"/>
      <c r="AP606" s="543"/>
      <c r="AQ606" s="105"/>
    </row>
    <row r="607" spans="1:43" x14ac:dyDescent="0.2">
      <c r="A607" s="766"/>
      <c r="B607" s="161"/>
      <c r="C607" s="765"/>
      <c r="D607" s="95"/>
      <c r="E607" s="927"/>
      <c r="F607" s="927"/>
      <c r="G607" s="927"/>
      <c r="H607" s="927"/>
      <c r="I607" s="927"/>
      <c r="J607" s="927"/>
      <c r="K607" s="927"/>
      <c r="L607" s="927"/>
      <c r="M607" s="927"/>
      <c r="N607" s="927"/>
      <c r="O607" s="927"/>
      <c r="P607" s="927"/>
      <c r="Q607" s="765"/>
      <c r="R607" s="95"/>
      <c r="S607" s="792"/>
      <c r="T607" s="792"/>
      <c r="U607" s="792"/>
      <c r="V607" s="792"/>
      <c r="W607" s="792"/>
      <c r="X607" s="792"/>
      <c r="Y607" s="792"/>
      <c r="Z607" s="792"/>
      <c r="AA607" s="792"/>
      <c r="AB607" s="792"/>
      <c r="AC607" s="776"/>
      <c r="AD607" s="765"/>
      <c r="AE607" s="103"/>
      <c r="AF607" s="104"/>
      <c r="AG607" s="104"/>
      <c r="AH607" s="104"/>
      <c r="AI607" s="104"/>
      <c r="AJ607" s="104"/>
      <c r="AK607" s="104"/>
      <c r="AL607" s="104"/>
      <c r="AM607" s="104"/>
      <c r="AN607" s="104"/>
      <c r="AO607" s="104"/>
      <c r="AP607" s="543"/>
      <c r="AQ607" s="105"/>
    </row>
    <row r="608" spans="1:43" x14ac:dyDescent="0.2">
      <c r="A608" s="28"/>
      <c r="B608" s="161"/>
      <c r="C608" s="94"/>
      <c r="D608" s="95"/>
      <c r="E608" s="927"/>
      <c r="F608" s="927"/>
      <c r="G608" s="927"/>
      <c r="H608" s="927"/>
      <c r="I608" s="927"/>
      <c r="J608" s="927"/>
      <c r="K608" s="927"/>
      <c r="L608" s="927"/>
      <c r="M608" s="927"/>
      <c r="N608" s="927"/>
      <c r="O608" s="927"/>
      <c r="P608" s="927"/>
      <c r="Q608" s="94"/>
      <c r="R608" s="95"/>
      <c r="S608" s="24"/>
      <c r="T608" s="24"/>
      <c r="U608" s="24"/>
      <c r="V608" s="24"/>
      <c r="W608" s="24"/>
      <c r="X608" s="24"/>
      <c r="Y608" s="24"/>
      <c r="Z608" s="24"/>
      <c r="AA608" s="24"/>
      <c r="AB608" s="24"/>
      <c r="AC608" s="36"/>
      <c r="AD608" s="94"/>
      <c r="AE608" s="103"/>
      <c r="AF608" s="104"/>
      <c r="AG608" s="104"/>
      <c r="AH608" s="104"/>
      <c r="AI608" s="104"/>
      <c r="AJ608" s="104"/>
      <c r="AK608" s="104"/>
      <c r="AL608" s="104"/>
      <c r="AM608" s="104"/>
      <c r="AN608" s="104"/>
      <c r="AO608" s="104"/>
      <c r="AP608" s="543"/>
      <c r="AQ608" s="105"/>
    </row>
    <row r="609" spans="1:43" ht="6" customHeight="1" x14ac:dyDescent="0.2">
      <c r="A609" s="30"/>
      <c r="B609" s="171"/>
      <c r="C609" s="91"/>
      <c r="D609" s="44"/>
      <c r="E609" s="30"/>
      <c r="F609" s="30"/>
      <c r="G609" s="30"/>
      <c r="H609" s="30"/>
      <c r="I609" s="30"/>
      <c r="J609" s="30"/>
      <c r="K609" s="30"/>
      <c r="L609" s="30"/>
      <c r="M609" s="30"/>
      <c r="N609" s="30"/>
      <c r="O609" s="30"/>
      <c r="P609" s="30"/>
      <c r="Q609" s="91"/>
      <c r="R609" s="44"/>
      <c r="S609" s="30"/>
      <c r="T609" s="30"/>
      <c r="U609" s="30"/>
      <c r="V609" s="30"/>
      <c r="W609" s="30"/>
      <c r="X609" s="30"/>
      <c r="Y609" s="30"/>
      <c r="Z609" s="30"/>
      <c r="AA609" s="30"/>
      <c r="AB609" s="30"/>
      <c r="AC609" s="185"/>
      <c r="AD609" s="91"/>
      <c r="AE609" s="103"/>
      <c r="AF609" s="104"/>
      <c r="AG609" s="104"/>
      <c r="AH609" s="104"/>
      <c r="AI609" s="104"/>
      <c r="AJ609" s="104"/>
      <c r="AK609" s="104"/>
      <c r="AL609" s="104"/>
      <c r="AM609" s="104"/>
      <c r="AN609" s="104"/>
      <c r="AO609" s="104"/>
      <c r="AP609" s="543"/>
      <c r="AQ609" s="105"/>
    </row>
    <row r="610" spans="1:43" ht="6" customHeight="1" x14ac:dyDescent="0.2">
      <c r="A610" s="26"/>
      <c r="B610" s="787"/>
      <c r="C610" s="89"/>
      <c r="D610" s="45"/>
      <c r="E610" s="26"/>
      <c r="F610" s="26"/>
      <c r="G610" s="26"/>
      <c r="H610" s="26"/>
      <c r="I610" s="26"/>
      <c r="J610" s="26"/>
      <c r="K610" s="26"/>
      <c r="L610" s="26"/>
      <c r="M610" s="26"/>
      <c r="N610" s="26"/>
      <c r="O610" s="26"/>
      <c r="P610" s="26"/>
      <c r="Q610" s="89"/>
      <c r="R610" s="45"/>
      <c r="S610" s="26"/>
      <c r="T610" s="26"/>
      <c r="U610" s="26"/>
      <c r="V610" s="26"/>
      <c r="W610" s="26"/>
      <c r="X610" s="26"/>
      <c r="Y610" s="26"/>
      <c r="Z610" s="26"/>
      <c r="AA610" s="26"/>
      <c r="AB610" s="26"/>
      <c r="AC610" s="187"/>
      <c r="AD610" s="89"/>
      <c r="AE610" s="103"/>
      <c r="AF610" s="104"/>
      <c r="AG610" s="104"/>
      <c r="AH610" s="104"/>
      <c r="AI610" s="104"/>
      <c r="AJ610" s="104"/>
      <c r="AK610" s="104"/>
      <c r="AL610" s="104"/>
      <c r="AM610" s="104"/>
      <c r="AN610" s="104"/>
      <c r="AO610" s="104"/>
      <c r="AP610" s="543"/>
      <c r="AQ610" s="105"/>
    </row>
    <row r="611" spans="1:43" ht="11.25" customHeight="1" x14ac:dyDescent="0.2">
      <c r="A611" s="24"/>
      <c r="B611" s="161">
        <v>454</v>
      </c>
      <c r="C611" s="94"/>
      <c r="D611" s="95"/>
      <c r="E611" s="927" t="str">
        <f ca="1">VLOOKUP(INDIRECT(ADDRESS(ROW(),COLUMN()-3)),Language_Translations,MATCH(Language_Selected,Language_Options,0),FALSE)</f>
        <v>Combien d'heures, de jours ou de semaines après la naissance de (NOM), ce premier examen a-t-il eu lieu ?</v>
      </c>
      <c r="F611" s="927"/>
      <c r="G611" s="927"/>
      <c r="H611" s="927"/>
      <c r="I611" s="927"/>
      <c r="J611" s="927"/>
      <c r="K611" s="927"/>
      <c r="L611" s="927"/>
      <c r="M611" s="927"/>
      <c r="N611" s="927"/>
      <c r="O611" s="927"/>
      <c r="P611" s="927"/>
      <c r="Q611" s="94"/>
      <c r="R611" s="95"/>
      <c r="S611" s="717" t="s">
        <v>785</v>
      </c>
      <c r="T611" s="24"/>
      <c r="U611" s="24"/>
      <c r="V611" s="24"/>
      <c r="W611" s="24"/>
      <c r="X611" s="24"/>
      <c r="Y611" s="24"/>
      <c r="Z611" s="45"/>
      <c r="AA611" s="26"/>
      <c r="AB611" s="45"/>
      <c r="AC611" s="37"/>
      <c r="AD611" s="94"/>
      <c r="AE611" s="103"/>
      <c r="AF611" s="104"/>
      <c r="AG611" s="104"/>
      <c r="AH611" s="104"/>
      <c r="AI611" s="104"/>
      <c r="AJ611" s="104"/>
      <c r="AK611" s="104"/>
      <c r="AL611" s="104"/>
      <c r="AM611" s="104"/>
      <c r="AN611" s="104"/>
      <c r="AO611" s="104"/>
      <c r="AP611" s="543"/>
      <c r="AQ611" s="105"/>
    </row>
    <row r="612" spans="1:43" x14ac:dyDescent="0.2">
      <c r="A612" s="24"/>
      <c r="B612" s="161"/>
      <c r="C612" s="94"/>
      <c r="D612" s="95"/>
      <c r="E612" s="927"/>
      <c r="F612" s="927"/>
      <c r="G612" s="927"/>
      <c r="H612" s="927"/>
      <c r="I612" s="927"/>
      <c r="J612" s="927"/>
      <c r="K612" s="927"/>
      <c r="L612" s="927"/>
      <c r="M612" s="927"/>
      <c r="N612" s="927"/>
      <c r="O612" s="927"/>
      <c r="P612" s="927"/>
      <c r="Q612" s="94"/>
      <c r="R612" s="95"/>
      <c r="T612" s="24" t="s">
        <v>701</v>
      </c>
      <c r="U612" s="24"/>
      <c r="W612" s="182"/>
      <c r="X612" s="182" t="s">
        <v>2</v>
      </c>
      <c r="Y612" s="29" t="s">
        <v>10</v>
      </c>
      <c r="Z612" s="44"/>
      <c r="AA612" s="30"/>
      <c r="AB612" s="44"/>
      <c r="AC612" s="39"/>
      <c r="AD612" s="94"/>
      <c r="AE612" s="103"/>
      <c r="AF612" s="104"/>
      <c r="AG612" s="104"/>
      <c r="AH612" s="104"/>
      <c r="AI612" s="104"/>
      <c r="AJ612" s="104"/>
      <c r="AK612" s="104"/>
      <c r="AL612" s="104"/>
      <c r="AM612" s="104"/>
      <c r="AN612" s="104"/>
      <c r="AO612" s="104"/>
      <c r="AP612" s="543"/>
      <c r="AQ612" s="105"/>
    </row>
    <row r="613" spans="1:43" x14ac:dyDescent="0.2">
      <c r="A613" s="24"/>
      <c r="B613" s="161"/>
      <c r="C613" s="94"/>
      <c r="D613" s="95"/>
      <c r="E613" s="927"/>
      <c r="F613" s="927"/>
      <c r="G613" s="927"/>
      <c r="H613" s="927"/>
      <c r="I613" s="927"/>
      <c r="J613" s="927"/>
      <c r="K613" s="927"/>
      <c r="L613" s="927"/>
      <c r="M613" s="927"/>
      <c r="N613" s="927"/>
      <c r="O613" s="927"/>
      <c r="P613" s="927"/>
      <c r="Q613" s="94"/>
      <c r="R613" s="95"/>
      <c r="S613" s="24" t="s">
        <v>786</v>
      </c>
      <c r="T613" s="24"/>
      <c r="U613" s="24"/>
      <c r="V613" s="24"/>
      <c r="X613" s="24"/>
      <c r="Y613" s="24"/>
      <c r="Z613" s="95"/>
      <c r="AA613" s="28"/>
      <c r="AB613" s="95"/>
      <c r="AC613" s="38"/>
      <c r="AD613" s="94"/>
      <c r="AE613" s="103"/>
      <c r="AF613" s="104"/>
      <c r="AG613" s="104"/>
      <c r="AH613" s="104"/>
      <c r="AI613" s="104"/>
      <c r="AJ613" s="104"/>
      <c r="AK613" s="104"/>
      <c r="AL613" s="104"/>
      <c r="AM613" s="104"/>
      <c r="AN613" s="104"/>
      <c r="AO613" s="104"/>
      <c r="AP613" s="543"/>
      <c r="AQ613" s="105"/>
    </row>
    <row r="614" spans="1:43" x14ac:dyDescent="0.2">
      <c r="A614" s="24"/>
      <c r="B614" s="161"/>
      <c r="C614" s="94"/>
      <c r="D614" s="95"/>
      <c r="E614" s="927"/>
      <c r="F614" s="927"/>
      <c r="G614" s="927"/>
      <c r="H614" s="927"/>
      <c r="I614" s="927"/>
      <c r="J614" s="927"/>
      <c r="K614" s="927"/>
      <c r="L614" s="927"/>
      <c r="M614" s="927"/>
      <c r="N614" s="927"/>
      <c r="O614" s="927"/>
      <c r="P614" s="927"/>
      <c r="Q614" s="94"/>
      <c r="R614" s="95"/>
      <c r="T614" s="717" t="s">
        <v>701</v>
      </c>
      <c r="U614" s="24"/>
      <c r="W614" s="182"/>
      <c r="X614" s="182" t="s">
        <v>2</v>
      </c>
      <c r="Y614" s="29" t="s">
        <v>12</v>
      </c>
      <c r="Z614" s="44"/>
      <c r="AA614" s="30"/>
      <c r="AB614" s="44"/>
      <c r="AC614" s="39"/>
      <c r="AD614" s="94"/>
      <c r="AE614" s="103"/>
      <c r="AF614" s="104"/>
      <c r="AG614" s="104"/>
      <c r="AH614" s="104"/>
      <c r="AI614" s="104"/>
      <c r="AJ614" s="104"/>
      <c r="AK614" s="104"/>
      <c r="AL614" s="104"/>
      <c r="AM614" s="104"/>
      <c r="AN614" s="104"/>
      <c r="AO614" s="104"/>
      <c r="AP614" s="543"/>
      <c r="AQ614" s="105"/>
    </row>
    <row r="615" spans="1:43" ht="11.25" customHeight="1" x14ac:dyDescent="0.2">
      <c r="A615" s="24"/>
      <c r="B615" s="161"/>
      <c r="C615" s="94"/>
      <c r="D615" s="95"/>
      <c r="E615" s="919" t="s">
        <v>771</v>
      </c>
      <c r="F615" s="919"/>
      <c r="G615" s="919"/>
      <c r="H615" s="919"/>
      <c r="I615" s="919"/>
      <c r="J615" s="919"/>
      <c r="K615" s="919"/>
      <c r="L615" s="919"/>
      <c r="M615" s="919"/>
      <c r="N615" s="919"/>
      <c r="O615" s="919"/>
      <c r="P615" s="919"/>
      <c r="Q615" s="94"/>
      <c r="R615" s="95"/>
      <c r="S615" s="24" t="s">
        <v>787</v>
      </c>
      <c r="T615" s="24"/>
      <c r="U615" s="24"/>
      <c r="V615" s="24"/>
      <c r="X615" s="24"/>
      <c r="Y615" s="24"/>
      <c r="Z615" s="45"/>
      <c r="AA615" s="89"/>
      <c r="AB615" s="45"/>
      <c r="AC615" s="37"/>
      <c r="AD615" s="94"/>
      <c r="AE615" s="103"/>
      <c r="AF615" s="104"/>
      <c r="AG615" s="104"/>
      <c r="AH615" s="104"/>
      <c r="AI615" s="104"/>
      <c r="AJ615" s="104"/>
      <c r="AK615" s="104"/>
      <c r="AL615" s="104"/>
      <c r="AM615" s="104"/>
      <c r="AN615" s="104"/>
      <c r="AO615" s="104"/>
      <c r="AP615" s="543"/>
      <c r="AQ615" s="105"/>
    </row>
    <row r="616" spans="1:43" x14ac:dyDescent="0.2">
      <c r="A616" s="24"/>
      <c r="B616" s="161"/>
      <c r="C616" s="94"/>
      <c r="D616" s="95"/>
      <c r="E616" s="919"/>
      <c r="F616" s="919"/>
      <c r="G616" s="919"/>
      <c r="H616" s="919"/>
      <c r="I616" s="919"/>
      <c r="J616" s="919"/>
      <c r="K616" s="919"/>
      <c r="L616" s="919"/>
      <c r="M616" s="919"/>
      <c r="N616" s="919"/>
      <c r="O616" s="919"/>
      <c r="P616" s="919"/>
      <c r="Q616" s="94"/>
      <c r="R616" s="95"/>
      <c r="T616" s="717" t="s">
        <v>701</v>
      </c>
      <c r="U616" s="24"/>
      <c r="W616" s="182"/>
      <c r="X616" s="182" t="s">
        <v>2</v>
      </c>
      <c r="Y616" s="29" t="s">
        <v>14</v>
      </c>
      <c r="Z616" s="44"/>
      <c r="AA616" s="91"/>
      <c r="AB616" s="44"/>
      <c r="AC616" s="39"/>
      <c r="AD616" s="94"/>
      <c r="AE616" s="103"/>
      <c r="AF616" s="104"/>
      <c r="AG616" s="104"/>
      <c r="AH616" s="104"/>
      <c r="AI616" s="104"/>
      <c r="AJ616" s="104"/>
      <c r="AK616" s="104"/>
      <c r="AL616" s="104"/>
      <c r="AM616" s="104"/>
      <c r="AN616" s="104"/>
      <c r="AO616" s="104"/>
      <c r="AP616" s="543"/>
      <c r="AQ616" s="105"/>
    </row>
    <row r="617" spans="1:43" x14ac:dyDescent="0.2">
      <c r="A617" s="28"/>
      <c r="B617" s="775"/>
      <c r="C617" s="94"/>
      <c r="D617" s="95"/>
      <c r="E617" s="919"/>
      <c r="F617" s="919"/>
      <c r="G617" s="919"/>
      <c r="H617" s="919"/>
      <c r="I617" s="919"/>
      <c r="J617" s="919"/>
      <c r="K617" s="919"/>
      <c r="L617" s="919"/>
      <c r="M617" s="919"/>
      <c r="N617" s="919"/>
      <c r="O617" s="919"/>
      <c r="P617" s="919"/>
      <c r="Q617" s="94"/>
      <c r="R617" s="95"/>
      <c r="S617" s="28"/>
      <c r="T617" s="28"/>
      <c r="U617" s="28"/>
      <c r="V617" s="28"/>
      <c r="W617" s="28"/>
      <c r="X617" s="28"/>
      <c r="Y617" s="28"/>
      <c r="Z617" s="28"/>
      <c r="AA617" s="28"/>
      <c r="AB617" s="28"/>
      <c r="AC617" s="42"/>
      <c r="AD617" s="94"/>
      <c r="AE617" s="103"/>
      <c r="AF617" s="104"/>
      <c r="AG617" s="104"/>
      <c r="AH617" s="104"/>
      <c r="AI617" s="104"/>
      <c r="AJ617" s="104"/>
      <c r="AK617" s="104"/>
      <c r="AL617" s="104"/>
      <c r="AM617" s="104"/>
      <c r="AN617" s="104"/>
      <c r="AO617" s="104"/>
      <c r="AP617" s="543"/>
      <c r="AQ617" s="105"/>
    </row>
    <row r="618" spans="1:43" x14ac:dyDescent="0.2">
      <c r="A618" s="28"/>
      <c r="B618" s="775"/>
      <c r="C618" s="94"/>
      <c r="D618" s="95"/>
      <c r="E618" s="919"/>
      <c r="F618" s="919"/>
      <c r="G618" s="919"/>
      <c r="H618" s="919"/>
      <c r="I618" s="919"/>
      <c r="J618" s="919"/>
      <c r="K618" s="919"/>
      <c r="L618" s="919"/>
      <c r="M618" s="919"/>
      <c r="N618" s="919"/>
      <c r="O618" s="919"/>
      <c r="P618" s="919"/>
      <c r="Q618" s="94"/>
      <c r="R618" s="95"/>
      <c r="S618" s="708" t="s">
        <v>560</v>
      </c>
      <c r="T618" s="28"/>
      <c r="U618" s="28"/>
      <c r="V618" s="28"/>
      <c r="W618" s="28"/>
      <c r="X618" s="90" t="s">
        <v>2</v>
      </c>
      <c r="Y618" s="90"/>
      <c r="Z618" s="183"/>
      <c r="AA618" s="90"/>
      <c r="AB618" s="90"/>
      <c r="AC618" s="296" t="s">
        <v>21</v>
      </c>
      <c r="AD618" s="94"/>
      <c r="AE618" s="103"/>
      <c r="AF618" s="104"/>
      <c r="AG618" s="104"/>
      <c r="AH618" s="104"/>
      <c r="AI618" s="104"/>
      <c r="AJ618" s="104"/>
      <c r="AK618" s="104"/>
      <c r="AL618" s="104"/>
      <c r="AM618" s="104"/>
      <c r="AN618" s="104"/>
      <c r="AO618" s="104"/>
      <c r="AP618" s="543"/>
      <c r="AQ618" s="105"/>
    </row>
    <row r="619" spans="1:43" ht="6" customHeight="1" x14ac:dyDescent="0.2">
      <c r="A619" s="30"/>
      <c r="B619" s="171"/>
      <c r="C619" s="91"/>
      <c r="D619" s="44"/>
      <c r="E619" s="30"/>
      <c r="F619" s="30"/>
      <c r="G619" s="30"/>
      <c r="H619" s="30"/>
      <c r="I619" s="30"/>
      <c r="J619" s="30"/>
      <c r="K619" s="30"/>
      <c r="L619" s="30"/>
      <c r="M619" s="30"/>
      <c r="N619" s="30"/>
      <c r="O619" s="30"/>
      <c r="P619" s="30"/>
      <c r="Q619" s="91"/>
      <c r="R619" s="44"/>
      <c r="S619" s="30"/>
      <c r="T619" s="30"/>
      <c r="U619" s="30"/>
      <c r="V619" s="30"/>
      <c r="W619" s="30"/>
      <c r="X619" s="30"/>
      <c r="Y619" s="30"/>
      <c r="Z619" s="30"/>
      <c r="AA619" s="30"/>
      <c r="AB619" s="30"/>
      <c r="AC619" s="185"/>
      <c r="AD619" s="91"/>
      <c r="AE619" s="103"/>
      <c r="AF619" s="104"/>
      <c r="AG619" s="104"/>
      <c r="AH619" s="104"/>
      <c r="AI619" s="104"/>
      <c r="AJ619" s="104"/>
      <c r="AK619" s="104"/>
      <c r="AL619" s="104"/>
      <c r="AM619" s="104"/>
      <c r="AN619" s="104"/>
      <c r="AO619" s="104"/>
      <c r="AP619" s="543"/>
      <c r="AQ619" s="105"/>
    </row>
    <row r="620" spans="1:43" ht="6" customHeight="1" x14ac:dyDescent="0.2">
      <c r="A620" s="26"/>
      <c r="B620" s="787"/>
      <c r="C620" s="89"/>
      <c r="D620" s="45"/>
      <c r="E620" s="26"/>
      <c r="F620" s="26"/>
      <c r="G620" s="26"/>
      <c r="H620" s="26"/>
      <c r="I620" s="26"/>
      <c r="J620" s="26"/>
      <c r="K620" s="26"/>
      <c r="L620" s="26"/>
      <c r="M620" s="26"/>
      <c r="N620" s="26"/>
      <c r="O620" s="26"/>
      <c r="P620" s="26"/>
      <c r="Q620" s="89"/>
      <c r="R620" s="45"/>
      <c r="S620" s="26"/>
      <c r="T620" s="26"/>
      <c r="U620" s="26"/>
      <c r="V620" s="26"/>
      <c r="W620" s="26"/>
      <c r="X620" s="26"/>
      <c r="Y620" s="26"/>
      <c r="Z620" s="26"/>
      <c r="AA620" s="26"/>
      <c r="AB620" s="26"/>
      <c r="AC620" s="187"/>
      <c r="AD620" s="89"/>
      <c r="AE620" s="103"/>
      <c r="AF620" s="104"/>
      <c r="AG620" s="104"/>
      <c r="AH620" s="104"/>
      <c r="AI620" s="104"/>
      <c r="AJ620" s="104"/>
      <c r="AK620" s="104"/>
      <c r="AL620" s="104"/>
      <c r="AM620" s="104"/>
      <c r="AN620" s="104"/>
      <c r="AO620" s="104"/>
      <c r="AP620" s="543"/>
      <c r="AQ620" s="105"/>
    </row>
    <row r="621" spans="1:43" ht="11.25" customHeight="1" x14ac:dyDescent="0.25">
      <c r="A621" s="24"/>
      <c r="B621" s="161">
        <v>455</v>
      </c>
      <c r="C621" s="94"/>
      <c r="D621" s="95"/>
      <c r="E621" s="914" t="str">
        <f ca="1">VLOOKUP(INDIRECT(ADDRESS(ROW(),COLUMN()-3)),Language_Translations,MATCH(Language_Selected,Language_Options,0),FALSE)</f>
        <v>Qui a examiné l'état de santé de (NOM) à ce moment-là ?</v>
      </c>
      <c r="F621" s="914"/>
      <c r="G621" s="914"/>
      <c r="H621" s="914"/>
      <c r="I621" s="914"/>
      <c r="J621" s="914"/>
      <c r="K621" s="914"/>
      <c r="L621" s="914"/>
      <c r="M621" s="914"/>
      <c r="N621" s="914"/>
      <c r="O621" s="914"/>
      <c r="P621" s="914"/>
      <c r="Q621" s="155"/>
      <c r="R621" s="156"/>
      <c r="S621" s="704" t="s">
        <v>775</v>
      </c>
      <c r="T621" s="159"/>
      <c r="U621" s="159"/>
      <c r="V621" s="159"/>
      <c r="W621" s="159"/>
      <c r="X621" s="159"/>
      <c r="Y621" s="159"/>
      <c r="Z621" s="159"/>
      <c r="AA621" s="159"/>
      <c r="AB621" s="159"/>
      <c r="AC621" s="168"/>
      <c r="AD621" s="94"/>
      <c r="AE621" s="103"/>
      <c r="AF621" s="104"/>
      <c r="AG621" s="104"/>
      <c r="AH621" s="104"/>
      <c r="AI621" s="104"/>
      <c r="AJ621" s="104"/>
      <c r="AK621" s="104"/>
      <c r="AL621" s="104"/>
      <c r="AM621" s="104"/>
      <c r="AN621" s="104"/>
      <c r="AO621" s="104"/>
      <c r="AP621" s="543"/>
      <c r="AQ621" s="105"/>
    </row>
    <row r="622" spans="1:43" x14ac:dyDescent="0.2">
      <c r="A622" s="24"/>
      <c r="B622" s="216" t="s">
        <v>15</v>
      </c>
      <c r="C622" s="94"/>
      <c r="D622" s="95"/>
      <c r="E622" s="914"/>
      <c r="F622" s="914"/>
      <c r="G622" s="914"/>
      <c r="H622" s="914"/>
      <c r="I622" s="914"/>
      <c r="J622" s="914"/>
      <c r="K622" s="914"/>
      <c r="L622" s="914"/>
      <c r="M622" s="914"/>
      <c r="N622" s="914"/>
      <c r="O622" s="914"/>
      <c r="P622" s="914"/>
      <c r="Q622" s="155"/>
      <c r="R622" s="156"/>
      <c r="S622" s="159"/>
      <c r="T622" s="714" t="s">
        <v>715</v>
      </c>
      <c r="U622" s="159"/>
      <c r="V622" s="159"/>
      <c r="W622" s="162" t="s">
        <v>2</v>
      </c>
      <c r="X622" s="162"/>
      <c r="Y622" s="183"/>
      <c r="Z622" s="162"/>
      <c r="AA622" s="162"/>
      <c r="AB622" s="162"/>
      <c r="AC622" s="169" t="s">
        <v>40</v>
      </c>
      <c r="AD622" s="94"/>
      <c r="AE622" s="103"/>
      <c r="AF622" s="104"/>
      <c r="AG622" s="104"/>
      <c r="AH622" s="104"/>
      <c r="AI622" s="104"/>
      <c r="AJ622" s="104"/>
      <c r="AK622" s="104"/>
      <c r="AL622" s="104"/>
      <c r="AM622" s="104"/>
      <c r="AN622" s="104"/>
      <c r="AO622" s="104"/>
      <c r="AP622" s="543"/>
      <c r="AQ622" s="105"/>
    </row>
    <row r="623" spans="1:43" x14ac:dyDescent="0.2">
      <c r="A623" s="24"/>
      <c r="B623" s="161"/>
      <c r="C623" s="94"/>
      <c r="D623" s="95"/>
      <c r="E623" s="914"/>
      <c r="F623" s="914"/>
      <c r="G623" s="914"/>
      <c r="H623" s="914"/>
      <c r="I623" s="914"/>
      <c r="J623" s="914"/>
      <c r="K623" s="914"/>
      <c r="L623" s="914"/>
      <c r="M623" s="914"/>
      <c r="N623" s="914"/>
      <c r="O623" s="914"/>
      <c r="P623" s="914"/>
      <c r="Q623" s="155"/>
      <c r="R623" s="156"/>
      <c r="S623" s="159"/>
      <c r="T623" s="714" t="s">
        <v>716</v>
      </c>
      <c r="U623" s="159"/>
      <c r="V623" s="159"/>
      <c r="W623" s="159"/>
      <c r="X623" s="159"/>
      <c r="Z623" s="162"/>
      <c r="AA623" s="162"/>
      <c r="AB623" s="162" t="s">
        <v>2</v>
      </c>
      <c r="AC623" s="169" t="s">
        <v>41</v>
      </c>
      <c r="AD623" s="94"/>
      <c r="AE623" s="103"/>
      <c r="AF623" s="104"/>
      <c r="AG623" s="104"/>
      <c r="AH623" s="104"/>
      <c r="AI623" s="104"/>
      <c r="AJ623" s="104"/>
      <c r="AK623" s="104"/>
      <c r="AL623" s="104"/>
      <c r="AM623" s="104"/>
      <c r="AN623" s="104"/>
      <c r="AO623" s="104"/>
      <c r="AP623" s="543"/>
      <c r="AQ623" s="105"/>
    </row>
    <row r="624" spans="1:43" x14ac:dyDescent="0.2">
      <c r="A624" s="24"/>
      <c r="B624" s="161"/>
      <c r="C624" s="94"/>
      <c r="D624" s="95"/>
      <c r="F624" s="159"/>
      <c r="G624" s="159"/>
      <c r="H624" s="159"/>
      <c r="I624" s="159"/>
      <c r="J624" s="159"/>
      <c r="K624" s="159"/>
      <c r="L624" s="159"/>
      <c r="M624" s="159"/>
      <c r="N624" s="159"/>
      <c r="O624" s="159"/>
      <c r="P624" s="159"/>
      <c r="Q624" s="155"/>
      <c r="R624" s="156"/>
      <c r="S624" s="159"/>
      <c r="T624" s="717" t="s">
        <v>718</v>
      </c>
      <c r="U624" s="159"/>
      <c r="V624" s="159"/>
      <c r="W624" s="159"/>
      <c r="X624" s="159"/>
      <c r="Y624" s="159"/>
      <c r="Z624" s="159"/>
      <c r="AA624" s="159"/>
      <c r="AB624" s="159"/>
      <c r="AC624" s="168"/>
      <c r="AD624" s="94"/>
      <c r="AE624" s="103"/>
      <c r="AF624" s="104"/>
      <c r="AG624" s="104"/>
      <c r="AH624" s="104"/>
      <c r="AI624" s="104"/>
      <c r="AJ624" s="104"/>
      <c r="AK624" s="104"/>
      <c r="AL624" s="104"/>
      <c r="AM624" s="104"/>
      <c r="AN624" s="104"/>
      <c r="AO624" s="104"/>
      <c r="AP624" s="543"/>
      <c r="AQ624" s="105"/>
    </row>
    <row r="625" spans="1:43" x14ac:dyDescent="0.2">
      <c r="A625" s="24"/>
      <c r="B625" s="161"/>
      <c r="C625" s="94"/>
      <c r="D625" s="95"/>
      <c r="E625" s="916" t="s">
        <v>784</v>
      </c>
      <c r="F625" s="916"/>
      <c r="G625" s="916"/>
      <c r="H625" s="916"/>
      <c r="I625" s="916"/>
      <c r="J625" s="916"/>
      <c r="K625" s="916"/>
      <c r="L625" s="916"/>
      <c r="M625" s="916"/>
      <c r="N625" s="916"/>
      <c r="O625" s="916"/>
      <c r="P625" s="916"/>
      <c r="Q625" s="155"/>
      <c r="R625" s="156"/>
      <c r="S625" s="159"/>
      <c r="T625" s="717"/>
      <c r="U625" s="700" t="s">
        <v>717</v>
      </c>
      <c r="V625" s="159"/>
      <c r="W625" s="159"/>
      <c r="X625" s="162"/>
      <c r="Y625" s="162" t="s">
        <v>2</v>
      </c>
      <c r="Z625" s="183"/>
      <c r="AA625" s="162"/>
      <c r="AB625" s="162"/>
      <c r="AC625" s="169" t="s">
        <v>49</v>
      </c>
      <c r="AD625" s="94"/>
      <c r="AE625" s="103"/>
      <c r="AF625" s="104"/>
      <c r="AG625" s="104"/>
      <c r="AH625" s="104"/>
      <c r="AI625" s="104"/>
      <c r="AJ625" s="104"/>
      <c r="AK625" s="104"/>
      <c r="AL625" s="104"/>
      <c r="AM625" s="104"/>
      <c r="AN625" s="104"/>
      <c r="AO625" s="104"/>
      <c r="AP625" s="543"/>
      <c r="AQ625" s="105"/>
    </row>
    <row r="626" spans="1:43" ht="10.5" x14ac:dyDescent="0.2">
      <c r="A626" s="24"/>
      <c r="B626" s="161"/>
      <c r="C626" s="94"/>
      <c r="D626" s="95"/>
      <c r="E626" s="916"/>
      <c r="F626" s="916"/>
      <c r="G626" s="916"/>
      <c r="H626" s="916"/>
      <c r="I626" s="916"/>
      <c r="J626" s="916"/>
      <c r="K626" s="916"/>
      <c r="L626" s="916"/>
      <c r="M626" s="916"/>
      <c r="N626" s="916"/>
      <c r="O626" s="916"/>
      <c r="P626" s="916"/>
      <c r="Q626" s="155"/>
      <c r="R626" s="156"/>
      <c r="S626" s="420" t="s">
        <v>1465</v>
      </c>
      <c r="T626" s="159"/>
      <c r="U626" s="159"/>
      <c r="V626" s="159"/>
      <c r="W626" s="159"/>
      <c r="X626" s="159"/>
      <c r="Y626" s="159"/>
      <c r="Z626" s="159"/>
      <c r="AA626" s="159"/>
      <c r="AB626" s="159"/>
      <c r="AC626" s="168"/>
      <c r="AD626" s="94"/>
      <c r="AE626" s="103"/>
      <c r="AF626" s="104"/>
      <c r="AG626" s="104"/>
      <c r="AH626" s="104"/>
      <c r="AI626" s="104"/>
      <c r="AJ626" s="104"/>
      <c r="AK626" s="104"/>
      <c r="AL626" s="104"/>
      <c r="AM626" s="104"/>
      <c r="AN626" s="104"/>
      <c r="AO626" s="104"/>
      <c r="AP626" s="543"/>
      <c r="AQ626" s="105"/>
    </row>
    <row r="627" spans="1:43" x14ac:dyDescent="0.2">
      <c r="A627" s="24"/>
      <c r="B627" s="161"/>
      <c r="C627" s="94"/>
      <c r="D627" s="95"/>
      <c r="E627" s="916"/>
      <c r="F627" s="916"/>
      <c r="G627" s="916"/>
      <c r="H627" s="916"/>
      <c r="I627" s="916"/>
      <c r="J627" s="916"/>
      <c r="K627" s="916"/>
      <c r="L627" s="916"/>
      <c r="M627" s="916"/>
      <c r="N627" s="916"/>
      <c r="O627" s="916"/>
      <c r="P627" s="916"/>
      <c r="Q627" s="155"/>
      <c r="R627" s="156"/>
      <c r="S627" s="159"/>
      <c r="T627" s="717" t="s">
        <v>720</v>
      </c>
      <c r="U627" s="159"/>
      <c r="V627" s="159"/>
      <c r="W627" s="159"/>
      <c r="X627" s="159"/>
      <c r="Y627" s="159"/>
      <c r="Z627" s="159"/>
      <c r="AA627" s="159"/>
      <c r="AB627" s="159"/>
      <c r="AC627" s="168"/>
      <c r="AD627" s="94"/>
      <c r="AE627" s="103"/>
      <c r="AF627" s="104"/>
      <c r="AG627" s="104"/>
      <c r="AH627" s="104"/>
      <c r="AI627" s="104"/>
      <c r="AJ627" s="104"/>
      <c r="AK627" s="104"/>
      <c r="AL627" s="104"/>
      <c r="AM627" s="104"/>
      <c r="AN627" s="104"/>
      <c r="AO627" s="104"/>
      <c r="AP627" s="543"/>
      <c r="AQ627" s="105"/>
    </row>
    <row r="628" spans="1:43" x14ac:dyDescent="0.2">
      <c r="A628" s="24"/>
      <c r="B628" s="161"/>
      <c r="C628" s="94"/>
      <c r="D628" s="95"/>
      <c r="E628" s="159"/>
      <c r="F628" s="159"/>
      <c r="G628" s="159"/>
      <c r="H628" s="159"/>
      <c r="I628" s="159"/>
      <c r="J628" s="159"/>
      <c r="K628" s="159"/>
      <c r="L628" s="159"/>
      <c r="M628" s="159"/>
      <c r="N628" s="159"/>
      <c r="O628" s="159"/>
      <c r="P628" s="159"/>
      <c r="Q628" s="155"/>
      <c r="R628" s="156"/>
      <c r="S628" s="159"/>
      <c r="T628" s="717"/>
      <c r="U628" s="717" t="s">
        <v>721</v>
      </c>
      <c r="V628" s="159"/>
      <c r="W628" s="159"/>
      <c r="X628" s="159"/>
      <c r="Z628" s="162" t="s">
        <v>2</v>
      </c>
      <c r="AA628" s="162"/>
      <c r="AB628" s="162"/>
      <c r="AC628" s="169" t="s">
        <v>42</v>
      </c>
      <c r="AD628" s="94"/>
      <c r="AE628" s="103"/>
      <c r="AF628" s="104"/>
      <c r="AG628" s="104"/>
      <c r="AH628" s="104"/>
      <c r="AI628" s="104"/>
      <c r="AJ628" s="104"/>
      <c r="AK628" s="104"/>
      <c r="AL628" s="104"/>
      <c r="AM628" s="104"/>
      <c r="AN628" s="104"/>
      <c r="AO628" s="104"/>
      <c r="AP628" s="543"/>
      <c r="AQ628" s="105"/>
    </row>
    <row r="629" spans="1:43" x14ac:dyDescent="0.2">
      <c r="A629" s="24"/>
      <c r="B629" s="161"/>
      <c r="C629" s="94"/>
      <c r="D629" s="95"/>
      <c r="E629" s="159"/>
      <c r="F629" s="159"/>
      <c r="G629" s="159"/>
      <c r="H629" s="159"/>
      <c r="I629" s="159"/>
      <c r="J629" s="159"/>
      <c r="K629" s="159"/>
      <c r="L629" s="159"/>
      <c r="M629" s="159"/>
      <c r="N629" s="159"/>
      <c r="O629" s="159"/>
      <c r="P629" s="159"/>
      <c r="Q629" s="155"/>
      <c r="R629" s="156"/>
      <c r="S629" s="159"/>
      <c r="T629" s="717" t="s">
        <v>660</v>
      </c>
      <c r="U629" s="159"/>
      <c r="V629" s="159"/>
      <c r="W629" s="159"/>
      <c r="X629" s="159"/>
      <c r="Y629" s="159"/>
      <c r="Z629" s="159"/>
      <c r="AA629" s="159"/>
      <c r="AB629" s="159"/>
      <c r="AC629" s="168"/>
      <c r="AD629" s="94"/>
      <c r="AE629" s="103"/>
      <c r="AF629" s="104"/>
      <c r="AG629" s="104"/>
      <c r="AH629" s="104"/>
      <c r="AI629" s="104"/>
      <c r="AJ629" s="104"/>
      <c r="AK629" s="104"/>
      <c r="AL629" s="104"/>
      <c r="AM629" s="104"/>
      <c r="AN629" s="104"/>
      <c r="AO629" s="104"/>
      <c r="AP629" s="543"/>
      <c r="AQ629" s="105"/>
    </row>
    <row r="630" spans="1:43" x14ac:dyDescent="0.2">
      <c r="A630" s="24"/>
      <c r="B630" s="161"/>
      <c r="C630" s="94"/>
      <c r="D630" s="95"/>
      <c r="E630" s="159"/>
      <c r="F630" s="159"/>
      <c r="G630" s="159"/>
      <c r="H630" s="159"/>
      <c r="I630" s="159"/>
      <c r="J630" s="159"/>
      <c r="K630" s="159"/>
      <c r="L630" s="159"/>
      <c r="M630" s="159"/>
      <c r="N630" s="159"/>
      <c r="O630" s="159"/>
      <c r="P630" s="159"/>
      <c r="Q630" s="155"/>
      <c r="R630" s="156"/>
      <c r="S630" s="159"/>
      <c r="T630" s="717"/>
      <c r="U630" s="717" t="s">
        <v>790</v>
      </c>
      <c r="V630" s="159"/>
      <c r="W630" s="159"/>
      <c r="X630" s="159"/>
      <c r="Y630" s="159"/>
      <c r="Z630" s="159"/>
      <c r="AA630" s="159"/>
      <c r="AB630" s="159"/>
      <c r="AC630" s="168"/>
      <c r="AD630" s="94"/>
      <c r="AE630" s="103"/>
      <c r="AF630" s="104"/>
      <c r="AG630" s="104"/>
      <c r="AH630" s="104"/>
      <c r="AI630" s="104"/>
      <c r="AJ630" s="104"/>
      <c r="AK630" s="104"/>
      <c r="AL630" s="104"/>
      <c r="AM630" s="104"/>
      <c r="AN630" s="104"/>
      <c r="AO630" s="104"/>
      <c r="AP630" s="543"/>
      <c r="AQ630" s="105"/>
    </row>
    <row r="631" spans="1:43" x14ac:dyDescent="0.2">
      <c r="A631" s="24"/>
      <c r="B631" s="161"/>
      <c r="C631" s="94"/>
      <c r="D631" s="95"/>
      <c r="E631" s="159"/>
      <c r="F631" s="159"/>
      <c r="G631" s="159"/>
      <c r="H631" s="159"/>
      <c r="I631" s="159"/>
      <c r="J631" s="159"/>
      <c r="K631" s="159"/>
      <c r="L631" s="159"/>
      <c r="M631" s="159"/>
      <c r="N631" s="159"/>
      <c r="O631" s="159"/>
      <c r="P631" s="159"/>
      <c r="Q631" s="155"/>
      <c r="R631" s="156"/>
      <c r="S631" s="159"/>
      <c r="T631" s="717"/>
      <c r="U631" s="717" t="s">
        <v>723</v>
      </c>
      <c r="V631" s="159"/>
      <c r="W631" s="159"/>
      <c r="X631" s="159"/>
      <c r="Y631" s="162" t="s">
        <v>2</v>
      </c>
      <c r="Z631" s="162"/>
      <c r="AA631" s="183"/>
      <c r="AB631" s="162"/>
      <c r="AC631" s="169" t="s">
        <v>43</v>
      </c>
      <c r="AD631" s="94"/>
      <c r="AE631" s="103"/>
      <c r="AF631" s="104"/>
      <c r="AG631" s="104"/>
      <c r="AH631" s="104"/>
      <c r="AI631" s="104"/>
      <c r="AJ631" s="104"/>
      <c r="AK631" s="104"/>
      <c r="AL631" s="104"/>
      <c r="AM631" s="104"/>
      <c r="AN631" s="104"/>
      <c r="AO631" s="104"/>
      <c r="AP631" s="543"/>
      <c r="AQ631" s="105"/>
    </row>
    <row r="632" spans="1:43" x14ac:dyDescent="0.2">
      <c r="A632" s="24"/>
      <c r="B632" s="161"/>
      <c r="C632" s="94"/>
      <c r="D632" s="95"/>
      <c r="E632" s="159"/>
      <c r="F632" s="159"/>
      <c r="G632" s="159"/>
      <c r="H632" s="159"/>
      <c r="I632" s="159"/>
      <c r="J632" s="159"/>
      <c r="K632" s="159"/>
      <c r="L632" s="159"/>
      <c r="M632" s="159"/>
      <c r="N632" s="159"/>
      <c r="O632" s="159"/>
      <c r="P632" s="159"/>
      <c r="Q632" s="155"/>
      <c r="R632" s="156"/>
      <c r="S632" s="159"/>
      <c r="T632" s="159"/>
      <c r="U632" s="159"/>
      <c r="V632" s="159"/>
      <c r="W632" s="159"/>
      <c r="X632" s="159"/>
      <c r="Y632" s="159"/>
      <c r="Z632" s="159"/>
      <c r="AA632" s="159"/>
      <c r="AB632" s="159"/>
      <c r="AC632" s="169"/>
      <c r="AD632" s="94"/>
      <c r="AE632" s="103"/>
      <c r="AF632" s="104"/>
      <c r="AG632" s="104"/>
      <c r="AH632" s="104"/>
      <c r="AI632" s="104"/>
      <c r="AJ632" s="104"/>
      <c r="AK632" s="104"/>
      <c r="AL632" s="104"/>
      <c r="AM632" s="104"/>
      <c r="AN632" s="104"/>
      <c r="AO632" s="104"/>
      <c r="AP632" s="543"/>
      <c r="AQ632" s="105"/>
    </row>
    <row r="633" spans="1:43" x14ac:dyDescent="0.2">
      <c r="A633" s="24"/>
      <c r="B633" s="161"/>
      <c r="C633" s="94"/>
      <c r="D633" s="95"/>
      <c r="E633" s="159"/>
      <c r="F633" s="159"/>
      <c r="G633" s="159"/>
      <c r="H633" s="159"/>
      <c r="I633" s="159"/>
      <c r="J633" s="159"/>
      <c r="K633" s="159"/>
      <c r="L633" s="159"/>
      <c r="M633" s="159"/>
      <c r="N633" s="159"/>
      <c r="O633" s="159"/>
      <c r="P633" s="159"/>
      <c r="Q633" s="155"/>
      <c r="R633" s="156"/>
      <c r="S633" s="710" t="s">
        <v>558</v>
      </c>
      <c r="T633" s="159"/>
      <c r="U633" s="159"/>
      <c r="V633" s="172"/>
      <c r="W633" s="172"/>
      <c r="X633" s="172"/>
      <c r="Y633" s="172"/>
      <c r="Z633" s="172"/>
      <c r="AA633" s="172"/>
      <c r="AB633" s="172"/>
      <c r="AC633" s="169" t="s">
        <v>48</v>
      </c>
      <c r="AD633" s="94"/>
      <c r="AE633" s="103"/>
      <c r="AF633" s="104"/>
      <c r="AG633" s="104"/>
      <c r="AH633" s="104"/>
      <c r="AI633" s="104"/>
      <c r="AJ633" s="104"/>
      <c r="AK633" s="104"/>
      <c r="AL633" s="104"/>
      <c r="AM633" s="104"/>
      <c r="AN633" s="104"/>
      <c r="AO633" s="104"/>
      <c r="AP633" s="543"/>
      <c r="AQ633" s="105"/>
    </row>
    <row r="634" spans="1:43" x14ac:dyDescent="0.2">
      <c r="A634" s="24"/>
      <c r="B634" s="161"/>
      <c r="C634" s="94"/>
      <c r="D634" s="95"/>
      <c r="E634" s="159"/>
      <c r="F634" s="159"/>
      <c r="G634" s="159"/>
      <c r="H634" s="159"/>
      <c r="I634" s="159"/>
      <c r="J634" s="159"/>
      <c r="K634" s="159"/>
      <c r="L634" s="159"/>
      <c r="M634" s="159"/>
      <c r="N634" s="159"/>
      <c r="O634" s="159"/>
      <c r="P634" s="159"/>
      <c r="Q634" s="155"/>
      <c r="R634" s="156"/>
      <c r="S634" s="159"/>
      <c r="T634" s="159"/>
      <c r="U634" s="159"/>
      <c r="V634" s="890" t="s">
        <v>559</v>
      </c>
      <c r="W634" s="890"/>
      <c r="X634" s="890"/>
      <c r="Y634" s="890"/>
      <c r="Z634" s="890"/>
      <c r="AA634" s="890"/>
      <c r="AB634" s="890"/>
      <c r="AC634" s="168"/>
      <c r="AD634" s="94"/>
      <c r="AE634" s="103"/>
      <c r="AF634" s="104"/>
      <c r="AG634" s="104"/>
      <c r="AH634" s="104"/>
      <c r="AI634" s="104"/>
      <c r="AJ634" s="104"/>
      <c r="AK634" s="104"/>
      <c r="AL634" s="104"/>
      <c r="AM634" s="104"/>
      <c r="AN634" s="104"/>
      <c r="AO634" s="104"/>
      <c r="AP634" s="543"/>
      <c r="AQ634" s="105"/>
    </row>
    <row r="635" spans="1:43" ht="6" customHeight="1" x14ac:dyDescent="0.2">
      <c r="A635" s="30"/>
      <c r="B635" s="171"/>
      <c r="C635" s="91"/>
      <c r="D635" s="44"/>
      <c r="E635" s="172"/>
      <c r="F635" s="172"/>
      <c r="G635" s="172"/>
      <c r="H635" s="172"/>
      <c r="I635" s="172"/>
      <c r="J635" s="172"/>
      <c r="K635" s="172"/>
      <c r="L635" s="172"/>
      <c r="M635" s="172"/>
      <c r="N635" s="172"/>
      <c r="O635" s="172"/>
      <c r="P635" s="172"/>
      <c r="Q635" s="166"/>
      <c r="R635" s="165"/>
      <c r="S635" s="172"/>
      <c r="T635" s="172"/>
      <c r="U635" s="172"/>
      <c r="V635" s="172"/>
      <c r="W635" s="172"/>
      <c r="X635" s="172"/>
      <c r="Y635" s="172"/>
      <c r="Z635" s="172"/>
      <c r="AA635" s="172"/>
      <c r="AB635" s="172"/>
      <c r="AC635" s="173"/>
      <c r="AD635" s="91"/>
      <c r="AE635" s="103"/>
      <c r="AF635" s="104"/>
      <c r="AG635" s="104"/>
      <c r="AH635" s="104"/>
      <c r="AI635" s="104"/>
      <c r="AJ635" s="104"/>
      <c r="AK635" s="104"/>
      <c r="AL635" s="104"/>
      <c r="AM635" s="104"/>
      <c r="AN635" s="104"/>
      <c r="AO635" s="104"/>
      <c r="AP635" s="543"/>
      <c r="AQ635" s="105"/>
    </row>
    <row r="636" spans="1:43" ht="6" customHeight="1" x14ac:dyDescent="0.2">
      <c r="A636" s="26"/>
      <c r="B636" s="787"/>
      <c r="C636" s="89"/>
      <c r="D636" s="45"/>
      <c r="E636" s="26"/>
      <c r="F636" s="26"/>
      <c r="G636" s="26"/>
      <c r="H636" s="26"/>
      <c r="I636" s="26"/>
      <c r="J636" s="26"/>
      <c r="K636" s="26"/>
      <c r="L636" s="26"/>
      <c r="M636" s="26"/>
      <c r="N636" s="26"/>
      <c r="O636" s="26"/>
      <c r="P636" s="26"/>
      <c r="Q636" s="89"/>
      <c r="R636" s="45"/>
      <c r="S636" s="26"/>
      <c r="T636" s="26"/>
      <c r="U636" s="26"/>
      <c r="V636" s="26"/>
      <c r="W636" s="26"/>
      <c r="X636" s="26"/>
      <c r="Y636" s="26"/>
      <c r="Z636" s="26"/>
      <c r="AA636" s="26"/>
      <c r="AB636" s="26"/>
      <c r="AC636" s="187"/>
      <c r="AD636" s="89"/>
      <c r="AE636" s="103"/>
      <c r="AF636" s="104"/>
      <c r="AG636" s="104"/>
      <c r="AH636" s="104"/>
      <c r="AI636" s="104"/>
      <c r="AJ636" s="104"/>
      <c r="AK636" s="104"/>
      <c r="AL636" s="104"/>
      <c r="AM636" s="104"/>
      <c r="AN636" s="104"/>
      <c r="AO636" s="104"/>
      <c r="AP636" s="543"/>
      <c r="AQ636" s="105"/>
    </row>
    <row r="637" spans="1:43" ht="11.25" customHeight="1" x14ac:dyDescent="0.2">
      <c r="A637" s="24"/>
      <c r="B637" s="161">
        <v>456</v>
      </c>
      <c r="C637" s="94"/>
      <c r="D637" s="95"/>
      <c r="E637" s="927" t="str">
        <f ca="1">VLOOKUP(INDIRECT(ADDRESS(ROW(),COLUMN()-3)),Language_Translations,MATCH(Language_Selected,Language_Options,0),FALSE)</f>
        <v>Où a eu lieu le premier examen de (NOM) ?</v>
      </c>
      <c r="F637" s="927"/>
      <c r="G637" s="927"/>
      <c r="H637" s="927"/>
      <c r="I637" s="927"/>
      <c r="J637" s="927"/>
      <c r="K637" s="927"/>
      <c r="L637" s="927"/>
      <c r="M637" s="927"/>
      <c r="N637" s="927"/>
      <c r="O637" s="927"/>
      <c r="P637" s="927"/>
      <c r="Q637" s="94"/>
      <c r="R637" s="95"/>
      <c r="S637" s="307" t="s">
        <v>724</v>
      </c>
      <c r="T637" s="28"/>
      <c r="U637" s="28"/>
      <c r="V637" s="28"/>
      <c r="W637" s="28"/>
      <c r="X637" s="28"/>
      <c r="Y637" s="28"/>
      <c r="Z637" s="28"/>
      <c r="AA637" s="28"/>
      <c r="AB637" s="28"/>
      <c r="AC637" s="42"/>
      <c r="AD637" s="94"/>
      <c r="AE637" s="103"/>
      <c r="AF637" s="104"/>
      <c r="AG637" s="104"/>
      <c r="AH637" s="104"/>
      <c r="AI637" s="104"/>
      <c r="AJ637" s="104"/>
      <c r="AK637" s="104"/>
      <c r="AL637" s="104"/>
      <c r="AM637" s="104"/>
      <c r="AN637" s="104"/>
      <c r="AO637" s="104"/>
      <c r="AP637" s="543"/>
      <c r="AQ637" s="105"/>
    </row>
    <row r="638" spans="1:43" x14ac:dyDescent="0.2">
      <c r="A638" s="24"/>
      <c r="B638" s="216" t="s">
        <v>15</v>
      </c>
      <c r="C638" s="94"/>
      <c r="D638" s="95"/>
      <c r="E638" s="927"/>
      <c r="F638" s="927"/>
      <c r="G638" s="927"/>
      <c r="H638" s="927"/>
      <c r="I638" s="927"/>
      <c r="J638" s="927"/>
      <c r="K638" s="927"/>
      <c r="L638" s="927"/>
      <c r="M638" s="927"/>
      <c r="N638" s="927"/>
      <c r="O638" s="927"/>
      <c r="P638" s="927"/>
      <c r="Q638" s="94"/>
      <c r="R638" s="95"/>
      <c r="S638" s="28"/>
      <c r="T638" s="28" t="s">
        <v>788</v>
      </c>
      <c r="U638" s="28"/>
      <c r="V638" s="28"/>
      <c r="W638" s="28"/>
      <c r="X638" s="90" t="s">
        <v>2</v>
      </c>
      <c r="Y638" s="183"/>
      <c r="Z638" s="90"/>
      <c r="AA638" s="183"/>
      <c r="AB638" s="90"/>
      <c r="AC638" s="42" t="s">
        <v>40</v>
      </c>
      <c r="AD638" s="94"/>
      <c r="AE638" s="103"/>
      <c r="AF638" s="104"/>
      <c r="AG638" s="104"/>
      <c r="AH638" s="104"/>
      <c r="AI638" s="104"/>
      <c r="AJ638" s="104"/>
      <c r="AK638" s="104"/>
      <c r="AL638" s="104"/>
      <c r="AM638" s="104"/>
      <c r="AN638" s="104"/>
      <c r="AO638" s="104"/>
      <c r="AP638" s="543"/>
      <c r="AQ638" s="105"/>
    </row>
    <row r="639" spans="1:43" x14ac:dyDescent="0.2">
      <c r="A639" s="24"/>
      <c r="B639" s="777"/>
      <c r="C639" s="94"/>
      <c r="D639" s="95"/>
      <c r="E639" s="927"/>
      <c r="F639" s="927"/>
      <c r="G639" s="927"/>
      <c r="H639" s="927"/>
      <c r="I639" s="927"/>
      <c r="J639" s="927"/>
      <c r="K639" s="927"/>
      <c r="L639" s="927"/>
      <c r="M639" s="927"/>
      <c r="N639" s="927"/>
      <c r="O639" s="927"/>
      <c r="P639" s="927"/>
      <c r="Q639" s="94"/>
      <c r="R639" s="95"/>
      <c r="S639" s="28"/>
      <c r="T639" s="28" t="s">
        <v>725</v>
      </c>
      <c r="U639" s="28"/>
      <c r="V639" s="28"/>
      <c r="W639" s="28"/>
      <c r="X639" s="28"/>
      <c r="Y639" s="90" t="s">
        <v>2</v>
      </c>
      <c r="Z639" s="90"/>
      <c r="AA639" s="183"/>
      <c r="AB639" s="90"/>
      <c r="AC639" s="42" t="s">
        <v>41</v>
      </c>
      <c r="AD639" s="94"/>
      <c r="AE639" s="103"/>
      <c r="AF639" s="104"/>
      <c r="AG639" s="104"/>
      <c r="AH639" s="104"/>
      <c r="AI639" s="104"/>
      <c r="AJ639" s="104"/>
      <c r="AK639" s="104"/>
      <c r="AL639" s="104"/>
      <c r="AM639" s="104"/>
      <c r="AN639" s="104"/>
      <c r="AO639" s="104"/>
      <c r="AP639" s="543"/>
      <c r="AQ639" s="105"/>
    </row>
    <row r="640" spans="1:43" x14ac:dyDescent="0.2">
      <c r="A640" s="24"/>
      <c r="B640" s="777"/>
      <c r="C640" s="94"/>
      <c r="D640" s="95"/>
      <c r="F640" s="24"/>
      <c r="G640" s="24"/>
      <c r="H640" s="24"/>
      <c r="I640" s="24"/>
      <c r="J640" s="24"/>
      <c r="K640" s="24"/>
      <c r="L640" s="24"/>
      <c r="M640" s="24"/>
      <c r="N640" s="24"/>
      <c r="O640" s="24"/>
      <c r="P640" s="24"/>
      <c r="Q640" s="94"/>
      <c r="R640" s="95"/>
      <c r="S640" s="28"/>
      <c r="T640" s="28"/>
      <c r="U640" s="28"/>
      <c r="V640" s="28"/>
      <c r="W640" s="28"/>
      <c r="X640" s="28"/>
      <c r="Y640" s="28"/>
      <c r="Z640" s="28"/>
      <c r="AA640" s="28"/>
      <c r="AB640" s="28"/>
      <c r="AC640" s="42"/>
      <c r="AD640" s="94"/>
      <c r="AE640" s="103"/>
      <c r="AF640" s="104"/>
      <c r="AG640" s="104"/>
      <c r="AH640" s="104"/>
      <c r="AI640" s="104"/>
      <c r="AJ640" s="104"/>
      <c r="AK640" s="104"/>
      <c r="AL640" s="104"/>
      <c r="AM640" s="104"/>
      <c r="AN640" s="104"/>
      <c r="AO640" s="104"/>
      <c r="AP640" s="543"/>
      <c r="AQ640" s="105"/>
    </row>
    <row r="641" spans="1:43" ht="10.5" x14ac:dyDescent="0.2">
      <c r="A641" s="24"/>
      <c r="B641" s="777"/>
      <c r="C641" s="94"/>
      <c r="D641" s="95"/>
      <c r="E641" s="919" t="s">
        <v>733</v>
      </c>
      <c r="F641" s="919"/>
      <c r="G641" s="919"/>
      <c r="H641" s="919"/>
      <c r="I641" s="919"/>
      <c r="J641" s="919"/>
      <c r="K641" s="919"/>
      <c r="L641" s="919"/>
      <c r="M641" s="919"/>
      <c r="N641" s="919"/>
      <c r="O641" s="919"/>
      <c r="P641" s="919"/>
      <c r="Q641" s="94"/>
      <c r="R641" s="95"/>
      <c r="S641" s="307" t="s">
        <v>597</v>
      </c>
      <c r="T641" s="28"/>
      <c r="U641" s="28"/>
      <c r="V641" s="28"/>
      <c r="W641" s="28"/>
      <c r="X641" s="28"/>
      <c r="Y641" s="28"/>
      <c r="Z641" s="28"/>
      <c r="AA641" s="28"/>
      <c r="AB641" s="28"/>
      <c r="AC641" s="42"/>
      <c r="AD641" s="94"/>
      <c r="AE641" s="103"/>
      <c r="AF641" s="104"/>
      <c r="AG641" s="104"/>
      <c r="AH641" s="104"/>
      <c r="AI641" s="104"/>
      <c r="AJ641" s="104"/>
      <c r="AK641" s="104"/>
      <c r="AL641" s="104"/>
      <c r="AM641" s="104"/>
      <c r="AN641" s="104"/>
      <c r="AO641" s="104"/>
      <c r="AP641" s="543"/>
      <c r="AQ641" s="105"/>
    </row>
    <row r="642" spans="1:43" x14ac:dyDescent="0.2">
      <c r="A642" s="24"/>
      <c r="B642" s="777"/>
      <c r="C642" s="94"/>
      <c r="D642" s="95"/>
      <c r="E642" s="919"/>
      <c r="F642" s="919"/>
      <c r="G642" s="919"/>
      <c r="H642" s="919"/>
      <c r="I642" s="919"/>
      <c r="J642" s="919"/>
      <c r="K642" s="919"/>
      <c r="L642" s="919"/>
      <c r="M642" s="919"/>
      <c r="N642" s="919"/>
      <c r="O642" s="919"/>
      <c r="P642" s="919"/>
      <c r="Q642" s="94"/>
      <c r="R642" s="95"/>
      <c r="S642" s="28"/>
      <c r="T642" s="695" t="s">
        <v>1651</v>
      </c>
      <c r="U642" s="714"/>
      <c r="V642" s="714"/>
      <c r="W642" s="28"/>
      <c r="X642" s="28"/>
      <c r="Y642" s="28"/>
      <c r="AA642" s="90"/>
      <c r="AB642" s="90" t="s">
        <v>2</v>
      </c>
      <c r="AC642" s="42" t="s">
        <v>42</v>
      </c>
      <c r="AD642" s="94"/>
      <c r="AE642" s="103"/>
      <c r="AF642" s="104"/>
      <c r="AG642" s="104"/>
      <c r="AH642" s="104"/>
      <c r="AI642" s="104"/>
      <c r="AJ642" s="104"/>
      <c r="AK642" s="104"/>
      <c r="AL642" s="104"/>
      <c r="AM642" s="104"/>
      <c r="AN642" s="104"/>
      <c r="AO642" s="104"/>
      <c r="AP642" s="543"/>
      <c r="AQ642" s="105"/>
    </row>
    <row r="643" spans="1:43" x14ac:dyDescent="0.2">
      <c r="A643" s="24"/>
      <c r="B643" s="777"/>
      <c r="C643" s="94"/>
      <c r="D643" s="95"/>
      <c r="E643" s="24"/>
      <c r="F643" s="24"/>
      <c r="G643" s="24"/>
      <c r="H643" s="24"/>
      <c r="I643" s="24"/>
      <c r="J643" s="24"/>
      <c r="K643" s="24"/>
      <c r="L643" s="24"/>
      <c r="M643" s="24"/>
      <c r="N643" s="24"/>
      <c r="O643" s="24"/>
      <c r="P643" s="24"/>
      <c r="Q643" s="94"/>
      <c r="R643" s="95"/>
      <c r="S643" s="28"/>
      <c r="T643" s="714" t="s">
        <v>726</v>
      </c>
      <c r="U643" s="714"/>
      <c r="V643" s="714"/>
      <c r="W643" s="28"/>
      <c r="X643" s="28"/>
      <c r="Y643" s="28"/>
      <c r="Z643" s="28"/>
      <c r="AA643" s="28"/>
      <c r="AB643" s="28"/>
      <c r="AC643" s="42"/>
      <c r="AD643" s="94"/>
      <c r="AE643" s="103"/>
      <c r="AF643" s="104"/>
      <c r="AG643" s="104"/>
      <c r="AH643" s="104"/>
      <c r="AI643" s="104"/>
      <c r="AJ643" s="104"/>
      <c r="AK643" s="104"/>
      <c r="AL643" s="104"/>
      <c r="AM643" s="104"/>
      <c r="AN643" s="104"/>
      <c r="AO643" s="104"/>
      <c r="AP643" s="543"/>
      <c r="AQ643" s="105"/>
    </row>
    <row r="644" spans="1:43" x14ac:dyDescent="0.2">
      <c r="A644" s="24"/>
      <c r="B644" s="777"/>
      <c r="C644" s="94"/>
      <c r="D644" s="95"/>
      <c r="E644" s="899" t="s">
        <v>734</v>
      </c>
      <c r="F644" s="899"/>
      <c r="G644" s="899"/>
      <c r="H644" s="899"/>
      <c r="I644" s="899"/>
      <c r="J644" s="899"/>
      <c r="K644" s="899"/>
      <c r="L644" s="899"/>
      <c r="M644" s="899"/>
      <c r="N644" s="899"/>
      <c r="O644" s="899"/>
      <c r="P644" s="899"/>
      <c r="Q644" s="94"/>
      <c r="R644" s="95"/>
      <c r="S644" s="24"/>
      <c r="T644" s="717"/>
      <c r="U644" s="717" t="s">
        <v>1459</v>
      </c>
      <c r="V644" s="717"/>
      <c r="W644" s="24"/>
      <c r="X644" s="182"/>
      <c r="Y644" s="182"/>
      <c r="Z644" s="183"/>
      <c r="AA644" s="182"/>
      <c r="AB644" s="182" t="s">
        <v>2</v>
      </c>
      <c r="AC644" s="36" t="s">
        <v>43</v>
      </c>
      <c r="AD644" s="94"/>
      <c r="AE644" s="103"/>
      <c r="AF644" s="31"/>
      <c r="AG644" s="31"/>
      <c r="AH644" s="31"/>
      <c r="AI644" s="31"/>
      <c r="AJ644" s="31"/>
      <c r="AK644" s="31"/>
      <c r="AL644" s="31"/>
      <c r="AM644" s="31"/>
      <c r="AN644" s="31"/>
      <c r="AO644" s="31"/>
      <c r="AP644" s="40"/>
      <c r="AQ644" s="105"/>
    </row>
    <row r="645" spans="1:43" x14ac:dyDescent="0.2">
      <c r="A645" s="24"/>
      <c r="B645" s="777"/>
      <c r="C645" s="94"/>
      <c r="D645" s="95"/>
      <c r="E645" s="899"/>
      <c r="F645" s="899"/>
      <c r="G645" s="899"/>
      <c r="H645" s="899"/>
      <c r="I645" s="899"/>
      <c r="J645" s="899"/>
      <c r="K645" s="899"/>
      <c r="L645" s="899"/>
      <c r="M645" s="899"/>
      <c r="N645" s="899"/>
      <c r="O645" s="899"/>
      <c r="P645" s="899"/>
      <c r="Q645" s="94"/>
      <c r="R645" s="95"/>
      <c r="S645" s="28"/>
      <c r="T645" s="714" t="s">
        <v>727</v>
      </c>
      <c r="U645" s="714"/>
      <c r="V645" s="714"/>
      <c r="W645" s="28"/>
      <c r="X645" s="28"/>
      <c r="Y645" s="28"/>
      <c r="Z645" s="28"/>
      <c r="AA645" s="28"/>
      <c r="AB645" s="28"/>
      <c r="AC645" s="42"/>
      <c r="AD645" s="94"/>
      <c r="AE645" s="103"/>
      <c r="AF645" s="104"/>
      <c r="AG645" s="104"/>
      <c r="AH645" s="104"/>
      <c r="AI645" s="104"/>
      <c r="AJ645" s="104"/>
      <c r="AK645" s="104"/>
      <c r="AL645" s="104"/>
      <c r="AM645" s="104"/>
      <c r="AN645" s="104"/>
      <c r="AO645" s="104"/>
      <c r="AP645" s="543"/>
      <c r="AQ645" s="105"/>
    </row>
    <row r="646" spans="1:43" x14ac:dyDescent="0.2">
      <c r="A646" s="24"/>
      <c r="B646" s="777"/>
      <c r="C646" s="94"/>
      <c r="D646" s="95"/>
      <c r="E646" s="899"/>
      <c r="F646" s="899"/>
      <c r="G646" s="899"/>
      <c r="H646" s="899"/>
      <c r="I646" s="899"/>
      <c r="J646" s="899"/>
      <c r="K646" s="899"/>
      <c r="L646" s="899"/>
      <c r="M646" s="899"/>
      <c r="N646" s="899"/>
      <c r="O646" s="899"/>
      <c r="P646" s="899"/>
      <c r="Q646" s="94"/>
      <c r="R646" s="95"/>
      <c r="S646" s="24"/>
      <c r="T646" s="717"/>
      <c r="U646" s="717" t="s">
        <v>1459</v>
      </c>
      <c r="V646" s="717"/>
      <c r="W646" s="24"/>
      <c r="X646" s="182"/>
      <c r="Y646" s="183"/>
      <c r="Z646" s="182"/>
      <c r="AA646" s="182"/>
      <c r="AB646" s="182" t="s">
        <v>2</v>
      </c>
      <c r="AC646" s="36" t="s">
        <v>44</v>
      </c>
      <c r="AD646" s="94"/>
      <c r="AE646" s="103"/>
      <c r="AF646" s="31"/>
      <c r="AG646" s="31"/>
      <c r="AH646" s="31"/>
      <c r="AI646" s="31"/>
      <c r="AJ646" s="31"/>
      <c r="AK646" s="31"/>
      <c r="AL646" s="31"/>
      <c r="AM646" s="31"/>
      <c r="AN646" s="31"/>
      <c r="AO646" s="31"/>
      <c r="AP646" s="40"/>
      <c r="AQ646" s="105"/>
    </row>
    <row r="647" spans="1:43" x14ac:dyDescent="0.2">
      <c r="A647" s="24"/>
      <c r="B647" s="777"/>
      <c r="C647" s="94"/>
      <c r="D647" s="95"/>
      <c r="E647" s="899"/>
      <c r="F647" s="899"/>
      <c r="G647" s="899"/>
      <c r="H647" s="899"/>
      <c r="I647" s="899"/>
      <c r="J647" s="899"/>
      <c r="K647" s="899"/>
      <c r="L647" s="899"/>
      <c r="M647" s="899"/>
      <c r="N647" s="899"/>
      <c r="O647" s="899"/>
      <c r="P647" s="899"/>
      <c r="Q647" s="94"/>
      <c r="R647" s="95"/>
      <c r="S647" s="28"/>
      <c r="T647" s="716" t="s">
        <v>600</v>
      </c>
      <c r="U647" s="716"/>
      <c r="V647" s="716"/>
      <c r="W647" s="157"/>
      <c r="X647" s="157"/>
      <c r="Y647" s="157"/>
      <c r="Z647" s="157"/>
      <c r="AA647" s="157"/>
      <c r="AB647" s="157"/>
      <c r="AC647" s="168"/>
      <c r="AD647" s="94"/>
      <c r="AE647" s="103"/>
      <c r="AF647" s="104"/>
      <c r="AG647" s="104"/>
      <c r="AH647" s="104"/>
      <c r="AI647" s="104"/>
      <c r="AJ647" s="104"/>
      <c r="AK647" s="104"/>
      <c r="AL647" s="104"/>
      <c r="AM647" s="104"/>
      <c r="AN647" s="104"/>
      <c r="AO647" s="104"/>
      <c r="AP647" s="40"/>
      <c r="AQ647" s="105"/>
    </row>
    <row r="648" spans="1:43" x14ac:dyDescent="0.2">
      <c r="A648" s="24"/>
      <c r="B648" s="777"/>
      <c r="C648" s="94"/>
      <c r="D648" s="95"/>
      <c r="Q648" s="94"/>
      <c r="R648" s="95"/>
      <c r="S648" s="28"/>
      <c r="T648" s="157"/>
      <c r="U648" s="157"/>
      <c r="V648" s="157"/>
      <c r="W648" s="157"/>
      <c r="X648" s="157"/>
      <c r="Y648" s="157"/>
      <c r="Z648" s="157"/>
      <c r="AA648" s="157"/>
      <c r="AB648" s="157"/>
      <c r="AC648" s="168"/>
      <c r="AD648" s="94"/>
      <c r="AE648" s="103"/>
      <c r="AF648" s="104"/>
      <c r="AG648" s="104"/>
      <c r="AH648" s="104"/>
      <c r="AI648" s="104"/>
      <c r="AJ648" s="104"/>
      <c r="AK648" s="104"/>
      <c r="AL648" s="104"/>
      <c r="AM648" s="104"/>
      <c r="AN648" s="104"/>
      <c r="AO648" s="104"/>
      <c r="AP648" s="40"/>
      <c r="AQ648" s="105"/>
    </row>
    <row r="649" spans="1:43" x14ac:dyDescent="0.2">
      <c r="A649" s="24"/>
      <c r="B649" s="777"/>
      <c r="C649" s="94"/>
      <c r="D649" s="95"/>
      <c r="E649" s="527"/>
      <c r="F649" s="527"/>
      <c r="G649" s="527"/>
      <c r="H649" s="527"/>
      <c r="I649" s="527"/>
      <c r="J649" s="527"/>
      <c r="K649" s="527"/>
      <c r="L649" s="527"/>
      <c r="M649" s="527"/>
      <c r="N649" s="527"/>
      <c r="O649" s="527"/>
      <c r="P649" s="527"/>
      <c r="Q649" s="94"/>
      <c r="R649" s="95"/>
      <c r="S649" s="24"/>
      <c r="T649" s="157"/>
      <c r="U649" s="28"/>
      <c r="V649" s="30"/>
      <c r="W649" s="30"/>
      <c r="X649" s="30"/>
      <c r="Y649" s="30"/>
      <c r="Z649" s="30"/>
      <c r="AA649" s="30"/>
      <c r="AB649" s="30"/>
      <c r="AC649" s="158" t="s">
        <v>45</v>
      </c>
      <c r="AD649" s="94"/>
      <c r="AE649" s="103"/>
      <c r="AF649" s="104"/>
      <c r="AG649" s="104"/>
      <c r="AH649" s="104"/>
      <c r="AI649" s="104"/>
      <c r="AJ649" s="104"/>
      <c r="AK649" s="104"/>
      <c r="AL649" s="104"/>
      <c r="AM649" s="104"/>
      <c r="AN649" s="104"/>
      <c r="AO649" s="104"/>
      <c r="AP649" s="543"/>
      <c r="AQ649" s="105"/>
    </row>
    <row r="650" spans="1:43" x14ac:dyDescent="0.2">
      <c r="A650" s="24"/>
      <c r="B650" s="777"/>
      <c r="C650" s="94"/>
      <c r="D650" s="95"/>
      <c r="E650" s="890" t="s">
        <v>595</v>
      </c>
      <c r="F650" s="890"/>
      <c r="G650" s="890"/>
      <c r="H650" s="890"/>
      <c r="I650" s="890"/>
      <c r="J650" s="890"/>
      <c r="K650" s="890"/>
      <c r="L650" s="890"/>
      <c r="M650" s="890"/>
      <c r="N650" s="890"/>
      <c r="O650" s="890"/>
      <c r="P650" s="890"/>
      <c r="Q650" s="94"/>
      <c r="R650" s="95"/>
      <c r="S650" s="28"/>
      <c r="T650" s="157"/>
      <c r="U650" s="28"/>
      <c r="V650" s="890" t="s">
        <v>559</v>
      </c>
      <c r="W650" s="890"/>
      <c r="X650" s="890"/>
      <c r="Y650" s="890"/>
      <c r="Z650" s="890"/>
      <c r="AA650" s="890"/>
      <c r="AB650" s="890"/>
      <c r="AC650" s="158"/>
      <c r="AD650" s="94"/>
      <c r="AE650" s="103"/>
      <c r="AF650" s="31"/>
      <c r="AG650" s="31"/>
      <c r="AH650" s="31"/>
      <c r="AI650" s="31"/>
      <c r="AJ650" s="31"/>
      <c r="AK650" s="31"/>
      <c r="AL650" s="31"/>
      <c r="AM650" s="31"/>
      <c r="AN650" s="31"/>
      <c r="AO650" s="31"/>
      <c r="AP650" s="40"/>
      <c r="AQ650" s="105"/>
    </row>
    <row r="651" spans="1:43" x14ac:dyDescent="0.2">
      <c r="A651" s="24"/>
      <c r="B651" s="777"/>
      <c r="C651" s="94"/>
      <c r="D651" s="95"/>
      <c r="Q651" s="94"/>
      <c r="R651" s="95"/>
      <c r="S651" s="24"/>
      <c r="T651" s="24"/>
      <c r="AC651" s="36"/>
      <c r="AD651" s="94"/>
      <c r="AE651" s="103"/>
      <c r="AF651" s="104"/>
      <c r="AG651" s="104"/>
      <c r="AH651" s="104"/>
      <c r="AI651" s="104"/>
      <c r="AJ651" s="104"/>
      <c r="AK651" s="104"/>
      <c r="AL651" s="104"/>
      <c r="AM651" s="104"/>
      <c r="AN651" s="104"/>
      <c r="AO651" s="104"/>
      <c r="AP651" s="543"/>
      <c r="AQ651" s="105"/>
    </row>
    <row r="652" spans="1:43" ht="10.5" x14ac:dyDescent="0.2">
      <c r="A652" s="24"/>
      <c r="B652" s="777"/>
      <c r="C652" s="94"/>
      <c r="D652" s="95"/>
      <c r="Q652" s="94"/>
      <c r="R652" s="95"/>
      <c r="S652" s="307" t="s">
        <v>601</v>
      </c>
      <c r="T652" s="28"/>
      <c r="U652" s="28"/>
      <c r="V652" s="28"/>
      <c r="W652" s="28"/>
      <c r="X652" s="28"/>
      <c r="Y652" s="28"/>
      <c r="Z652" s="28"/>
      <c r="AA652" s="28"/>
      <c r="AB652" s="28"/>
      <c r="AC652" s="42"/>
      <c r="AD652" s="94"/>
      <c r="AE652" s="103"/>
      <c r="AF652" s="104"/>
      <c r="AG652" s="104"/>
      <c r="AH652" s="104"/>
      <c r="AI652" s="104"/>
      <c r="AJ652" s="104"/>
      <c r="AK652" s="104"/>
      <c r="AL652" s="104"/>
      <c r="AM652" s="104"/>
      <c r="AN652" s="104"/>
      <c r="AO652" s="104"/>
      <c r="AP652" s="543"/>
      <c r="AQ652" s="105"/>
    </row>
    <row r="653" spans="1:43" x14ac:dyDescent="0.2">
      <c r="A653" s="24"/>
      <c r="B653" s="777"/>
      <c r="C653" s="94"/>
      <c r="D653" s="95"/>
      <c r="E653" s="24"/>
      <c r="F653" s="24"/>
      <c r="G653" s="24"/>
      <c r="H653" s="24"/>
      <c r="I653" s="24"/>
      <c r="J653" s="24"/>
      <c r="K653" s="24"/>
      <c r="L653" s="24"/>
      <c r="M653" s="24"/>
      <c r="N653" s="24"/>
      <c r="O653" s="24"/>
      <c r="P653" s="24"/>
      <c r="Q653" s="94"/>
      <c r="R653" s="95"/>
      <c r="S653" s="28"/>
      <c r="T653" s="695" t="s">
        <v>730</v>
      </c>
      <c r="U653" s="714"/>
      <c r="V653" s="714"/>
      <c r="W653" s="714"/>
      <c r="X653" s="714"/>
      <c r="Y653" s="714"/>
      <c r="Z653" s="714"/>
      <c r="AA653" s="714"/>
      <c r="AB653" s="28"/>
      <c r="AC653" s="42"/>
      <c r="AD653" s="94"/>
      <c r="AE653" s="103"/>
      <c r="AF653" s="31"/>
      <c r="AG653" s="31"/>
      <c r="AH653" s="31"/>
      <c r="AI653" s="31"/>
      <c r="AJ653" s="31"/>
      <c r="AK653" s="31"/>
      <c r="AL653" s="31"/>
      <c r="AM653" s="31"/>
      <c r="AN653" s="31"/>
      <c r="AO653" s="31"/>
      <c r="AP653" s="543"/>
      <c r="AQ653" s="105"/>
    </row>
    <row r="654" spans="1:43" x14ac:dyDescent="0.2">
      <c r="A654" s="24"/>
      <c r="B654" s="777"/>
      <c r="C654" s="94"/>
      <c r="D654" s="95"/>
      <c r="E654" s="24"/>
      <c r="F654" s="24"/>
      <c r="G654" s="24"/>
      <c r="H654" s="24"/>
      <c r="I654" s="24"/>
      <c r="J654" s="24"/>
      <c r="K654" s="24"/>
      <c r="L654" s="24"/>
      <c r="M654" s="24"/>
      <c r="N654" s="24"/>
      <c r="O654" s="24"/>
      <c r="P654" s="24"/>
      <c r="Q654" s="94"/>
      <c r="R654" s="95"/>
      <c r="S654" s="24"/>
      <c r="T654" s="695"/>
      <c r="U654" s="717" t="s">
        <v>731</v>
      </c>
      <c r="V654" s="717"/>
      <c r="W654" s="717"/>
      <c r="X654" s="182" t="s">
        <v>2</v>
      </c>
      <c r="Y654" s="183"/>
      <c r="Z654" s="182"/>
      <c r="AA654" s="182"/>
      <c r="AB654" s="182"/>
      <c r="AC654" s="42" t="s">
        <v>46</v>
      </c>
      <c r="AD654" s="94"/>
      <c r="AE654" s="103"/>
      <c r="AF654" s="104"/>
      <c r="AG654" s="104"/>
      <c r="AH654" s="104"/>
      <c r="AI654" s="104"/>
      <c r="AJ654" s="104"/>
      <c r="AK654" s="104"/>
      <c r="AL654" s="104"/>
      <c r="AM654" s="104"/>
      <c r="AN654" s="104"/>
      <c r="AO654" s="104"/>
      <c r="AP654" s="543"/>
      <c r="AQ654" s="105"/>
    </row>
    <row r="655" spans="1:43" x14ac:dyDescent="0.2">
      <c r="A655" s="24"/>
      <c r="B655" s="777"/>
      <c r="C655" s="94"/>
      <c r="D655" s="95"/>
      <c r="E655" s="24"/>
      <c r="F655" s="24"/>
      <c r="G655" s="24"/>
      <c r="H655" s="24"/>
      <c r="I655" s="24"/>
      <c r="J655" s="24"/>
      <c r="K655" s="24"/>
      <c r="L655" s="24"/>
      <c r="M655" s="24"/>
      <c r="N655" s="24"/>
      <c r="O655" s="24"/>
      <c r="P655" s="24"/>
      <c r="Q655" s="94"/>
      <c r="R655" s="95"/>
      <c r="S655" s="28"/>
      <c r="T655" s="695" t="s">
        <v>778</v>
      </c>
      <c r="U655" s="714"/>
      <c r="V655" s="714"/>
      <c r="W655" s="714"/>
      <c r="X655" s="714"/>
      <c r="Y655" s="714"/>
      <c r="Z655" s="714"/>
      <c r="AA655" s="714"/>
      <c r="AB655" s="28"/>
      <c r="AC655" s="42"/>
      <c r="AD655" s="94"/>
      <c r="AE655" s="103"/>
      <c r="AF655" s="104"/>
      <c r="AG655" s="104"/>
      <c r="AH655" s="104"/>
      <c r="AI655" s="104"/>
      <c r="AJ655" s="104"/>
      <c r="AK655" s="104"/>
      <c r="AL655" s="104"/>
      <c r="AM655" s="104"/>
      <c r="AN655" s="104"/>
      <c r="AO655" s="104"/>
      <c r="AP655" s="543"/>
      <c r="AQ655" s="105"/>
    </row>
    <row r="656" spans="1:43" x14ac:dyDescent="0.2">
      <c r="A656" s="24"/>
      <c r="B656" s="777"/>
      <c r="C656" s="94"/>
      <c r="D656" s="95"/>
      <c r="E656" s="24"/>
      <c r="F656" s="24"/>
      <c r="G656" s="24"/>
      <c r="H656" s="24"/>
      <c r="I656" s="24"/>
      <c r="J656" s="24"/>
      <c r="K656" s="24"/>
      <c r="L656" s="24"/>
      <c r="M656" s="24"/>
      <c r="N656" s="24"/>
      <c r="O656" s="24"/>
      <c r="P656" s="24"/>
      <c r="Q656" s="94"/>
      <c r="R656" s="95"/>
      <c r="S656" s="28"/>
      <c r="T656" s="695"/>
      <c r="U656" s="716" t="s">
        <v>731</v>
      </c>
      <c r="V656" s="717"/>
      <c r="W656" s="717"/>
      <c r="X656" s="717"/>
      <c r="Y656" s="717"/>
      <c r="Z656" s="717"/>
      <c r="AA656" s="717"/>
      <c r="AB656" s="24"/>
      <c r="AC656" s="36"/>
      <c r="AD656" s="94"/>
      <c r="AE656" s="103"/>
      <c r="AF656" s="104"/>
      <c r="AG656" s="104"/>
      <c r="AH656" s="104"/>
      <c r="AI656" s="104"/>
      <c r="AJ656" s="104"/>
      <c r="AK656" s="104"/>
      <c r="AL656" s="104"/>
      <c r="AM656" s="104"/>
      <c r="AN656" s="104"/>
      <c r="AO656" s="104"/>
      <c r="AP656" s="543"/>
      <c r="AQ656" s="105"/>
    </row>
    <row r="657" spans="1:43" x14ac:dyDescent="0.2">
      <c r="A657" s="24"/>
      <c r="B657" s="777"/>
      <c r="C657" s="94"/>
      <c r="D657" s="95"/>
      <c r="E657" s="24"/>
      <c r="F657" s="24"/>
      <c r="G657" s="24"/>
      <c r="H657" s="24"/>
      <c r="I657" s="24"/>
      <c r="J657" s="24"/>
      <c r="K657" s="24"/>
      <c r="L657" s="24"/>
      <c r="M657" s="24"/>
      <c r="N657" s="24"/>
      <c r="O657" s="24"/>
      <c r="P657" s="24"/>
      <c r="Q657" s="94"/>
      <c r="R657" s="95"/>
      <c r="S657" s="28"/>
      <c r="T657" s="157"/>
      <c r="U657" s="157"/>
      <c r="V657" s="24"/>
      <c r="W657" s="24"/>
      <c r="X657" s="24"/>
      <c r="Y657" s="24"/>
      <c r="Z657" s="24"/>
      <c r="AA657" s="24"/>
      <c r="AB657" s="24"/>
      <c r="AC657" s="36"/>
      <c r="AD657" s="94"/>
      <c r="AE657" s="103"/>
      <c r="AF657" s="104"/>
      <c r="AG657" s="104"/>
      <c r="AH657" s="104"/>
      <c r="AI657" s="104"/>
      <c r="AJ657" s="104"/>
      <c r="AK657" s="104"/>
      <c r="AL657" s="104"/>
      <c r="AM657" s="104"/>
      <c r="AN657" s="104"/>
      <c r="AO657" s="104"/>
      <c r="AP657" s="543"/>
      <c r="AQ657" s="105"/>
    </row>
    <row r="658" spans="1:43" x14ac:dyDescent="0.2">
      <c r="A658" s="24"/>
      <c r="B658" s="777"/>
      <c r="C658" s="94"/>
      <c r="D658" s="95"/>
      <c r="E658" s="24"/>
      <c r="F658" s="24"/>
      <c r="G658" s="24"/>
      <c r="H658" s="24"/>
      <c r="I658" s="24"/>
      <c r="J658" s="24"/>
      <c r="K658" s="24"/>
      <c r="L658" s="24"/>
      <c r="M658" s="24"/>
      <c r="N658" s="24"/>
      <c r="O658" s="24"/>
      <c r="P658" s="24"/>
      <c r="Q658" s="94"/>
      <c r="R658" s="95"/>
      <c r="S658" s="28"/>
      <c r="T658" s="157"/>
      <c r="U658" s="28"/>
      <c r="V658" s="30"/>
      <c r="W658" s="30"/>
      <c r="X658" s="30"/>
      <c r="Y658" s="30"/>
      <c r="Z658" s="30"/>
      <c r="AA658" s="30"/>
      <c r="AB658" s="30"/>
      <c r="AC658" s="158" t="s">
        <v>47</v>
      </c>
      <c r="AD658" s="94"/>
      <c r="AE658" s="103"/>
      <c r="AF658" s="104"/>
      <c r="AG658" s="104"/>
      <c r="AH658" s="104"/>
      <c r="AI658" s="104"/>
      <c r="AJ658" s="104"/>
      <c r="AK658" s="104"/>
      <c r="AL658" s="104"/>
      <c r="AM658" s="104"/>
      <c r="AN658" s="104"/>
      <c r="AO658" s="104"/>
      <c r="AP658" s="543"/>
      <c r="AQ658" s="105"/>
    </row>
    <row r="659" spans="1:43" x14ac:dyDescent="0.2">
      <c r="A659" s="24"/>
      <c r="B659" s="777"/>
      <c r="C659" s="94"/>
      <c r="D659" s="95"/>
      <c r="E659" s="24"/>
      <c r="F659" s="24"/>
      <c r="G659" s="24"/>
      <c r="H659" s="24"/>
      <c r="I659" s="24"/>
      <c r="J659" s="24"/>
      <c r="K659" s="24"/>
      <c r="L659" s="24"/>
      <c r="M659" s="24"/>
      <c r="N659" s="24"/>
      <c r="O659" s="24"/>
      <c r="P659" s="24"/>
      <c r="Q659" s="94"/>
      <c r="R659" s="95"/>
      <c r="S659" s="28"/>
      <c r="T659" s="157"/>
      <c r="U659" s="28"/>
      <c r="V659" s="890" t="s">
        <v>559</v>
      </c>
      <c r="W659" s="890"/>
      <c r="X659" s="890"/>
      <c r="Y659" s="890"/>
      <c r="Z659" s="890"/>
      <c r="AA659" s="890"/>
      <c r="AB659" s="890"/>
      <c r="AC659" s="158"/>
      <c r="AD659" s="94"/>
      <c r="AE659" s="103"/>
      <c r="AF659" s="104"/>
      <c r="AG659" s="104"/>
      <c r="AH659" s="104"/>
      <c r="AI659" s="104"/>
      <c r="AJ659" s="104"/>
      <c r="AK659" s="104"/>
      <c r="AL659" s="104"/>
      <c r="AM659" s="104"/>
      <c r="AN659" s="104"/>
      <c r="AO659" s="104"/>
      <c r="AP659" s="560"/>
      <c r="AQ659" s="105"/>
    </row>
    <row r="660" spans="1:43" x14ac:dyDescent="0.2">
      <c r="A660" s="24"/>
      <c r="B660" s="777"/>
      <c r="C660" s="94"/>
      <c r="D660" s="95"/>
      <c r="E660" s="24"/>
      <c r="F660" s="24"/>
      <c r="G660" s="24"/>
      <c r="H660" s="24"/>
      <c r="I660" s="24"/>
      <c r="J660" s="24"/>
      <c r="K660" s="24"/>
      <c r="L660" s="24"/>
      <c r="M660" s="24"/>
      <c r="N660" s="24"/>
      <c r="O660" s="24"/>
      <c r="P660" s="24"/>
      <c r="Q660" s="94"/>
      <c r="R660" s="95"/>
      <c r="S660" s="28"/>
      <c r="T660" s="28"/>
      <c r="U660" s="28"/>
      <c r="V660" s="28"/>
      <c r="W660" s="28"/>
      <c r="X660" s="28"/>
      <c r="Y660" s="28"/>
      <c r="Z660" s="28"/>
      <c r="AA660" s="28"/>
      <c r="AB660" s="28"/>
      <c r="AC660" s="42"/>
      <c r="AD660" s="94"/>
      <c r="AE660" s="103"/>
      <c r="AF660" s="104"/>
      <c r="AG660" s="104"/>
      <c r="AH660" s="104"/>
      <c r="AI660" s="31"/>
      <c r="AJ660" s="104"/>
      <c r="AK660" s="104"/>
      <c r="AL660" s="104"/>
      <c r="AM660" s="104"/>
      <c r="AN660" s="104"/>
      <c r="AO660" s="104"/>
      <c r="AP660" s="543"/>
      <c r="AQ660" s="105"/>
    </row>
    <row r="661" spans="1:43" x14ac:dyDescent="0.2">
      <c r="A661" s="28"/>
      <c r="B661" s="757"/>
      <c r="C661" s="94"/>
      <c r="D661" s="95"/>
      <c r="E661" s="28"/>
      <c r="F661" s="28"/>
      <c r="G661" s="28"/>
      <c r="H661" s="28"/>
      <c r="I661" s="28"/>
      <c r="J661" s="28"/>
      <c r="K661" s="28"/>
      <c r="L661" s="28"/>
      <c r="M661" s="28"/>
      <c r="N661" s="28"/>
      <c r="O661" s="28"/>
      <c r="P661" s="28"/>
      <c r="Q661" s="94"/>
      <c r="R661" s="95"/>
      <c r="S661" s="710" t="s">
        <v>558</v>
      </c>
      <c r="T661" s="28"/>
      <c r="U661" s="28"/>
      <c r="V661" s="28"/>
      <c r="W661" s="28"/>
      <c r="X661" s="28"/>
      <c r="Y661" s="28"/>
      <c r="Z661" s="28"/>
      <c r="AA661" s="28"/>
      <c r="AB661" s="28"/>
      <c r="AC661" s="296" t="s">
        <v>48</v>
      </c>
      <c r="AD661" s="94"/>
      <c r="AE661" s="103"/>
      <c r="AF661" s="104"/>
      <c r="AG661" s="104"/>
      <c r="AH661" s="104"/>
      <c r="AI661" s="104"/>
      <c r="AJ661" s="104"/>
      <c r="AK661" s="104"/>
      <c r="AL661" s="104"/>
      <c r="AM661" s="104"/>
      <c r="AN661" s="104"/>
      <c r="AO661" s="104"/>
      <c r="AP661" s="543"/>
      <c r="AQ661" s="105"/>
    </row>
    <row r="662" spans="1:43" x14ac:dyDescent="0.2">
      <c r="A662" s="28"/>
      <c r="B662" s="757"/>
      <c r="C662" s="94"/>
      <c r="D662" s="95"/>
      <c r="E662" s="28"/>
      <c r="F662" s="28"/>
      <c r="G662" s="28"/>
      <c r="H662" s="28"/>
      <c r="I662" s="28"/>
      <c r="J662" s="28"/>
      <c r="K662" s="28"/>
      <c r="L662" s="28"/>
      <c r="M662" s="28"/>
      <c r="N662" s="28"/>
      <c r="O662" s="28"/>
      <c r="P662" s="28"/>
      <c r="Q662" s="94"/>
      <c r="R662" s="95"/>
      <c r="S662" s="28"/>
      <c r="T662" s="28"/>
      <c r="U662" s="28"/>
      <c r="V662" s="890" t="s">
        <v>559</v>
      </c>
      <c r="W662" s="890"/>
      <c r="X662" s="890"/>
      <c r="Y662" s="890"/>
      <c r="Z662" s="890"/>
      <c r="AA662" s="890"/>
      <c r="AB662" s="890"/>
      <c r="AC662" s="296"/>
      <c r="AD662" s="94"/>
      <c r="AE662" s="103"/>
      <c r="AF662" s="104"/>
      <c r="AG662" s="104"/>
      <c r="AH662" s="104"/>
      <c r="AI662" s="104"/>
      <c r="AJ662" s="104"/>
      <c r="AK662" s="104"/>
      <c r="AL662" s="104"/>
      <c r="AM662" s="104"/>
      <c r="AN662" s="104"/>
      <c r="AO662" s="104"/>
      <c r="AP662" s="543"/>
      <c r="AQ662" s="105"/>
    </row>
    <row r="663" spans="1:43" ht="6" customHeight="1" x14ac:dyDescent="0.2">
      <c r="A663" s="30"/>
      <c r="B663" s="793"/>
      <c r="C663" s="91"/>
      <c r="D663" s="44"/>
      <c r="E663" s="30"/>
      <c r="F663" s="30"/>
      <c r="G663" s="30"/>
      <c r="H663" s="30"/>
      <c r="I663" s="30"/>
      <c r="J663" s="30"/>
      <c r="K663" s="30"/>
      <c r="L663" s="30"/>
      <c r="M663" s="30"/>
      <c r="N663" s="30"/>
      <c r="O663" s="30"/>
      <c r="P663" s="30"/>
      <c r="Q663" s="91"/>
      <c r="R663" s="44"/>
      <c r="S663" s="30"/>
      <c r="T663" s="30"/>
      <c r="U663" s="30"/>
      <c r="V663" s="30"/>
      <c r="W663" s="30"/>
      <c r="X663" s="30"/>
      <c r="Y663" s="30"/>
      <c r="Z663" s="30"/>
      <c r="AA663" s="30"/>
      <c r="AB663" s="30"/>
      <c r="AC663" s="545"/>
      <c r="AD663" s="91"/>
      <c r="AE663" s="103"/>
      <c r="AF663" s="104"/>
      <c r="AG663" s="104"/>
      <c r="AH663" s="104"/>
      <c r="AI663" s="104"/>
      <c r="AJ663" s="104"/>
      <c r="AK663" s="104"/>
      <c r="AL663" s="104"/>
      <c r="AM663" s="104"/>
      <c r="AN663" s="104"/>
      <c r="AO663" s="104"/>
      <c r="AP663" s="543"/>
      <c r="AQ663" s="105"/>
    </row>
    <row r="664" spans="1:43" ht="6" customHeight="1" x14ac:dyDescent="0.2">
      <c r="A664" s="26"/>
      <c r="B664" s="756"/>
      <c r="C664" s="89"/>
      <c r="D664" s="45"/>
      <c r="E664" s="26"/>
      <c r="F664" s="26"/>
      <c r="G664" s="26"/>
      <c r="H664" s="26"/>
      <c r="I664" s="26"/>
      <c r="J664" s="26"/>
      <c r="K664" s="26"/>
      <c r="L664" s="26"/>
      <c r="M664" s="26"/>
      <c r="N664" s="26"/>
      <c r="O664" s="26"/>
      <c r="P664" s="26"/>
      <c r="Q664" s="89"/>
      <c r="R664" s="45"/>
      <c r="S664" s="26"/>
      <c r="T664" s="26"/>
      <c r="U664" s="26"/>
      <c r="V664" s="26"/>
      <c r="W664" s="26"/>
      <c r="X664" s="26"/>
      <c r="Y664" s="26"/>
      <c r="Z664" s="26"/>
      <c r="AA664" s="26"/>
      <c r="AB664" s="26"/>
      <c r="AC664" s="525"/>
      <c r="AD664" s="89"/>
      <c r="AE664" s="103"/>
      <c r="AF664" s="104"/>
      <c r="AG664" s="104"/>
      <c r="AH664" s="104"/>
      <c r="AI664" s="104"/>
      <c r="AJ664" s="104"/>
      <c r="AK664" s="104"/>
      <c r="AL664" s="104"/>
      <c r="AM664" s="104"/>
      <c r="AN664" s="104"/>
      <c r="AO664" s="104"/>
      <c r="AP664" s="543"/>
      <c r="AQ664" s="105"/>
    </row>
    <row r="665" spans="1:43" ht="11.25" customHeight="1" x14ac:dyDescent="0.2">
      <c r="A665" s="24"/>
      <c r="B665" s="777">
        <v>457</v>
      </c>
      <c r="C665" s="94"/>
      <c r="D665" s="95"/>
      <c r="E665" s="927" t="str">
        <f ca="1">VLOOKUP(INDIRECT(ADDRESS(ROW(),COLUMN()-3)),Language_Translations,MATCH(Language_Selected,Language_Options,0),FALSE)</f>
        <v>Au cours des deux jours suivant la naissance de (NOM), est-ce qu'un prestataire de santé a fait l'une des choses suivantes ?</v>
      </c>
      <c r="F665" s="927"/>
      <c r="G665" s="927"/>
      <c r="H665" s="927"/>
      <c r="I665" s="927"/>
      <c r="J665" s="927"/>
      <c r="K665" s="927"/>
      <c r="L665" s="927"/>
      <c r="M665" s="927"/>
      <c r="N665" s="927"/>
      <c r="O665" s="927"/>
      <c r="P665" s="927"/>
      <c r="Q665" s="94"/>
      <c r="R665" s="95"/>
      <c r="S665" s="24"/>
      <c r="T665" s="24"/>
      <c r="U665" s="24"/>
      <c r="V665" s="24"/>
      <c r="W665" s="24"/>
      <c r="X665" s="24"/>
      <c r="Y665" s="24"/>
      <c r="Z665" s="24"/>
      <c r="AA665" s="24"/>
      <c r="AB665" s="24"/>
      <c r="AC665" s="178"/>
      <c r="AD665" s="94"/>
      <c r="AE665" s="103"/>
      <c r="AF665" s="104"/>
      <c r="AG665" s="104"/>
      <c r="AH665" s="104"/>
      <c r="AI665" s="104"/>
      <c r="AJ665" s="104"/>
      <c r="AK665" s="104"/>
      <c r="AL665" s="104"/>
      <c r="AM665" s="104"/>
      <c r="AN665" s="104"/>
      <c r="AO665" s="104"/>
      <c r="AP665" s="543"/>
      <c r="AQ665" s="105"/>
    </row>
    <row r="666" spans="1:43" x14ac:dyDescent="0.2">
      <c r="A666" s="24"/>
      <c r="B666" s="777"/>
      <c r="C666" s="94"/>
      <c r="D666" s="95"/>
      <c r="E666" s="927"/>
      <c r="F666" s="927"/>
      <c r="G666" s="927"/>
      <c r="H666" s="927"/>
      <c r="I666" s="927"/>
      <c r="J666" s="927"/>
      <c r="K666" s="927"/>
      <c r="L666" s="927"/>
      <c r="M666" s="927"/>
      <c r="N666" s="927"/>
      <c r="O666" s="927"/>
      <c r="P666" s="927"/>
      <c r="Q666" s="94"/>
      <c r="R666" s="95"/>
      <c r="S666" s="24"/>
      <c r="T666" s="24"/>
      <c r="U666" s="24"/>
      <c r="V666" s="24"/>
      <c r="W666" s="24"/>
      <c r="X666" s="24"/>
      <c r="Y666" s="24"/>
      <c r="Z666" s="24"/>
      <c r="AA666" s="24"/>
      <c r="AB666" s="24"/>
      <c r="AC666" s="178"/>
      <c r="AD666" s="94"/>
      <c r="AE666" s="103"/>
      <c r="AF666" s="104"/>
      <c r="AG666" s="104"/>
      <c r="AH666" s="104"/>
      <c r="AI666" s="104"/>
      <c r="AJ666" s="104"/>
      <c r="AK666" s="104"/>
      <c r="AL666" s="104"/>
      <c r="AM666" s="104"/>
      <c r="AN666" s="104"/>
      <c r="AO666" s="104"/>
      <c r="AP666" s="543"/>
      <c r="AQ666" s="105"/>
    </row>
    <row r="667" spans="1:43" x14ac:dyDescent="0.2">
      <c r="A667" s="792"/>
      <c r="B667" s="777"/>
      <c r="C667" s="765"/>
      <c r="D667" s="95"/>
      <c r="E667" s="927"/>
      <c r="F667" s="927"/>
      <c r="G667" s="927"/>
      <c r="H667" s="927"/>
      <c r="I667" s="927"/>
      <c r="J667" s="927"/>
      <c r="K667" s="927"/>
      <c r="L667" s="927"/>
      <c r="M667" s="927"/>
      <c r="N667" s="927"/>
      <c r="O667" s="927"/>
      <c r="P667" s="927"/>
      <c r="Q667" s="765"/>
      <c r="R667" s="95"/>
      <c r="S667" s="792"/>
      <c r="T667" s="792"/>
      <c r="U667" s="792"/>
      <c r="V667" s="792"/>
      <c r="W667" s="792"/>
      <c r="X667" s="792"/>
      <c r="Y667" s="792"/>
      <c r="Z667" s="792"/>
      <c r="AA667" s="792"/>
      <c r="AB667" s="792"/>
      <c r="AC667" s="178"/>
      <c r="AD667" s="765"/>
      <c r="AE667" s="103"/>
      <c r="AF667" s="104"/>
      <c r="AG667" s="104"/>
      <c r="AH667" s="104"/>
      <c r="AI667" s="104"/>
      <c r="AJ667" s="104"/>
      <c r="AK667" s="104"/>
      <c r="AL667" s="104"/>
      <c r="AM667" s="104"/>
      <c r="AN667" s="104"/>
      <c r="AO667" s="104"/>
      <c r="AP667" s="543"/>
      <c r="AQ667" s="105"/>
    </row>
    <row r="668" spans="1:43" x14ac:dyDescent="0.2">
      <c r="A668" s="24"/>
      <c r="B668" s="777"/>
      <c r="C668" s="94"/>
      <c r="D668" s="95"/>
      <c r="E668" s="927"/>
      <c r="F668" s="927"/>
      <c r="G668" s="927"/>
      <c r="H668" s="927"/>
      <c r="I668" s="927"/>
      <c r="J668" s="927"/>
      <c r="K668" s="927"/>
      <c r="L668" s="927"/>
      <c r="M668" s="927"/>
      <c r="N668" s="927"/>
      <c r="O668" s="927"/>
      <c r="P668" s="927"/>
      <c r="Q668" s="94"/>
      <c r="R668" s="95"/>
      <c r="S668" s="24"/>
      <c r="T668" s="24"/>
      <c r="U668" s="24"/>
      <c r="V668" s="24"/>
      <c r="W668" s="24"/>
      <c r="X668" s="24"/>
      <c r="Y668" s="145" t="s">
        <v>444</v>
      </c>
      <c r="Z668" s="24"/>
      <c r="AA668" s="145" t="s">
        <v>445</v>
      </c>
      <c r="AC668" s="433" t="s">
        <v>797</v>
      </c>
      <c r="AD668" s="94"/>
      <c r="AE668" s="103"/>
      <c r="AF668" s="104"/>
      <c r="AG668" s="104"/>
      <c r="AH668" s="104"/>
      <c r="AI668" s="104"/>
      <c r="AJ668" s="104"/>
      <c r="AK668" s="104"/>
      <c r="AL668" s="104"/>
      <c r="AM668" s="104"/>
      <c r="AN668" s="104"/>
      <c r="AO668" s="104"/>
      <c r="AP668" s="543"/>
      <c r="AQ668" s="105"/>
    </row>
    <row r="669" spans="1:43" ht="6" customHeight="1" x14ac:dyDescent="0.2">
      <c r="A669" s="24"/>
      <c r="B669" s="777"/>
      <c r="C669" s="94"/>
      <c r="D669" s="95"/>
      <c r="E669" s="24"/>
      <c r="F669" s="24"/>
      <c r="G669" s="24"/>
      <c r="H669" s="24"/>
      <c r="I669" s="24"/>
      <c r="J669" s="24"/>
      <c r="K669" s="24"/>
      <c r="L669" s="24"/>
      <c r="M669" s="24"/>
      <c r="N669" s="24"/>
      <c r="O669" s="24"/>
      <c r="P669" s="24"/>
      <c r="Q669" s="94"/>
      <c r="R669" s="95"/>
      <c r="S669" s="24"/>
      <c r="T669" s="24"/>
      <c r="U669" s="24"/>
      <c r="V669" s="24"/>
      <c r="W669" s="24"/>
      <c r="X669" s="24"/>
      <c r="Y669" s="145"/>
      <c r="Z669" s="24"/>
      <c r="AA669" s="213"/>
      <c r="AC669" s="433"/>
      <c r="AD669" s="94"/>
      <c r="AE669" s="103"/>
      <c r="AF669" s="104"/>
      <c r="AG669" s="104"/>
      <c r="AH669" s="104"/>
      <c r="AI669" s="104"/>
      <c r="AJ669" s="104"/>
      <c r="AK669" s="104"/>
      <c r="AL669" s="104"/>
      <c r="AM669" s="104"/>
      <c r="AN669" s="104"/>
      <c r="AO669" s="104"/>
      <c r="AP669" s="543"/>
      <c r="AQ669" s="105"/>
    </row>
    <row r="670" spans="1:43" x14ac:dyDescent="0.2">
      <c r="A670" s="24"/>
      <c r="B670" s="777"/>
      <c r="C670" s="94"/>
      <c r="D670" s="95"/>
      <c r="E670" s="180" t="s">
        <v>55</v>
      </c>
      <c r="F670" s="927" t="str">
        <f ca="1">VLOOKUP(CONCATENATE($B$665&amp;INDIRECT(ADDRESS(ROW(),COLUMN()-1))),Language_Translations,MATCH(Language_Selected,Language_Options,0),FALSE)</f>
        <v>Examiné le cordon ?</v>
      </c>
      <c r="G670" s="927"/>
      <c r="H670" s="927"/>
      <c r="I670" s="927"/>
      <c r="J670" s="927"/>
      <c r="K670" s="927"/>
      <c r="L670" s="927"/>
      <c r="M670" s="927"/>
      <c r="N670" s="927"/>
      <c r="O670" s="927"/>
      <c r="P670" s="927"/>
      <c r="Q670" s="715"/>
      <c r="R670" s="95"/>
      <c r="S670" s="180" t="s">
        <v>55</v>
      </c>
      <c r="T670" s="24" t="s">
        <v>1471</v>
      </c>
      <c r="U670" s="24"/>
      <c r="V670" s="182"/>
      <c r="W670" s="182" t="s">
        <v>2</v>
      </c>
      <c r="X670" s="182"/>
      <c r="Y670" s="213" t="s">
        <v>10</v>
      </c>
      <c r="Z670" s="24"/>
      <c r="AA670" s="213" t="s">
        <v>12</v>
      </c>
      <c r="AC670" s="526" t="s">
        <v>58</v>
      </c>
      <c r="AD670" s="94"/>
      <c r="AE670" s="103"/>
      <c r="AF670" s="104"/>
      <c r="AG670" s="104"/>
      <c r="AH670" s="104"/>
      <c r="AI670" s="104"/>
      <c r="AJ670" s="104"/>
      <c r="AK670" s="104"/>
      <c r="AL670" s="104"/>
      <c r="AM670" s="104"/>
      <c r="AN670" s="104"/>
      <c r="AO670" s="104"/>
      <c r="AP670" s="543"/>
      <c r="AQ670" s="105"/>
    </row>
    <row r="671" spans="1:43" ht="11.25" customHeight="1" x14ac:dyDescent="0.2">
      <c r="A671" s="24"/>
      <c r="B671" s="777"/>
      <c r="C671" s="94"/>
      <c r="D671" s="95"/>
      <c r="E671" s="180" t="s">
        <v>56</v>
      </c>
      <c r="F671" s="927" t="str">
        <f ca="1">VLOOKUP(CONCATENATE($B$665&amp;INDIRECT(ADDRESS(ROW(),COLUMN()-1))),Language_Translations,MATCH(Language_Selected,Language_Options,0),FALSE)</f>
        <v>Vérifié la température de (NOM) ?</v>
      </c>
      <c r="G671" s="927"/>
      <c r="H671" s="927"/>
      <c r="I671" s="927"/>
      <c r="J671" s="927"/>
      <c r="K671" s="927"/>
      <c r="L671" s="927"/>
      <c r="M671" s="927"/>
      <c r="N671" s="927"/>
      <c r="O671" s="927"/>
      <c r="P671" s="927"/>
      <c r="Q671" s="94"/>
      <c r="R671" s="95"/>
      <c r="S671" s="180" t="s">
        <v>56</v>
      </c>
      <c r="T671" s="24" t="s">
        <v>256</v>
      </c>
      <c r="U671" s="24"/>
      <c r="V671" s="24" t="s">
        <v>2</v>
      </c>
      <c r="W671" s="182" t="s">
        <v>2</v>
      </c>
      <c r="X671" s="182"/>
      <c r="Y671" s="213" t="s">
        <v>10</v>
      </c>
      <c r="Z671" s="24"/>
      <c r="AA671" s="213" t="s">
        <v>12</v>
      </c>
      <c r="AC671" s="526" t="s">
        <v>58</v>
      </c>
      <c r="AD671" s="94"/>
      <c r="AE671" s="103"/>
      <c r="AF671" s="104"/>
      <c r="AG671" s="104"/>
      <c r="AH671" s="104"/>
      <c r="AI671" s="104"/>
      <c r="AJ671" s="104"/>
      <c r="AK671" s="104"/>
      <c r="AL671" s="104"/>
      <c r="AM671" s="104"/>
      <c r="AN671" s="104"/>
      <c r="AO671" s="104"/>
      <c r="AP671" s="543"/>
      <c r="AQ671" s="105"/>
    </row>
    <row r="672" spans="1:43" ht="11.25" customHeight="1" x14ac:dyDescent="0.2">
      <c r="A672" s="24"/>
      <c r="B672" s="777"/>
      <c r="C672" s="94"/>
      <c r="D672" s="95"/>
      <c r="E672" s="180" t="s">
        <v>57</v>
      </c>
      <c r="F672" s="927" t="str">
        <f ca="1">VLOOKUP(CONCATENATE($B$665&amp;INDIRECT(ADDRESS(ROW(),COLUMN()-1))),Language_Translations,MATCH(Language_Selected,Language_Options,0),FALSE)</f>
        <v>Vous a conseillé sur les signes de danger chez les nouveau-nés ?</v>
      </c>
      <c r="G672" s="927"/>
      <c r="H672" s="927"/>
      <c r="I672" s="927"/>
      <c r="J672" s="927"/>
      <c r="K672" s="927"/>
      <c r="L672" s="927"/>
      <c r="M672" s="927"/>
      <c r="N672" s="927"/>
      <c r="O672" s="927"/>
      <c r="P672" s="927"/>
      <c r="Q672" s="94"/>
      <c r="R672" s="95"/>
      <c r="S672" s="180" t="s">
        <v>57</v>
      </c>
      <c r="T672" s="24" t="s">
        <v>794</v>
      </c>
      <c r="U672" s="24"/>
      <c r="V672" s="24"/>
      <c r="W672" s="182" t="s">
        <v>2</v>
      </c>
      <c r="X672" s="182"/>
      <c r="Y672" s="213" t="s">
        <v>10</v>
      </c>
      <c r="Z672" s="24"/>
      <c r="AA672" s="213" t="s">
        <v>12</v>
      </c>
      <c r="AC672" s="526" t="s">
        <v>58</v>
      </c>
      <c r="AD672" s="94"/>
      <c r="AE672" s="103"/>
      <c r="AF672" s="104"/>
      <c r="AG672" s="104"/>
      <c r="AH672" s="104"/>
      <c r="AI672" s="104"/>
      <c r="AJ672" s="104"/>
      <c r="AK672" s="104"/>
      <c r="AL672" s="104"/>
      <c r="AM672" s="104"/>
      <c r="AN672" s="104"/>
      <c r="AO672" s="104"/>
      <c r="AP672" s="543"/>
      <c r="AQ672" s="105"/>
    </row>
    <row r="673" spans="1:43" ht="11.25" customHeight="1" x14ac:dyDescent="0.2">
      <c r="A673" s="24"/>
      <c r="B673" s="777"/>
      <c r="C673" s="94"/>
      <c r="D673" s="95"/>
      <c r="F673" s="927"/>
      <c r="G673" s="927"/>
      <c r="H673" s="927"/>
      <c r="I673" s="927"/>
      <c r="J673" s="927"/>
      <c r="K673" s="927"/>
      <c r="L673" s="927"/>
      <c r="M673" s="927"/>
      <c r="N673" s="927"/>
      <c r="O673" s="927"/>
      <c r="P673" s="927"/>
      <c r="Q673" s="94"/>
      <c r="R673" s="95"/>
      <c r="T673" s="24"/>
      <c r="U673" s="24"/>
      <c r="V673" s="24"/>
      <c r="W673" s="182"/>
      <c r="X673" s="182"/>
      <c r="Y673" s="213"/>
      <c r="Z673" s="24"/>
      <c r="AA673" s="213"/>
      <c r="AC673" s="526"/>
      <c r="AD673" s="94"/>
      <c r="AE673" s="103"/>
      <c r="AF673" s="104"/>
      <c r="AG673" s="104"/>
      <c r="AH673" s="104"/>
      <c r="AI673" s="104"/>
      <c r="AJ673" s="104"/>
      <c r="AK673" s="104"/>
      <c r="AL673" s="104"/>
      <c r="AM673" s="104"/>
      <c r="AN673" s="104"/>
      <c r="AO673" s="104"/>
      <c r="AP673" s="543"/>
      <c r="AQ673" s="105"/>
    </row>
    <row r="674" spans="1:43" ht="11.25" customHeight="1" x14ac:dyDescent="0.2">
      <c r="A674" s="24"/>
      <c r="B674" s="777"/>
      <c r="C674" s="94"/>
      <c r="D674" s="95"/>
      <c r="E674" s="180" t="s">
        <v>117</v>
      </c>
      <c r="F674" s="927" t="str">
        <f ca="1">VLOOKUP(CONCATENATE($B$665&amp;INDIRECT(ADDRESS(ROW(),COLUMN()-1))),Language_Translations,MATCH(Language_Selected,Language_Options,0),FALSE)</f>
        <v>Vous a conseillé sur l'allaitement ?</v>
      </c>
      <c r="G674" s="927"/>
      <c r="H674" s="927"/>
      <c r="I674" s="927"/>
      <c r="J674" s="927"/>
      <c r="K674" s="927"/>
      <c r="L674" s="927"/>
      <c r="M674" s="927"/>
      <c r="N674" s="927"/>
      <c r="O674" s="927"/>
      <c r="P674" s="927"/>
      <c r="Q674" s="94"/>
      <c r="R674" s="95"/>
      <c r="S674" s="180" t="s">
        <v>117</v>
      </c>
      <c r="T674" s="24" t="s">
        <v>1759</v>
      </c>
      <c r="U674" s="24"/>
      <c r="V674" s="24"/>
      <c r="X674" s="182"/>
      <c r="AD674" s="94"/>
      <c r="AE674" s="103"/>
      <c r="AF674" s="104"/>
      <c r="AG674" s="104"/>
      <c r="AH674" s="104"/>
      <c r="AI674" s="104"/>
      <c r="AJ674" s="104"/>
      <c r="AK674" s="104"/>
      <c r="AL674" s="104"/>
      <c r="AM674" s="104"/>
      <c r="AN674" s="104"/>
      <c r="AO674" s="104"/>
      <c r="AP674" s="543"/>
      <c r="AQ674" s="105"/>
    </row>
    <row r="675" spans="1:43" ht="11.25" customHeight="1" x14ac:dyDescent="0.2">
      <c r="A675" s="24"/>
      <c r="B675" s="777"/>
      <c r="C675" s="94"/>
      <c r="D675" s="95"/>
      <c r="F675" s="927"/>
      <c r="G675" s="927"/>
      <c r="H675" s="927"/>
      <c r="I675" s="927"/>
      <c r="J675" s="927"/>
      <c r="K675" s="927"/>
      <c r="L675" s="927"/>
      <c r="M675" s="927"/>
      <c r="N675" s="927"/>
      <c r="O675" s="927"/>
      <c r="P675" s="927"/>
      <c r="Q675" s="94"/>
      <c r="R675" s="95"/>
      <c r="U675" s="24" t="s">
        <v>1763</v>
      </c>
      <c r="V675" s="24"/>
      <c r="W675" s="182"/>
      <c r="X675" s="182"/>
      <c r="AC675" s="180"/>
      <c r="AD675" s="94"/>
      <c r="AE675" s="103"/>
      <c r="AF675" s="104"/>
      <c r="AG675" s="104"/>
      <c r="AH675" s="104"/>
      <c r="AI675" s="104"/>
      <c r="AJ675" s="104"/>
      <c r="AK675" s="104"/>
      <c r="AL675" s="104"/>
      <c r="AM675" s="104"/>
      <c r="AN675" s="104"/>
      <c r="AO675" s="104"/>
      <c r="AP675" s="543"/>
      <c r="AQ675" s="105"/>
    </row>
    <row r="676" spans="1:43" ht="11.25" customHeight="1" x14ac:dyDescent="0.2">
      <c r="A676" s="24"/>
      <c r="B676" s="777"/>
      <c r="C676" s="94"/>
      <c r="D676" s="95"/>
      <c r="F676" s="927"/>
      <c r="G676" s="927"/>
      <c r="H676" s="927"/>
      <c r="I676" s="927"/>
      <c r="J676" s="927"/>
      <c r="K676" s="927"/>
      <c r="L676" s="927"/>
      <c r="M676" s="927"/>
      <c r="N676" s="927"/>
      <c r="O676" s="927"/>
      <c r="P676" s="927"/>
      <c r="Q676" s="94"/>
      <c r="R676" s="95"/>
      <c r="U676" s="24" t="s">
        <v>795</v>
      </c>
      <c r="V676" s="24"/>
      <c r="W676" s="182"/>
      <c r="X676" s="182" t="s">
        <v>2</v>
      </c>
      <c r="Y676" s="213" t="s">
        <v>10</v>
      </c>
      <c r="Z676" s="24"/>
      <c r="AA676" s="213" t="s">
        <v>12</v>
      </c>
      <c r="AC676" s="526" t="s">
        <v>58</v>
      </c>
      <c r="AD676" s="94"/>
      <c r="AE676" s="103"/>
      <c r="AF676" s="104"/>
      <c r="AG676" s="104"/>
      <c r="AH676" s="104"/>
      <c r="AI676" s="104"/>
      <c r="AJ676" s="104"/>
      <c r="AK676" s="104"/>
      <c r="AL676" s="104"/>
      <c r="AM676" s="104"/>
      <c r="AN676" s="104"/>
      <c r="AO676" s="104"/>
      <c r="AP676" s="543"/>
      <c r="AQ676" s="105"/>
    </row>
    <row r="677" spans="1:43" ht="11.25" customHeight="1" x14ac:dyDescent="0.2">
      <c r="A677" s="24"/>
      <c r="B677" s="777"/>
      <c r="C677" s="94"/>
      <c r="D677" s="95"/>
      <c r="E677" s="180" t="s">
        <v>118</v>
      </c>
      <c r="F677" s="927" t="str">
        <f ca="1">VLOOKUP(CONCATENATE($B$665&amp;INDIRECT(ADDRESS(ROW(),COLUMN()-1))),Language_Translations,MATCH(Language_Selected,Language_Options,0),FALSE)</f>
        <v>Observé (NOM) en train d'être allaité ?</v>
      </c>
      <c r="G677" s="927"/>
      <c r="H677" s="927"/>
      <c r="I677" s="927"/>
      <c r="J677" s="927"/>
      <c r="K677" s="927"/>
      <c r="L677" s="927"/>
      <c r="M677" s="927"/>
      <c r="N677" s="927"/>
      <c r="O677" s="927"/>
      <c r="P677" s="927"/>
      <c r="Q677" s="94"/>
      <c r="R677" s="95"/>
      <c r="S677" s="180" t="s">
        <v>118</v>
      </c>
      <c r="T677" s="24" t="s">
        <v>796</v>
      </c>
      <c r="U677" s="24"/>
      <c r="V677" s="24"/>
      <c r="X677" s="182"/>
      <c r="Y677" s="213"/>
      <c r="Z677" s="24"/>
      <c r="AA677" s="213"/>
      <c r="AC677" s="526"/>
      <c r="AD677" s="94"/>
      <c r="AE677" s="103"/>
      <c r="AF677" s="104"/>
      <c r="AG677" s="104"/>
      <c r="AH677" s="104"/>
      <c r="AI677" s="104"/>
      <c r="AJ677" s="104"/>
      <c r="AK677" s="104"/>
      <c r="AL677" s="104"/>
      <c r="AM677" s="104"/>
      <c r="AN677" s="104"/>
      <c r="AO677" s="104"/>
      <c r="AP677" s="543"/>
      <c r="AQ677" s="105"/>
    </row>
    <row r="678" spans="1:43" ht="11.25" customHeight="1" x14ac:dyDescent="0.2">
      <c r="A678" s="24"/>
      <c r="B678" s="777"/>
      <c r="C678" s="94"/>
      <c r="D678" s="95"/>
      <c r="F678" s="927"/>
      <c r="G678" s="927"/>
      <c r="H678" s="927"/>
      <c r="I678" s="927"/>
      <c r="J678" s="927"/>
      <c r="K678" s="927"/>
      <c r="L678" s="927"/>
      <c r="M678" s="927"/>
      <c r="N678" s="927"/>
      <c r="O678" s="927"/>
      <c r="P678" s="927"/>
      <c r="Q678" s="94"/>
      <c r="R678" s="95"/>
      <c r="U678" s="24" t="s">
        <v>1763</v>
      </c>
      <c r="V678" s="24"/>
      <c r="W678" s="182"/>
      <c r="X678" s="182"/>
      <c r="Y678" s="213"/>
      <c r="Z678" s="24"/>
      <c r="AA678" s="213"/>
      <c r="AC678" s="526"/>
      <c r="AD678" s="94"/>
      <c r="AE678" s="103"/>
      <c r="AF678" s="104"/>
      <c r="AG678" s="104"/>
      <c r="AH678" s="104"/>
      <c r="AI678" s="104"/>
      <c r="AJ678" s="104"/>
      <c r="AK678" s="104"/>
      <c r="AL678" s="104"/>
      <c r="AM678" s="104"/>
      <c r="AN678" s="104"/>
      <c r="AO678" s="104"/>
      <c r="AP678" s="543"/>
      <c r="AQ678" s="105"/>
    </row>
    <row r="679" spans="1:43" ht="11.25" customHeight="1" x14ac:dyDescent="0.2">
      <c r="A679" s="24"/>
      <c r="B679" s="777"/>
      <c r="C679" s="94"/>
      <c r="D679" s="95"/>
      <c r="F679" s="927"/>
      <c r="G679" s="927"/>
      <c r="H679" s="927"/>
      <c r="I679" s="927"/>
      <c r="J679" s="927"/>
      <c r="K679" s="927"/>
      <c r="L679" s="927"/>
      <c r="M679" s="927"/>
      <c r="N679" s="927"/>
      <c r="O679" s="927"/>
      <c r="P679" s="927"/>
      <c r="Q679" s="94"/>
      <c r="R679" s="95"/>
      <c r="U679" s="24" t="s">
        <v>795</v>
      </c>
      <c r="V679" s="24"/>
      <c r="W679" s="182"/>
      <c r="X679" s="182" t="s">
        <v>2</v>
      </c>
      <c r="Y679" s="213" t="s">
        <v>10</v>
      </c>
      <c r="Z679" s="24"/>
      <c r="AA679" s="213" t="s">
        <v>12</v>
      </c>
      <c r="AC679" s="526" t="s">
        <v>58</v>
      </c>
      <c r="AD679" s="94"/>
      <c r="AE679" s="103"/>
      <c r="AF679" s="104"/>
      <c r="AG679" s="104"/>
      <c r="AH679" s="104"/>
      <c r="AI679" s="104"/>
      <c r="AJ679" s="104"/>
      <c r="AK679" s="104"/>
      <c r="AL679" s="104"/>
      <c r="AM679" s="104"/>
      <c r="AN679" s="104"/>
      <c r="AO679" s="104"/>
      <c r="AP679" s="543"/>
      <c r="AQ679" s="105"/>
    </row>
    <row r="680" spans="1:43" ht="6" customHeight="1" x14ac:dyDescent="0.2">
      <c r="A680" s="30"/>
      <c r="B680" s="793"/>
      <c r="C680" s="91"/>
      <c r="D680" s="44"/>
      <c r="E680" s="30"/>
      <c r="F680" s="30"/>
      <c r="G680" s="30"/>
      <c r="H680" s="30"/>
      <c r="I680" s="30"/>
      <c r="J680" s="30"/>
      <c r="K680" s="30"/>
      <c r="L680" s="30"/>
      <c r="M680" s="30"/>
      <c r="N680" s="30"/>
      <c r="O680" s="30"/>
      <c r="P680" s="30"/>
      <c r="Q680" s="91"/>
      <c r="R680" s="44"/>
      <c r="S680" s="30"/>
      <c r="T680" s="30"/>
      <c r="U680" s="30"/>
      <c r="V680" s="30"/>
      <c r="W680" s="30"/>
      <c r="X680" s="30"/>
      <c r="Y680" s="30"/>
      <c r="Z680" s="30"/>
      <c r="AA680" s="30"/>
      <c r="AB680" s="30"/>
      <c r="AC680" s="185"/>
      <c r="AD680" s="91"/>
      <c r="AE680" s="103"/>
      <c r="AF680" s="104"/>
      <c r="AG680" s="104"/>
      <c r="AH680" s="104"/>
      <c r="AI680" s="104"/>
      <c r="AJ680" s="104"/>
      <c r="AK680" s="104"/>
      <c r="AL680" s="104"/>
      <c r="AM680" s="104"/>
      <c r="AN680" s="104"/>
      <c r="AO680" s="104"/>
      <c r="AP680" s="543"/>
      <c r="AQ680" s="105"/>
    </row>
    <row r="681" spans="1:43" ht="6" customHeight="1" x14ac:dyDescent="0.2">
      <c r="A681" s="26"/>
      <c r="B681" s="756"/>
      <c r="C681" s="89"/>
      <c r="D681" s="45"/>
      <c r="E681" s="26"/>
      <c r="F681" s="26"/>
      <c r="G681" s="26"/>
      <c r="H681" s="26"/>
      <c r="I681" s="26"/>
      <c r="J681" s="26"/>
      <c r="K681" s="26"/>
      <c r="L681" s="26"/>
      <c r="M681" s="26"/>
      <c r="N681" s="26"/>
      <c r="O681" s="26"/>
      <c r="P681" s="26"/>
      <c r="Q681" s="89"/>
      <c r="R681" s="45"/>
      <c r="S681" s="26"/>
      <c r="T681" s="26"/>
      <c r="U681" s="26"/>
      <c r="V681" s="26"/>
      <c r="W681" s="26"/>
      <c r="X681" s="26"/>
      <c r="Y681" s="26"/>
      <c r="Z681" s="26"/>
      <c r="AA681" s="26"/>
      <c r="AB681" s="26"/>
      <c r="AC681" s="187"/>
      <c r="AD681" s="89"/>
      <c r="AE681" s="103"/>
      <c r="AF681" s="104"/>
      <c r="AG681" s="104"/>
      <c r="AH681" s="104"/>
      <c r="AI681" s="104"/>
      <c r="AJ681" s="104"/>
      <c r="AK681" s="104"/>
      <c r="AL681" s="104"/>
      <c r="AM681" s="104"/>
      <c r="AN681" s="104"/>
      <c r="AO681" s="104"/>
      <c r="AP681" s="543"/>
      <c r="AQ681" s="105"/>
    </row>
    <row r="682" spans="1:43" ht="11.25" customHeight="1" x14ac:dyDescent="0.2">
      <c r="A682" s="24"/>
      <c r="B682" s="777">
        <v>458</v>
      </c>
      <c r="C682" s="94"/>
      <c r="D682" s="95"/>
      <c r="E682" s="918" t="str">
        <f ca="1">VLOOKUP(INDIRECT(ADDRESS(ROW(),COLUMN()-3)),Language_Translations,MATCH(Language_Selected,Language_Options,0),FALSE)</f>
        <v>Vos règles sont-elles revenues depuis la naissance de (NOM) ?</v>
      </c>
      <c r="F682" s="918"/>
      <c r="G682" s="918"/>
      <c r="H682" s="918"/>
      <c r="I682" s="918"/>
      <c r="J682" s="918"/>
      <c r="K682" s="918"/>
      <c r="L682" s="918"/>
      <c r="M682" s="918"/>
      <c r="N682" s="918"/>
      <c r="O682" s="918"/>
      <c r="P682" s="918"/>
      <c r="Q682" s="94"/>
      <c r="R682" s="95"/>
      <c r="S682" s="710" t="s">
        <v>444</v>
      </c>
      <c r="T682" s="24"/>
      <c r="U682" s="182" t="s">
        <v>2</v>
      </c>
      <c r="V682" s="182"/>
      <c r="W682" s="182"/>
      <c r="X682" s="182"/>
      <c r="Y682" s="182"/>
      <c r="Z682" s="182"/>
      <c r="AA682" s="182"/>
      <c r="AB682" s="182"/>
      <c r="AC682" s="178" t="s">
        <v>10</v>
      </c>
      <c r="AD682" s="94"/>
      <c r="AE682" s="103"/>
      <c r="AF682" s="104"/>
      <c r="AG682" s="104"/>
      <c r="AH682" s="104"/>
      <c r="AI682" s="104"/>
      <c r="AJ682" s="104"/>
      <c r="AK682" s="104"/>
      <c r="AL682" s="104"/>
      <c r="AM682" s="104"/>
      <c r="AN682" s="104"/>
      <c r="AO682" s="104"/>
      <c r="AP682" s="543"/>
      <c r="AQ682" s="105"/>
    </row>
    <row r="683" spans="1:43" x14ac:dyDescent="0.2">
      <c r="A683" s="24"/>
      <c r="B683" s="777"/>
      <c r="C683" s="94"/>
      <c r="D683" s="95"/>
      <c r="E683" s="918"/>
      <c r="F683" s="918"/>
      <c r="G683" s="918"/>
      <c r="H683" s="918"/>
      <c r="I683" s="918"/>
      <c r="J683" s="918"/>
      <c r="K683" s="918"/>
      <c r="L683" s="918"/>
      <c r="M683" s="918"/>
      <c r="N683" s="918"/>
      <c r="O683" s="918"/>
      <c r="P683" s="918"/>
      <c r="Q683" s="94"/>
      <c r="R683" s="95"/>
      <c r="S683" s="24"/>
      <c r="T683" s="24"/>
      <c r="U683" s="24"/>
      <c r="V683" s="159"/>
      <c r="W683" s="159"/>
      <c r="X683" s="159"/>
      <c r="Y683" s="159"/>
      <c r="Z683" s="190"/>
      <c r="AA683" s="168" t="s">
        <v>798</v>
      </c>
      <c r="AB683" s="24"/>
      <c r="AC683" s="36"/>
      <c r="AD683" s="94"/>
      <c r="AE683" s="103"/>
      <c r="AF683" s="104"/>
      <c r="AG683" s="104"/>
      <c r="AH683" s="104"/>
      <c r="AI683" s="104"/>
      <c r="AJ683" s="104"/>
      <c r="AK683" s="104"/>
      <c r="AL683" s="104"/>
      <c r="AM683" s="104"/>
      <c r="AN683" s="104"/>
      <c r="AO683" s="104"/>
      <c r="AP683" s="543"/>
      <c r="AQ683" s="105"/>
    </row>
    <row r="684" spans="1:43" x14ac:dyDescent="0.2">
      <c r="A684" s="24"/>
      <c r="B684" s="777"/>
      <c r="C684" s="94"/>
      <c r="D684" s="95"/>
      <c r="E684" s="918"/>
      <c r="F684" s="918"/>
      <c r="G684" s="918"/>
      <c r="H684" s="918"/>
      <c r="I684" s="918"/>
      <c r="J684" s="918"/>
      <c r="K684" s="918"/>
      <c r="L684" s="918"/>
      <c r="M684" s="918"/>
      <c r="N684" s="918"/>
      <c r="O684" s="918"/>
      <c r="P684" s="918"/>
      <c r="Q684" s="94"/>
      <c r="R684" s="95"/>
      <c r="S684" s="710" t="s">
        <v>445</v>
      </c>
      <c r="T684" s="24"/>
      <c r="U684" s="182" t="s">
        <v>2</v>
      </c>
      <c r="V684" s="182"/>
      <c r="W684" s="182"/>
      <c r="X684" s="182"/>
      <c r="Y684" s="182"/>
      <c r="Z684" s="182"/>
      <c r="AA684" s="182"/>
      <c r="AB684" s="182"/>
      <c r="AC684" s="178" t="s">
        <v>12</v>
      </c>
      <c r="AD684" s="94"/>
      <c r="AE684" s="103"/>
      <c r="AF684" s="104"/>
      <c r="AG684" s="104"/>
      <c r="AH684" s="104"/>
      <c r="AI684" s="104"/>
      <c r="AJ684" s="104"/>
      <c r="AK684" s="104"/>
      <c r="AL684" s="104"/>
      <c r="AM684" s="104"/>
      <c r="AN684" s="104"/>
      <c r="AO684" s="104"/>
      <c r="AP684" s="543"/>
      <c r="AQ684" s="105"/>
    </row>
    <row r="685" spans="1:43" x14ac:dyDescent="0.2">
      <c r="A685" s="24"/>
      <c r="B685" s="777"/>
      <c r="C685" s="94"/>
      <c r="D685" s="95"/>
      <c r="E685" s="918"/>
      <c r="F685" s="918"/>
      <c r="G685" s="918"/>
      <c r="H685" s="918"/>
      <c r="I685" s="918"/>
      <c r="J685" s="918"/>
      <c r="K685" s="918"/>
      <c r="L685" s="918"/>
      <c r="M685" s="918"/>
      <c r="N685" s="918"/>
      <c r="O685" s="918"/>
      <c r="P685" s="918"/>
      <c r="Q685" s="94"/>
      <c r="R685" s="95"/>
      <c r="S685" s="24"/>
      <c r="T685" s="24"/>
      <c r="U685" s="24"/>
      <c r="V685" s="24"/>
      <c r="W685" s="24"/>
      <c r="X685" s="24"/>
      <c r="Y685" s="24"/>
      <c r="AA685" s="36" t="s">
        <v>799</v>
      </c>
      <c r="AB685" s="24"/>
      <c r="AC685" s="36"/>
      <c r="AD685" s="94"/>
      <c r="AE685" s="103"/>
      <c r="AF685" s="104"/>
      <c r="AG685" s="104"/>
      <c r="AH685" s="104"/>
      <c r="AI685" s="104"/>
      <c r="AJ685" s="104"/>
      <c r="AK685" s="104"/>
      <c r="AL685" s="104"/>
      <c r="AM685" s="104"/>
      <c r="AN685" s="104"/>
      <c r="AO685" s="104"/>
      <c r="AP685" s="543"/>
      <c r="AQ685" s="105"/>
    </row>
    <row r="686" spans="1:43" ht="6" customHeight="1" x14ac:dyDescent="0.2">
      <c r="A686" s="30"/>
      <c r="B686" s="793"/>
      <c r="C686" s="91"/>
      <c r="D686" s="44"/>
      <c r="E686" s="30"/>
      <c r="F686" s="30"/>
      <c r="G686" s="30"/>
      <c r="H686" s="30"/>
      <c r="I686" s="30"/>
      <c r="J686" s="30"/>
      <c r="K686" s="30"/>
      <c r="L686" s="30"/>
      <c r="M686" s="30"/>
      <c r="N686" s="30"/>
      <c r="O686" s="30"/>
      <c r="P686" s="30"/>
      <c r="Q686" s="91"/>
      <c r="R686" s="44"/>
      <c r="S686" s="30"/>
      <c r="T686" s="30"/>
      <c r="U686" s="30"/>
      <c r="V686" s="30"/>
      <c r="W686" s="30"/>
      <c r="X686" s="30"/>
      <c r="Y686" s="30"/>
      <c r="Z686" s="30"/>
      <c r="AA686" s="30"/>
      <c r="AB686" s="30"/>
      <c r="AC686" s="185"/>
      <c r="AD686" s="91"/>
      <c r="AE686" s="106"/>
      <c r="AF686" s="107"/>
      <c r="AG686" s="107"/>
      <c r="AH686" s="107"/>
      <c r="AI686" s="107"/>
      <c r="AJ686" s="107"/>
      <c r="AK686" s="107"/>
      <c r="AL686" s="107"/>
      <c r="AM686" s="107"/>
      <c r="AN686" s="107"/>
      <c r="AO686" s="107"/>
      <c r="AP686" s="544"/>
      <c r="AQ686" s="108"/>
    </row>
    <row r="687" spans="1:43" ht="6" customHeight="1" x14ac:dyDescent="0.2">
      <c r="A687" s="26"/>
      <c r="B687" s="756"/>
      <c r="C687" s="89"/>
      <c r="D687" s="45"/>
      <c r="E687" s="26"/>
      <c r="F687" s="26"/>
      <c r="G687" s="26"/>
      <c r="H687" s="26"/>
      <c r="I687" s="26"/>
      <c r="J687" s="26"/>
      <c r="K687" s="26"/>
      <c r="L687" s="26"/>
      <c r="M687" s="26"/>
      <c r="N687" s="26"/>
      <c r="O687" s="26"/>
      <c r="P687" s="26"/>
      <c r="Q687" s="89"/>
      <c r="R687" s="100"/>
      <c r="S687" s="101"/>
      <c r="T687" s="101"/>
      <c r="U687" s="101"/>
      <c r="V687" s="101"/>
      <c r="W687" s="101"/>
      <c r="X687" s="101"/>
      <c r="Y687" s="101"/>
      <c r="Z687" s="101"/>
      <c r="AA687" s="101"/>
      <c r="AB687" s="101"/>
      <c r="AC687" s="542"/>
      <c r="AD687" s="102"/>
      <c r="AE687" s="153"/>
      <c r="AF687" s="34"/>
      <c r="AG687" s="34"/>
      <c r="AH687" s="34"/>
      <c r="AI687" s="34"/>
      <c r="AJ687" s="34"/>
      <c r="AK687" s="34"/>
      <c r="AL687" s="34"/>
      <c r="AM687" s="34"/>
      <c r="AN687" s="34"/>
      <c r="AO687" s="34"/>
      <c r="AP687" s="41"/>
      <c r="AQ687" s="152"/>
    </row>
    <row r="688" spans="1:43" ht="11.25" customHeight="1" x14ac:dyDescent="0.2">
      <c r="A688" s="24"/>
      <c r="B688" s="777">
        <v>459</v>
      </c>
      <c r="C688" s="94"/>
      <c r="D688" s="95"/>
      <c r="E688" s="918" t="str">
        <f ca="1">VLOOKUP(INDIRECT(ADDRESS(ROW(),COLUMN()-3)),Language_Translations,MATCH(Language_Selected,Language_Options,0),FALSE)</f>
        <v>Est-ce que vos règles sont revenues entre la naissance de (NOM) et votre grossesse suivante ?</v>
      </c>
      <c r="F688" s="918"/>
      <c r="G688" s="918"/>
      <c r="H688" s="918"/>
      <c r="I688" s="918"/>
      <c r="J688" s="918"/>
      <c r="K688" s="918"/>
      <c r="L688" s="918"/>
      <c r="M688" s="918"/>
      <c r="N688" s="918"/>
      <c r="O688" s="918"/>
      <c r="P688" s="918"/>
      <c r="Q688" s="94"/>
      <c r="R688" s="103"/>
      <c r="S688" s="31"/>
      <c r="T688" s="31"/>
      <c r="U688" s="31"/>
      <c r="V688" s="31"/>
      <c r="W688" s="31"/>
      <c r="X688" s="31"/>
      <c r="Y688" s="31"/>
      <c r="Z688" s="31"/>
      <c r="AA688" s="31"/>
      <c r="AB688" s="31"/>
      <c r="AC688" s="40"/>
      <c r="AD688" s="105"/>
      <c r="AE688" s="95"/>
      <c r="AF688" s="24" t="s">
        <v>444</v>
      </c>
      <c r="AG688" s="24"/>
      <c r="AH688" s="182" t="s">
        <v>2</v>
      </c>
      <c r="AI688" s="182"/>
      <c r="AJ688" s="182"/>
      <c r="AK688" s="182"/>
      <c r="AL688" s="182"/>
      <c r="AM688" s="182"/>
      <c r="AN688" s="182"/>
      <c r="AO688" s="182"/>
      <c r="AP688" s="178" t="s">
        <v>10</v>
      </c>
      <c r="AQ688" s="94"/>
    </row>
    <row r="689" spans="1:43" x14ac:dyDescent="0.2">
      <c r="A689" s="24"/>
      <c r="B689" s="777"/>
      <c r="C689" s="94"/>
      <c r="D689" s="95"/>
      <c r="E689" s="918"/>
      <c r="F689" s="918"/>
      <c r="G689" s="918"/>
      <c r="H689" s="918"/>
      <c r="I689" s="918"/>
      <c r="J689" s="918"/>
      <c r="K689" s="918"/>
      <c r="L689" s="918"/>
      <c r="M689" s="918"/>
      <c r="N689" s="918"/>
      <c r="O689" s="918"/>
      <c r="P689" s="918"/>
      <c r="Q689" s="94"/>
      <c r="R689" s="103"/>
      <c r="S689" s="31"/>
      <c r="T689" s="31"/>
      <c r="U689" s="31"/>
      <c r="V689" s="31"/>
      <c r="W689" s="31"/>
      <c r="X689" s="31"/>
      <c r="Y689" s="31"/>
      <c r="Z689" s="31"/>
      <c r="AA689" s="31"/>
      <c r="AB689" s="31"/>
      <c r="AC689" s="40"/>
      <c r="AD689" s="105"/>
      <c r="AE689" s="95"/>
      <c r="AF689" s="24" t="s">
        <v>445</v>
      </c>
      <c r="AG689" s="24"/>
      <c r="AH689" s="182" t="s">
        <v>2</v>
      </c>
      <c r="AI689" s="182"/>
      <c r="AJ689" s="182"/>
      <c r="AK689" s="182"/>
      <c r="AL689" s="182"/>
      <c r="AM689" s="182"/>
      <c r="AN689" s="182"/>
      <c r="AO689" s="182"/>
      <c r="AP689" s="178" t="s">
        <v>12</v>
      </c>
      <c r="AQ689" s="94"/>
    </row>
    <row r="690" spans="1:43" x14ac:dyDescent="0.2">
      <c r="A690" s="24"/>
      <c r="B690" s="777"/>
      <c r="C690" s="94"/>
      <c r="D690" s="95"/>
      <c r="E690" s="918"/>
      <c r="F690" s="918"/>
      <c r="G690" s="918"/>
      <c r="H690" s="918"/>
      <c r="I690" s="918"/>
      <c r="J690" s="918"/>
      <c r="K690" s="918"/>
      <c r="L690" s="918"/>
      <c r="M690" s="918"/>
      <c r="N690" s="918"/>
      <c r="O690" s="918"/>
      <c r="P690" s="918"/>
      <c r="Q690" s="94"/>
      <c r="R690" s="103"/>
      <c r="S690" s="31"/>
      <c r="T690" s="31"/>
      <c r="U690" s="31"/>
      <c r="V690" s="31"/>
      <c r="W690" s="31"/>
      <c r="X690" s="31"/>
      <c r="Y690" s="31"/>
      <c r="Z690" s="31"/>
      <c r="AA690" s="31"/>
      <c r="AB690" s="31"/>
      <c r="AC690" s="40"/>
      <c r="AD690" s="105"/>
      <c r="AE690" s="95"/>
      <c r="AF690" s="24"/>
      <c r="AG690" s="24"/>
      <c r="AH690" s="24"/>
      <c r="AI690" s="24"/>
      <c r="AJ690" s="24"/>
      <c r="AK690" s="24"/>
      <c r="AL690" s="24"/>
      <c r="AN690" s="36" t="s">
        <v>800</v>
      </c>
      <c r="AO690" s="24"/>
      <c r="AP690" s="36"/>
      <c r="AQ690" s="94"/>
    </row>
    <row r="691" spans="1:43" ht="6" customHeight="1" x14ac:dyDescent="0.2">
      <c r="A691" s="30"/>
      <c r="B691" s="793"/>
      <c r="C691" s="91"/>
      <c r="D691" s="44"/>
      <c r="E691" s="30"/>
      <c r="F691" s="30"/>
      <c r="G691" s="30"/>
      <c r="H691" s="30"/>
      <c r="I691" s="30"/>
      <c r="J691" s="30"/>
      <c r="K691" s="30"/>
      <c r="L691" s="30"/>
      <c r="M691" s="30"/>
      <c r="N691" s="30"/>
      <c r="O691" s="30"/>
      <c r="P691" s="30"/>
      <c r="Q691" s="91"/>
      <c r="R691" s="106"/>
      <c r="S691" s="107"/>
      <c r="T691" s="107"/>
      <c r="U691" s="107"/>
      <c r="V691" s="107"/>
      <c r="W691" s="107"/>
      <c r="X691" s="107"/>
      <c r="Y691" s="107"/>
      <c r="Z691" s="107"/>
      <c r="AA691" s="107"/>
      <c r="AB691" s="107"/>
      <c r="AC691" s="544"/>
      <c r="AD691" s="108"/>
      <c r="AE691" s="165"/>
      <c r="AF691" s="172"/>
      <c r="AG691" s="172"/>
      <c r="AH691" s="172"/>
      <c r="AI691" s="172"/>
      <c r="AJ691" s="172"/>
      <c r="AK691" s="172"/>
      <c r="AL691" s="172"/>
      <c r="AM691" s="172"/>
      <c r="AN691" s="172"/>
      <c r="AO691" s="172"/>
      <c r="AP691" s="173"/>
      <c r="AQ691" s="166"/>
    </row>
    <row r="692" spans="1:43" ht="6" customHeight="1" x14ac:dyDescent="0.2">
      <c r="A692" s="26"/>
      <c r="B692" s="756"/>
      <c r="C692" s="89"/>
      <c r="D692" s="45"/>
      <c r="E692" s="26"/>
      <c r="F692" s="26"/>
      <c r="G692" s="26"/>
      <c r="H692" s="26"/>
      <c r="I692" s="26"/>
      <c r="J692" s="26"/>
      <c r="K692" s="26"/>
      <c r="L692" s="26"/>
      <c r="M692" s="26"/>
      <c r="N692" s="26"/>
      <c r="O692" s="26"/>
      <c r="P692" s="26"/>
      <c r="Q692" s="89"/>
      <c r="R692" s="45"/>
      <c r="S692" s="26"/>
      <c r="T692" s="26"/>
      <c r="U692" s="26"/>
      <c r="V692" s="26"/>
      <c r="W692" s="26"/>
      <c r="X692" s="26"/>
      <c r="Y692" s="26"/>
      <c r="Z692" s="561"/>
      <c r="AA692" s="561"/>
      <c r="AB692" s="561"/>
      <c r="AC692" s="562"/>
      <c r="AD692" s="89"/>
      <c r="AE692" s="153"/>
      <c r="AF692" s="34"/>
      <c r="AG692" s="34"/>
      <c r="AH692" s="34"/>
      <c r="AI692" s="34"/>
      <c r="AJ692" s="34"/>
      <c r="AK692" s="34"/>
      <c r="AL692" s="34"/>
      <c r="AM692" s="563"/>
      <c r="AN692" s="563"/>
      <c r="AO692" s="563"/>
      <c r="AP692" s="564"/>
      <c r="AQ692" s="152"/>
    </row>
    <row r="693" spans="1:43" ht="11.25" customHeight="1" x14ac:dyDescent="0.2">
      <c r="A693" s="24"/>
      <c r="B693" s="777">
        <v>460</v>
      </c>
      <c r="C693" s="94"/>
      <c r="D693" s="95"/>
      <c r="E693" s="918" t="str">
        <f ca="1">VLOOKUP(INDIRECT(ADDRESS(ROW(),COLUMN()-3)),Language_Translations,MATCH(Language_Selected,Language_Options,0),FALSE)</f>
        <v>Pendant combien de mois après la naissance de (NOM) n'avez-vous pas eu vos règles ?</v>
      </c>
      <c r="F693" s="918"/>
      <c r="G693" s="918"/>
      <c r="H693" s="918"/>
      <c r="I693" s="918"/>
      <c r="J693" s="918"/>
      <c r="K693" s="918"/>
      <c r="L693" s="918"/>
      <c r="M693" s="918"/>
      <c r="N693" s="918"/>
      <c r="O693" s="918"/>
      <c r="P693" s="918"/>
      <c r="Q693" s="94"/>
      <c r="R693" s="95"/>
      <c r="S693" s="24"/>
      <c r="T693" s="24"/>
      <c r="U693" s="24"/>
      <c r="V693" s="24"/>
      <c r="W693" s="24"/>
      <c r="X693" s="24"/>
      <c r="Y693" s="24"/>
      <c r="Z693" s="95"/>
      <c r="AA693" s="28"/>
      <c r="AB693" s="95"/>
      <c r="AC693" s="38"/>
      <c r="AD693" s="94"/>
      <c r="AE693" s="95"/>
      <c r="AF693" s="24"/>
      <c r="AG693" s="24"/>
      <c r="AH693" s="24"/>
      <c r="AI693" s="24"/>
      <c r="AJ693" s="24"/>
      <c r="AK693" s="24"/>
      <c r="AL693" s="24"/>
      <c r="AM693" s="95"/>
      <c r="AN693" s="28"/>
      <c r="AO693" s="95"/>
      <c r="AP693" s="38"/>
      <c r="AQ693" s="94"/>
    </row>
    <row r="694" spans="1:43" x14ac:dyDescent="0.2">
      <c r="A694" s="24"/>
      <c r="B694" s="777"/>
      <c r="C694" s="94"/>
      <c r="D694" s="95"/>
      <c r="E694" s="918"/>
      <c r="F694" s="918"/>
      <c r="G694" s="918"/>
      <c r="H694" s="918"/>
      <c r="I694" s="918"/>
      <c r="J694" s="918"/>
      <c r="K694" s="918"/>
      <c r="L694" s="918"/>
      <c r="M694" s="918"/>
      <c r="N694" s="918"/>
      <c r="O694" s="918"/>
      <c r="P694" s="918"/>
      <c r="Q694" s="94"/>
      <c r="R694" s="95"/>
      <c r="S694" s="710" t="s">
        <v>388</v>
      </c>
      <c r="T694" s="24"/>
      <c r="U694" s="24"/>
      <c r="V694" s="182" t="s">
        <v>2</v>
      </c>
      <c r="W694" s="183"/>
      <c r="X694" s="182"/>
      <c r="Y694" s="182"/>
      <c r="Z694" s="44"/>
      <c r="AA694" s="30"/>
      <c r="AB694" s="44"/>
      <c r="AC694" s="39"/>
      <c r="AD694" s="94"/>
      <c r="AE694" s="95"/>
      <c r="AF694" s="710" t="s">
        <v>388</v>
      </c>
      <c r="AG694" s="24"/>
      <c r="AH694" s="24"/>
      <c r="AI694" s="182" t="s">
        <v>2</v>
      </c>
      <c r="AJ694" s="183"/>
      <c r="AK694" s="182"/>
      <c r="AL694" s="182"/>
      <c r="AM694" s="44"/>
      <c r="AN694" s="30"/>
      <c r="AO694" s="44"/>
      <c r="AP694" s="39"/>
      <c r="AQ694" s="94"/>
    </row>
    <row r="695" spans="1:43" x14ac:dyDescent="0.2">
      <c r="A695" s="28"/>
      <c r="B695" s="757"/>
      <c r="C695" s="94"/>
      <c r="D695" s="95"/>
      <c r="E695" s="918"/>
      <c r="F695" s="918"/>
      <c r="G695" s="918"/>
      <c r="H695" s="918"/>
      <c r="I695" s="918"/>
      <c r="J695" s="918"/>
      <c r="K695" s="918"/>
      <c r="L695" s="918"/>
      <c r="M695" s="918"/>
      <c r="N695" s="918"/>
      <c r="O695" s="918"/>
      <c r="P695" s="918"/>
      <c r="Q695" s="94"/>
      <c r="R695" s="95"/>
      <c r="S695" s="28"/>
      <c r="T695" s="28"/>
      <c r="U695" s="28"/>
      <c r="V695" s="28"/>
      <c r="W695" s="28"/>
      <c r="X695" s="28"/>
      <c r="Y695" s="28"/>
      <c r="Z695" s="28"/>
      <c r="AA695" s="28"/>
      <c r="AB695" s="28"/>
      <c r="AC695" s="42"/>
      <c r="AD695" s="94"/>
      <c r="AE695" s="95"/>
      <c r="AF695" s="28"/>
      <c r="AG695" s="28"/>
      <c r="AH695" s="28"/>
      <c r="AI695" s="28"/>
      <c r="AJ695" s="28"/>
      <c r="AK695" s="28"/>
      <c r="AL695" s="28"/>
      <c r="AM695" s="28"/>
      <c r="AN695" s="28"/>
      <c r="AO695" s="28"/>
      <c r="AP695" s="42"/>
      <c r="AQ695" s="94"/>
    </row>
    <row r="696" spans="1:43" x14ac:dyDescent="0.2">
      <c r="A696" s="28"/>
      <c r="B696" s="757"/>
      <c r="C696" s="94"/>
      <c r="D696" s="95"/>
      <c r="E696" s="918"/>
      <c r="F696" s="918"/>
      <c r="G696" s="918"/>
      <c r="H696" s="918"/>
      <c r="I696" s="918"/>
      <c r="J696" s="918"/>
      <c r="K696" s="918"/>
      <c r="L696" s="918"/>
      <c r="M696" s="918"/>
      <c r="N696" s="918"/>
      <c r="O696" s="918"/>
      <c r="P696" s="918"/>
      <c r="Q696" s="94"/>
      <c r="R696" s="95"/>
      <c r="S696" s="708" t="s">
        <v>560</v>
      </c>
      <c r="T696" s="28"/>
      <c r="U696" s="28"/>
      <c r="V696" s="28"/>
      <c r="W696" s="28"/>
      <c r="X696" s="90" t="s">
        <v>2</v>
      </c>
      <c r="Y696" s="90"/>
      <c r="Z696" s="183"/>
      <c r="AA696" s="90"/>
      <c r="AB696" s="90"/>
      <c r="AC696" s="296" t="s">
        <v>7</v>
      </c>
      <c r="AD696" s="94"/>
      <c r="AE696" s="95"/>
      <c r="AF696" s="714" t="s">
        <v>560</v>
      </c>
      <c r="AG696" s="28"/>
      <c r="AH696" s="28"/>
      <c r="AI696" s="28"/>
      <c r="AJ696" s="28"/>
      <c r="AK696" s="90" t="s">
        <v>2</v>
      </c>
      <c r="AL696" s="90"/>
      <c r="AM696" s="183"/>
      <c r="AN696" s="90"/>
      <c r="AO696" s="90"/>
      <c r="AP696" s="296" t="s">
        <v>7</v>
      </c>
      <c r="AQ696" s="94"/>
    </row>
    <row r="697" spans="1:43" ht="6" customHeight="1" thickBot="1" x14ac:dyDescent="0.25">
      <c r="A697" s="146"/>
      <c r="B697" s="761"/>
      <c r="C697" s="148"/>
      <c r="D697" s="149"/>
      <c r="E697" s="146"/>
      <c r="F697" s="146"/>
      <c r="G697" s="146"/>
      <c r="H697" s="146"/>
      <c r="I697" s="146"/>
      <c r="J697" s="146"/>
      <c r="K697" s="146"/>
      <c r="L697" s="146"/>
      <c r="M697" s="146"/>
      <c r="N697" s="146"/>
      <c r="O697" s="146"/>
      <c r="P697" s="146"/>
      <c r="Q697" s="148"/>
      <c r="R697" s="231"/>
      <c r="S697" s="232"/>
      <c r="T697" s="232"/>
      <c r="U697" s="232"/>
      <c r="V697" s="232"/>
      <c r="W697" s="232"/>
      <c r="X697" s="232"/>
      <c r="Y697" s="232"/>
      <c r="Z697" s="232"/>
      <c r="AA697" s="232"/>
      <c r="AB697" s="232"/>
      <c r="AC697" s="233"/>
      <c r="AD697" s="230"/>
      <c r="AE697" s="165"/>
      <c r="AF697" s="172"/>
      <c r="AG697" s="172"/>
      <c r="AH697" s="172"/>
      <c r="AI697" s="172"/>
      <c r="AJ697" s="172"/>
      <c r="AK697" s="172"/>
      <c r="AL697" s="172"/>
      <c r="AM697" s="172"/>
      <c r="AN697" s="172"/>
      <c r="AO697" s="172"/>
      <c r="AP697" s="173"/>
      <c r="AQ697" s="166"/>
    </row>
    <row r="698" spans="1:43" ht="6" customHeight="1" x14ac:dyDescent="0.2">
      <c r="A698" s="298"/>
      <c r="B698" s="299"/>
      <c r="C698" s="300"/>
      <c r="D698" s="301"/>
      <c r="E698" s="1"/>
      <c r="F698" s="1"/>
      <c r="G698" s="1"/>
      <c r="H698" s="1"/>
      <c r="I698" s="1"/>
      <c r="J698" s="1"/>
      <c r="K698" s="1"/>
      <c r="L698" s="1"/>
      <c r="M698" s="1"/>
      <c r="N698" s="1"/>
      <c r="O698" s="1"/>
      <c r="P698" s="1"/>
      <c r="Q698" s="300"/>
      <c r="R698" s="221"/>
      <c r="S698" s="222"/>
      <c r="T698" s="222"/>
      <c r="U698" s="222"/>
      <c r="V698" s="222"/>
      <c r="W698" s="222"/>
      <c r="X698" s="222"/>
      <c r="Y698" s="222"/>
      <c r="Z698" s="222"/>
      <c r="AA698" s="222"/>
      <c r="AB698" s="222"/>
      <c r="AC698" s="223"/>
      <c r="AD698" s="224"/>
      <c r="AE698" s="104"/>
      <c r="AF698" s="104"/>
      <c r="AG698" s="104"/>
      <c r="AH698" s="104"/>
      <c r="AI698" s="104"/>
      <c r="AJ698" s="104"/>
      <c r="AK698" s="104"/>
      <c r="AL698" s="104"/>
      <c r="AM698" s="104"/>
      <c r="AN698" s="104"/>
      <c r="AO698" s="104"/>
      <c r="AP698" s="543"/>
      <c r="AQ698" s="105"/>
    </row>
    <row r="699" spans="1:43" x14ac:dyDescent="0.2">
      <c r="A699" s="303"/>
      <c r="B699" s="757">
        <v>461</v>
      </c>
      <c r="C699" s="94"/>
      <c r="D699" s="95"/>
      <c r="E699" s="899" t="s">
        <v>801</v>
      </c>
      <c r="F699" s="899"/>
      <c r="G699" s="899"/>
      <c r="H699" s="899"/>
      <c r="I699" s="899"/>
      <c r="J699" s="899"/>
      <c r="K699" s="899"/>
      <c r="L699" s="899"/>
      <c r="M699" s="899"/>
      <c r="N699" s="899"/>
      <c r="O699" s="899"/>
      <c r="P699" s="899"/>
      <c r="Q699" s="94"/>
      <c r="R699" s="95"/>
      <c r="S699" s="416"/>
      <c r="T699" s="28"/>
      <c r="U699" s="28"/>
      <c r="V699" s="42" t="s">
        <v>802</v>
      </c>
      <c r="W699" s="28"/>
      <c r="X699" s="28"/>
      <c r="Y699" s="416"/>
      <c r="Z699" s="28"/>
      <c r="AA699" s="416"/>
      <c r="AB699" s="42" t="s">
        <v>578</v>
      </c>
      <c r="AC699" s="42"/>
      <c r="AD699" s="304"/>
      <c r="AE699" s="104"/>
      <c r="AF699" s="104"/>
      <c r="AG699" s="104"/>
      <c r="AH699" s="104"/>
      <c r="AI699" s="104"/>
      <c r="AJ699" s="104"/>
      <c r="AK699" s="104"/>
      <c r="AL699" s="104"/>
      <c r="AM699" s="104"/>
      <c r="AN699" s="104"/>
      <c r="AO699" s="104"/>
      <c r="AP699" s="543"/>
      <c r="AQ699" s="105"/>
    </row>
    <row r="700" spans="1:43" x14ac:dyDescent="0.2">
      <c r="A700" s="303"/>
      <c r="B700" s="757"/>
      <c r="C700" s="94"/>
      <c r="D700" s="95"/>
      <c r="E700" s="899"/>
      <c r="F700" s="899"/>
      <c r="G700" s="899"/>
      <c r="H700" s="899"/>
      <c r="I700" s="899"/>
      <c r="J700" s="899"/>
      <c r="K700" s="899"/>
      <c r="L700" s="899"/>
      <c r="M700" s="899"/>
      <c r="N700" s="899"/>
      <c r="O700" s="899"/>
      <c r="P700" s="899"/>
      <c r="Q700" s="94"/>
      <c r="R700" s="95"/>
      <c r="S700" s="416"/>
      <c r="T700" s="28"/>
      <c r="U700" s="416"/>
      <c r="V700" s="42" t="s">
        <v>578</v>
      </c>
      <c r="W700" s="28"/>
      <c r="X700" s="28"/>
      <c r="Y700" s="416"/>
      <c r="Z700" s="28"/>
      <c r="AA700" s="416"/>
      <c r="AB700" s="42" t="s">
        <v>803</v>
      </c>
      <c r="AC700" s="42"/>
      <c r="AD700" s="304"/>
      <c r="AE700" s="104"/>
      <c r="AF700" s="104"/>
      <c r="AG700" s="104"/>
      <c r="AH700" s="104"/>
      <c r="AI700" s="104"/>
      <c r="AJ700" s="104"/>
      <c r="AK700" s="104"/>
      <c r="AL700" s="104"/>
      <c r="AM700" s="104"/>
      <c r="AN700" s="104"/>
      <c r="AO700" s="104"/>
      <c r="AP700" s="543"/>
      <c r="AQ700" s="105"/>
    </row>
    <row r="701" spans="1:43" x14ac:dyDescent="0.2">
      <c r="A701" s="303"/>
      <c r="B701" s="757"/>
      <c r="C701" s="94"/>
      <c r="D701" s="95"/>
      <c r="E701" s="899"/>
      <c r="F701" s="899"/>
      <c r="G701" s="899"/>
      <c r="H701" s="899"/>
      <c r="I701" s="899"/>
      <c r="J701" s="899"/>
      <c r="K701" s="899"/>
      <c r="L701" s="899"/>
      <c r="M701" s="899"/>
      <c r="N701" s="899"/>
      <c r="O701" s="899"/>
      <c r="P701" s="899"/>
      <c r="Q701" s="94"/>
      <c r="R701" s="95"/>
      <c r="S701" s="416"/>
      <c r="T701" s="28"/>
      <c r="U701" s="28"/>
      <c r="V701" s="42"/>
      <c r="W701" s="28"/>
      <c r="X701" s="28"/>
      <c r="Y701" s="416"/>
      <c r="Z701" s="28"/>
      <c r="AA701" s="416"/>
      <c r="AB701" s="42" t="s">
        <v>543</v>
      </c>
      <c r="AC701" s="42"/>
      <c r="AD701" s="304"/>
      <c r="AE701" s="104"/>
      <c r="AF701" s="104"/>
      <c r="AG701" s="104"/>
      <c r="AH701" s="104"/>
      <c r="AI701" s="104"/>
      <c r="AJ701" s="104"/>
      <c r="AK701" s="104"/>
      <c r="AL701" s="104"/>
      <c r="AM701" s="104"/>
      <c r="AN701" s="104"/>
      <c r="AO701" s="104"/>
      <c r="AP701" s="543"/>
      <c r="AQ701" s="105"/>
    </row>
    <row r="702" spans="1:43" x14ac:dyDescent="0.2">
      <c r="A702" s="303"/>
      <c r="B702" s="757"/>
      <c r="C702" s="94"/>
      <c r="D702" s="95"/>
      <c r="E702" s="899"/>
      <c r="F702" s="899"/>
      <c r="G702" s="899"/>
      <c r="H702" s="899"/>
      <c r="I702" s="899"/>
      <c r="J702" s="899"/>
      <c r="K702" s="899"/>
      <c r="L702" s="899"/>
      <c r="M702" s="899"/>
      <c r="N702" s="899"/>
      <c r="O702" s="899"/>
      <c r="P702" s="899"/>
      <c r="Q702" s="94"/>
      <c r="R702" s="95"/>
      <c r="S702" s="28"/>
      <c r="T702" s="28"/>
      <c r="U702" s="28"/>
      <c r="V702" s="28"/>
      <c r="W702" s="416"/>
      <c r="X702" s="28"/>
      <c r="Y702" s="28"/>
      <c r="Z702" s="28"/>
      <c r="AA702" s="28"/>
      <c r="AB702" s="42" t="s">
        <v>800</v>
      </c>
      <c r="AC702" s="42"/>
      <c r="AD702" s="304"/>
      <c r="AE702" s="104"/>
      <c r="AF702" s="104"/>
      <c r="AG702" s="104"/>
      <c r="AH702" s="104"/>
      <c r="AI702" s="104"/>
      <c r="AJ702" s="104"/>
      <c r="AK702" s="104"/>
      <c r="AL702" s="104"/>
      <c r="AM702" s="104"/>
      <c r="AN702" s="104"/>
      <c r="AO702" s="104"/>
      <c r="AP702" s="543"/>
      <c r="AQ702" s="105"/>
    </row>
    <row r="703" spans="1:43" ht="6" customHeight="1" thickBot="1" x14ac:dyDescent="0.25">
      <c r="A703" s="305"/>
      <c r="B703" s="761"/>
      <c r="C703" s="148"/>
      <c r="D703" s="149"/>
      <c r="E703" s="146"/>
      <c r="F703" s="146"/>
      <c r="G703" s="146"/>
      <c r="H703" s="146"/>
      <c r="I703" s="146"/>
      <c r="J703" s="146"/>
      <c r="K703" s="146"/>
      <c r="L703" s="146"/>
      <c r="M703" s="146"/>
      <c r="N703" s="146"/>
      <c r="O703" s="146"/>
      <c r="P703" s="146"/>
      <c r="Q703" s="148"/>
      <c r="R703" s="231"/>
      <c r="S703" s="232"/>
      <c r="T703" s="232"/>
      <c r="U703" s="232"/>
      <c r="V703" s="232"/>
      <c r="W703" s="232"/>
      <c r="X703" s="232"/>
      <c r="Y703" s="232"/>
      <c r="Z703" s="232"/>
      <c r="AA703" s="232"/>
      <c r="AB703" s="232"/>
      <c r="AC703" s="233"/>
      <c r="AD703" s="234"/>
      <c r="AE703" s="104"/>
      <c r="AF703" s="104"/>
      <c r="AG703" s="104"/>
      <c r="AH703" s="104"/>
      <c r="AI703" s="104"/>
      <c r="AJ703" s="104"/>
      <c r="AK703" s="104"/>
      <c r="AL703" s="104"/>
      <c r="AM703" s="104"/>
      <c r="AN703" s="104"/>
      <c r="AO703" s="104"/>
      <c r="AP703" s="543"/>
      <c r="AQ703" s="105"/>
    </row>
    <row r="704" spans="1:43" ht="6" customHeight="1" x14ac:dyDescent="0.2">
      <c r="A704" s="1"/>
      <c r="B704" s="299"/>
      <c r="C704" s="300"/>
      <c r="D704" s="301"/>
      <c r="E704" s="1"/>
      <c r="F704" s="1"/>
      <c r="G704" s="1"/>
      <c r="H704" s="1"/>
      <c r="I704" s="1"/>
      <c r="J704" s="1"/>
      <c r="K704" s="1"/>
      <c r="L704" s="1"/>
      <c r="M704" s="1"/>
      <c r="N704" s="1"/>
      <c r="O704" s="1"/>
      <c r="P704" s="1"/>
      <c r="Q704" s="300"/>
      <c r="R704" s="221"/>
      <c r="S704" s="222"/>
      <c r="T704" s="222"/>
      <c r="U704" s="222"/>
      <c r="V704" s="222"/>
      <c r="W704" s="222"/>
      <c r="X704" s="222"/>
      <c r="Y704" s="222"/>
      <c r="Z704" s="222"/>
      <c r="AA704" s="222"/>
      <c r="AB704" s="222"/>
      <c r="AC704" s="223"/>
      <c r="AD704" s="220"/>
      <c r="AE704" s="103"/>
      <c r="AF704" s="104"/>
      <c r="AG704" s="104"/>
      <c r="AH704" s="104"/>
      <c r="AI704" s="104"/>
      <c r="AJ704" s="104"/>
      <c r="AK704" s="104"/>
      <c r="AL704" s="104"/>
      <c r="AM704" s="104"/>
      <c r="AN704" s="104"/>
      <c r="AO704" s="104"/>
      <c r="AP704" s="543"/>
      <c r="AQ704" s="105"/>
    </row>
    <row r="705" spans="1:43" ht="11.25" customHeight="1" x14ac:dyDescent="0.2">
      <c r="A705" s="24"/>
      <c r="B705" s="777">
        <v>462</v>
      </c>
      <c r="C705" s="94"/>
      <c r="D705" s="95"/>
      <c r="E705" s="918" t="str">
        <f ca="1">VLOOKUP(INDIRECT(ADDRESS(ROW(),COLUMN()-3)),Language_Translations,MATCH(Language_Selected,Language_Options,0),FALSE)</f>
        <v>Avez-vous eu des rapports sexuels depuis la naissance de (NOM) ?</v>
      </c>
      <c r="F705" s="918"/>
      <c r="G705" s="918"/>
      <c r="H705" s="918"/>
      <c r="I705" s="918"/>
      <c r="J705" s="918"/>
      <c r="K705" s="918"/>
      <c r="L705" s="918"/>
      <c r="M705" s="918"/>
      <c r="N705" s="918"/>
      <c r="O705" s="918"/>
      <c r="P705" s="918"/>
      <c r="Q705" s="94"/>
      <c r="R705" s="95"/>
      <c r="S705" s="710" t="s">
        <v>444</v>
      </c>
      <c r="T705" s="24"/>
      <c r="U705" s="182" t="s">
        <v>2</v>
      </c>
      <c r="V705" s="182"/>
      <c r="W705" s="182"/>
      <c r="X705" s="182"/>
      <c r="Y705" s="182"/>
      <c r="Z705" s="182"/>
      <c r="AA705" s="182"/>
      <c r="AB705" s="182"/>
      <c r="AC705" s="178" t="s">
        <v>10</v>
      </c>
      <c r="AD705" s="94"/>
      <c r="AE705" s="103"/>
      <c r="AF705" s="104"/>
      <c r="AG705" s="104"/>
      <c r="AH705" s="104"/>
      <c r="AI705" s="104"/>
      <c r="AJ705" s="104"/>
      <c r="AK705" s="104"/>
      <c r="AL705" s="104"/>
      <c r="AM705" s="104"/>
      <c r="AN705" s="104"/>
      <c r="AO705" s="104"/>
      <c r="AP705" s="543"/>
      <c r="AQ705" s="105"/>
    </row>
    <row r="706" spans="1:43" x14ac:dyDescent="0.2">
      <c r="A706" s="24"/>
      <c r="B706" s="777"/>
      <c r="C706" s="94"/>
      <c r="D706" s="95"/>
      <c r="E706" s="918"/>
      <c r="F706" s="918"/>
      <c r="G706" s="918"/>
      <c r="H706" s="918"/>
      <c r="I706" s="918"/>
      <c r="J706" s="918"/>
      <c r="K706" s="918"/>
      <c r="L706" s="918"/>
      <c r="M706" s="918"/>
      <c r="N706" s="918"/>
      <c r="O706" s="918"/>
      <c r="P706" s="918"/>
      <c r="Q706" s="94"/>
      <c r="R706" s="95"/>
      <c r="S706" s="710" t="s">
        <v>445</v>
      </c>
      <c r="T706" s="24"/>
      <c r="U706" s="182" t="s">
        <v>2</v>
      </c>
      <c r="V706" s="182"/>
      <c r="W706" s="182"/>
      <c r="X706" s="182"/>
      <c r="Y706" s="182"/>
      <c r="Z706" s="182"/>
      <c r="AA706" s="182"/>
      <c r="AB706" s="182"/>
      <c r="AC706" s="178" t="s">
        <v>12</v>
      </c>
      <c r="AD706" s="94"/>
      <c r="AE706" s="103"/>
      <c r="AF706" s="104"/>
      <c r="AG706" s="104"/>
      <c r="AH706" s="104"/>
      <c r="AI706" s="104"/>
      <c r="AJ706" s="104"/>
      <c r="AK706" s="104"/>
      <c r="AL706" s="104"/>
      <c r="AM706" s="104"/>
      <c r="AN706" s="104"/>
      <c r="AO706" s="104"/>
      <c r="AP706" s="543"/>
      <c r="AQ706" s="105"/>
    </row>
    <row r="707" spans="1:43" x14ac:dyDescent="0.2">
      <c r="A707" s="24"/>
      <c r="B707" s="777"/>
      <c r="C707" s="94"/>
      <c r="D707" s="95"/>
      <c r="E707" s="918"/>
      <c r="F707" s="918"/>
      <c r="G707" s="918"/>
      <c r="H707" s="918"/>
      <c r="I707" s="918"/>
      <c r="J707" s="918"/>
      <c r="K707" s="918"/>
      <c r="L707" s="918"/>
      <c r="M707" s="918"/>
      <c r="N707" s="918"/>
      <c r="O707" s="918"/>
      <c r="P707" s="918"/>
      <c r="Q707" s="94"/>
      <c r="R707" s="95"/>
      <c r="S707" s="24"/>
      <c r="T707" s="24"/>
      <c r="U707" s="24"/>
      <c r="V707" s="24"/>
      <c r="W707" s="24"/>
      <c r="X707" s="24"/>
      <c r="Y707" s="24"/>
      <c r="AA707" s="36" t="s">
        <v>804</v>
      </c>
      <c r="AB707" s="24"/>
      <c r="AC707" s="36"/>
      <c r="AD707" s="94"/>
      <c r="AE707" s="103"/>
      <c r="AF707" s="104"/>
      <c r="AG707" s="104"/>
      <c r="AH707" s="104"/>
      <c r="AI707" s="104"/>
      <c r="AJ707" s="104"/>
      <c r="AK707" s="104"/>
      <c r="AL707" s="104"/>
      <c r="AM707" s="104"/>
      <c r="AN707" s="104"/>
      <c r="AO707" s="104"/>
      <c r="AP707" s="543"/>
      <c r="AQ707" s="105"/>
    </row>
    <row r="708" spans="1:43" ht="6" customHeight="1" x14ac:dyDescent="0.2">
      <c r="A708" s="30"/>
      <c r="B708" s="793"/>
      <c r="C708" s="91"/>
      <c r="D708" s="44"/>
      <c r="E708" s="30"/>
      <c r="F708" s="30"/>
      <c r="G708" s="30"/>
      <c r="H708" s="30"/>
      <c r="I708" s="30"/>
      <c r="J708" s="30"/>
      <c r="K708" s="30"/>
      <c r="L708" s="30"/>
      <c r="M708" s="30"/>
      <c r="N708" s="30"/>
      <c r="O708" s="30"/>
      <c r="P708" s="30"/>
      <c r="Q708" s="91"/>
      <c r="R708" s="165"/>
      <c r="S708" s="172"/>
      <c r="T708" s="172"/>
      <c r="U708" s="172"/>
      <c r="V708" s="172"/>
      <c r="W708" s="172"/>
      <c r="X708" s="172"/>
      <c r="Y708" s="172"/>
      <c r="Z708" s="172"/>
      <c r="AA708" s="172"/>
      <c r="AB708" s="172"/>
      <c r="AC708" s="173"/>
      <c r="AD708" s="166"/>
      <c r="AE708" s="106"/>
      <c r="AF708" s="107"/>
      <c r="AG708" s="107"/>
      <c r="AH708" s="107"/>
      <c r="AI708" s="107"/>
      <c r="AJ708" s="107"/>
      <c r="AK708" s="107"/>
      <c r="AL708" s="107"/>
      <c r="AM708" s="107"/>
      <c r="AN708" s="107"/>
      <c r="AO708" s="107"/>
      <c r="AP708" s="544"/>
      <c r="AQ708" s="108"/>
    </row>
    <row r="709" spans="1:43" ht="6" customHeight="1" x14ac:dyDescent="0.2">
      <c r="A709" s="26"/>
      <c r="B709" s="756"/>
      <c r="C709" s="89"/>
      <c r="D709" s="45"/>
      <c r="E709" s="26"/>
      <c r="F709" s="26"/>
      <c r="G709" s="26"/>
      <c r="H709" s="26"/>
      <c r="I709" s="26"/>
      <c r="J709" s="26"/>
      <c r="K709" s="26"/>
      <c r="L709" s="26"/>
      <c r="M709" s="26"/>
      <c r="N709" s="26"/>
      <c r="O709" s="26"/>
      <c r="P709" s="26"/>
      <c r="Q709" s="89"/>
      <c r="R709" s="153"/>
      <c r="S709" s="34"/>
      <c r="T709" s="34"/>
      <c r="U709" s="34"/>
      <c r="V709" s="34"/>
      <c r="W709" s="34"/>
      <c r="X709" s="34"/>
      <c r="Y709" s="34"/>
      <c r="Z709" s="34"/>
      <c r="AA709" s="34"/>
      <c r="AB709" s="34"/>
      <c r="AC709" s="41"/>
      <c r="AD709" s="152"/>
      <c r="AE709" s="153"/>
      <c r="AF709" s="34"/>
      <c r="AG709" s="34"/>
      <c r="AH709" s="34"/>
      <c r="AI709" s="34"/>
      <c r="AJ709" s="34"/>
      <c r="AK709" s="34"/>
      <c r="AL709" s="34"/>
      <c r="AM709" s="34"/>
      <c r="AN709" s="34"/>
      <c r="AO709" s="34"/>
      <c r="AP709" s="41"/>
      <c r="AQ709" s="152"/>
    </row>
    <row r="710" spans="1:43" ht="11.25" customHeight="1" x14ac:dyDescent="0.2">
      <c r="A710" s="24"/>
      <c r="B710" s="777">
        <v>463</v>
      </c>
      <c r="C710" s="94"/>
      <c r="D710" s="95"/>
      <c r="E710" s="918" t="str">
        <f ca="1">VLOOKUP(INDIRECT(ADDRESS(ROW(),COLUMN()-3)),Language_Translations,MATCH(Language_Selected,Language_Options,0),FALSE)</f>
        <v>Pendant combien de mois après la naissance de (NOM) n'avez-vous pas eu de rapports sexuels ?</v>
      </c>
      <c r="F710" s="918"/>
      <c r="G710" s="918"/>
      <c r="H710" s="918"/>
      <c r="I710" s="918"/>
      <c r="J710" s="918"/>
      <c r="K710" s="918"/>
      <c r="L710" s="918"/>
      <c r="M710" s="918"/>
      <c r="N710" s="918"/>
      <c r="O710" s="918"/>
      <c r="P710" s="918"/>
      <c r="Q710" s="94"/>
      <c r="R710" s="95"/>
      <c r="S710" s="24"/>
      <c r="T710" s="24"/>
      <c r="U710" s="24"/>
      <c r="V710" s="24"/>
      <c r="W710" s="24"/>
      <c r="X710" s="24"/>
      <c r="Y710" s="24"/>
      <c r="Z710" s="45"/>
      <c r="AA710" s="89"/>
      <c r="AB710" s="45"/>
      <c r="AC710" s="37"/>
      <c r="AD710" s="94"/>
      <c r="AE710" s="95"/>
      <c r="AF710" s="24"/>
      <c r="AG710" s="24"/>
      <c r="AH710" s="24"/>
      <c r="AI710" s="24"/>
      <c r="AJ710" s="24"/>
      <c r="AK710" s="24"/>
      <c r="AL710" s="24"/>
      <c r="AM710" s="45"/>
      <c r="AN710" s="89"/>
      <c r="AO710" s="45"/>
      <c r="AP710" s="37"/>
      <c r="AQ710" s="94"/>
    </row>
    <row r="711" spans="1:43" x14ac:dyDescent="0.2">
      <c r="A711" s="24"/>
      <c r="B711" s="777"/>
      <c r="C711" s="94"/>
      <c r="D711" s="95"/>
      <c r="E711" s="918"/>
      <c r="F711" s="918"/>
      <c r="G711" s="918"/>
      <c r="H711" s="918"/>
      <c r="I711" s="918"/>
      <c r="J711" s="918"/>
      <c r="K711" s="918"/>
      <c r="L711" s="918"/>
      <c r="M711" s="918"/>
      <c r="N711" s="918"/>
      <c r="O711" s="918"/>
      <c r="P711" s="918"/>
      <c r="Q711" s="94"/>
      <c r="R711" s="95"/>
      <c r="S711" s="24" t="s">
        <v>388</v>
      </c>
      <c r="T711" s="24"/>
      <c r="U711" s="24"/>
      <c r="V711" s="182" t="s">
        <v>2</v>
      </c>
      <c r="W711" s="183"/>
      <c r="X711" s="182"/>
      <c r="Y711" s="182"/>
      <c r="Z711" s="44"/>
      <c r="AA711" s="91"/>
      <c r="AB711" s="44"/>
      <c r="AC711" s="39"/>
      <c r="AD711" s="94"/>
      <c r="AE711" s="95"/>
      <c r="AF711" s="710" t="s">
        <v>388</v>
      </c>
      <c r="AG711" s="24"/>
      <c r="AH711" s="24"/>
      <c r="AI711" s="182" t="s">
        <v>2</v>
      </c>
      <c r="AJ711" s="183"/>
      <c r="AK711" s="182"/>
      <c r="AL711" s="182"/>
      <c r="AM711" s="44"/>
      <c r="AN711" s="91"/>
      <c r="AO711" s="44"/>
      <c r="AP711" s="39"/>
      <c r="AQ711" s="94"/>
    </row>
    <row r="712" spans="1:43" x14ac:dyDescent="0.2">
      <c r="A712" s="24"/>
      <c r="B712" s="777"/>
      <c r="C712" s="94"/>
      <c r="D712" s="95"/>
      <c r="E712" s="918"/>
      <c r="F712" s="918"/>
      <c r="G712" s="918"/>
      <c r="H712" s="918"/>
      <c r="I712" s="918"/>
      <c r="J712" s="918"/>
      <c r="K712" s="918"/>
      <c r="L712" s="918"/>
      <c r="M712" s="918"/>
      <c r="N712" s="918"/>
      <c r="O712" s="918"/>
      <c r="P712" s="918"/>
      <c r="Q712" s="94"/>
      <c r="R712" s="95"/>
      <c r="S712" s="24"/>
      <c r="T712" s="24"/>
      <c r="U712" s="24"/>
      <c r="V712" s="24"/>
      <c r="W712" s="24"/>
      <c r="X712" s="24"/>
      <c r="Y712" s="24"/>
      <c r="Z712" s="24"/>
      <c r="AA712" s="24"/>
      <c r="AB712" s="24"/>
      <c r="AC712" s="36"/>
      <c r="AD712" s="94"/>
      <c r="AE712" s="95"/>
      <c r="AF712" s="24"/>
      <c r="AG712" s="24"/>
      <c r="AH712" s="24"/>
      <c r="AI712" s="24"/>
      <c r="AJ712" s="24"/>
      <c r="AK712" s="24"/>
      <c r="AL712" s="24"/>
      <c r="AM712" s="24"/>
      <c r="AN712" s="24"/>
      <c r="AO712" s="24"/>
      <c r="AP712" s="36"/>
      <c r="AQ712" s="94"/>
    </row>
    <row r="713" spans="1:43" x14ac:dyDescent="0.2">
      <c r="A713" s="24"/>
      <c r="B713" s="777"/>
      <c r="C713" s="94"/>
      <c r="D713" s="95"/>
      <c r="E713" s="918"/>
      <c r="F713" s="918"/>
      <c r="G713" s="918"/>
      <c r="H713" s="918"/>
      <c r="I713" s="918"/>
      <c r="J713" s="918"/>
      <c r="K713" s="918"/>
      <c r="L713" s="918"/>
      <c r="M713" s="918"/>
      <c r="N713" s="918"/>
      <c r="O713" s="918"/>
      <c r="P713" s="918"/>
      <c r="Q713" s="94"/>
      <c r="R713" s="95"/>
      <c r="S713" s="708" t="s">
        <v>560</v>
      </c>
      <c r="T713" s="24"/>
      <c r="U713" s="24"/>
      <c r="V713" s="24"/>
      <c r="W713" s="24"/>
      <c r="X713" s="182" t="s">
        <v>2</v>
      </c>
      <c r="Y713" s="182"/>
      <c r="Z713" s="183"/>
      <c r="AA713" s="182"/>
      <c r="AB713" s="182"/>
      <c r="AC713" s="178" t="s">
        <v>7</v>
      </c>
      <c r="AD713" s="94"/>
      <c r="AE713" s="95"/>
      <c r="AF713" s="708" t="s">
        <v>560</v>
      </c>
      <c r="AG713" s="24"/>
      <c r="AH713" s="24"/>
      <c r="AI713" s="24"/>
      <c r="AJ713" s="24"/>
      <c r="AK713" s="182" t="s">
        <v>2</v>
      </c>
      <c r="AL713" s="182"/>
      <c r="AM713" s="183"/>
      <c r="AN713" s="182"/>
      <c r="AO713" s="182"/>
      <c r="AP713" s="178" t="s">
        <v>7</v>
      </c>
      <c r="AQ713" s="94"/>
    </row>
    <row r="714" spans="1:43" ht="6" customHeight="1" x14ac:dyDescent="0.2">
      <c r="A714" s="30"/>
      <c r="B714" s="793"/>
      <c r="C714" s="91"/>
      <c r="D714" s="44"/>
      <c r="E714" s="30"/>
      <c r="F714" s="30"/>
      <c r="G714" s="30"/>
      <c r="H714" s="30"/>
      <c r="I714" s="30"/>
      <c r="J714" s="30"/>
      <c r="K714" s="30"/>
      <c r="L714" s="30"/>
      <c r="M714" s="30"/>
      <c r="N714" s="30"/>
      <c r="O714" s="30"/>
      <c r="P714" s="30"/>
      <c r="Q714" s="91"/>
      <c r="R714" s="44"/>
      <c r="S714" s="30"/>
      <c r="T714" s="30"/>
      <c r="U714" s="30"/>
      <c r="V714" s="30"/>
      <c r="W714" s="30"/>
      <c r="X714" s="30"/>
      <c r="Y714" s="30"/>
      <c r="Z714" s="30"/>
      <c r="AA714" s="30"/>
      <c r="AB714" s="30"/>
      <c r="AC714" s="185"/>
      <c r="AD714" s="91"/>
      <c r="AE714" s="44"/>
      <c r="AF714" s="30"/>
      <c r="AG714" s="30"/>
      <c r="AH714" s="30"/>
      <c r="AI714" s="30"/>
      <c r="AJ714" s="30"/>
      <c r="AK714" s="30"/>
      <c r="AL714" s="30"/>
      <c r="AM714" s="30"/>
      <c r="AN714" s="30"/>
      <c r="AO714" s="30"/>
      <c r="AP714" s="185"/>
      <c r="AQ714" s="91"/>
    </row>
    <row r="715" spans="1:43" ht="6" customHeight="1" x14ac:dyDescent="0.2">
      <c r="A715" s="26"/>
      <c r="B715" s="756"/>
      <c r="C715" s="89"/>
      <c r="D715" s="45"/>
      <c r="E715" s="26"/>
      <c r="F715" s="26"/>
      <c r="G715" s="26"/>
      <c r="H715" s="26"/>
      <c r="I715" s="26"/>
      <c r="J715" s="26"/>
      <c r="K715" s="26"/>
      <c r="L715" s="26"/>
      <c r="M715" s="26"/>
      <c r="N715" s="26"/>
      <c r="O715" s="26"/>
      <c r="P715" s="26"/>
      <c r="Q715" s="89"/>
      <c r="R715" s="45"/>
      <c r="S715" s="26"/>
      <c r="T715" s="26"/>
      <c r="U715" s="26"/>
      <c r="V715" s="26"/>
      <c r="W715" s="26"/>
      <c r="X715" s="26"/>
      <c r="Y715" s="26"/>
      <c r="Z715" s="26"/>
      <c r="AA715" s="26"/>
      <c r="AB715" s="26"/>
      <c r="AC715" s="187"/>
      <c r="AD715" s="89"/>
      <c r="AE715" s="45"/>
      <c r="AF715" s="26"/>
      <c r="AG715" s="26"/>
      <c r="AH715" s="26"/>
      <c r="AI715" s="26"/>
      <c r="AJ715" s="26"/>
      <c r="AK715" s="26"/>
      <c r="AL715" s="26"/>
      <c r="AM715" s="26"/>
      <c r="AN715" s="26"/>
      <c r="AO715" s="26"/>
      <c r="AP715" s="187"/>
      <c r="AQ715" s="89"/>
    </row>
    <row r="716" spans="1:43" ht="11.25" customHeight="1" x14ac:dyDescent="0.2">
      <c r="A716" s="24"/>
      <c r="B716" s="777">
        <v>464</v>
      </c>
      <c r="C716" s="94"/>
      <c r="D716" s="95"/>
      <c r="E716" s="927" t="str">
        <f ca="1">VLOOKUP(INDIRECT(ADDRESS(ROW(),COLUMN()-3)),Language_Translations,MATCH(Language_Selected,Language_Options,0),FALSE)</f>
        <v>Avez-vous allaité (NOM) ?</v>
      </c>
      <c r="F716" s="927"/>
      <c r="G716" s="927"/>
      <c r="H716" s="927"/>
      <c r="I716" s="927"/>
      <c r="J716" s="927"/>
      <c r="K716" s="927"/>
      <c r="L716" s="927"/>
      <c r="M716" s="927"/>
      <c r="N716" s="927"/>
      <c r="O716" s="927"/>
      <c r="P716" s="927"/>
      <c r="Q716" s="94"/>
      <c r="R716" s="95"/>
      <c r="S716" s="710" t="s">
        <v>444</v>
      </c>
      <c r="T716" s="24"/>
      <c r="U716" s="182" t="s">
        <v>2</v>
      </c>
      <c r="V716" s="182"/>
      <c r="W716" s="182"/>
      <c r="X716" s="182"/>
      <c r="Y716" s="182"/>
      <c r="Z716" s="182"/>
      <c r="AA716" s="182"/>
      <c r="AB716" s="182"/>
      <c r="AC716" s="178" t="s">
        <v>10</v>
      </c>
      <c r="AD716" s="94"/>
      <c r="AE716" s="95"/>
      <c r="AF716" s="24" t="s">
        <v>444</v>
      </c>
      <c r="AG716" s="24"/>
      <c r="AH716" s="182" t="s">
        <v>2</v>
      </c>
      <c r="AI716" s="182"/>
      <c r="AJ716" s="182"/>
      <c r="AK716" s="182"/>
      <c r="AL716" s="182"/>
      <c r="AM716" s="182"/>
      <c r="AN716" s="182"/>
      <c r="AO716" s="182"/>
      <c r="AP716" s="178" t="s">
        <v>10</v>
      </c>
      <c r="AQ716" s="94"/>
    </row>
    <row r="717" spans="1:43" x14ac:dyDescent="0.2">
      <c r="A717" s="24"/>
      <c r="B717" s="777"/>
      <c r="C717" s="94"/>
      <c r="D717" s="95"/>
      <c r="E717" s="927"/>
      <c r="F717" s="927"/>
      <c r="G717" s="927"/>
      <c r="H717" s="927"/>
      <c r="I717" s="927"/>
      <c r="J717" s="927"/>
      <c r="K717" s="927"/>
      <c r="L717" s="927"/>
      <c r="M717" s="927"/>
      <c r="N717" s="927"/>
      <c r="O717" s="927"/>
      <c r="P717" s="927"/>
      <c r="Q717" s="94"/>
      <c r="R717" s="95"/>
      <c r="S717" s="24"/>
      <c r="T717" s="28"/>
      <c r="U717" s="28"/>
      <c r="V717" s="28"/>
      <c r="W717" s="28"/>
      <c r="X717" s="28"/>
      <c r="Y717" s="28"/>
      <c r="AA717" s="42" t="s">
        <v>805</v>
      </c>
      <c r="AB717" s="28"/>
      <c r="AC717" s="42"/>
      <c r="AD717" s="94"/>
      <c r="AE717" s="95"/>
      <c r="AF717" s="24"/>
      <c r="AG717" s="28"/>
      <c r="AH717" s="28"/>
      <c r="AI717" s="28"/>
      <c r="AJ717" s="28"/>
      <c r="AK717" s="28"/>
      <c r="AL717" s="28"/>
      <c r="AM717" s="28"/>
      <c r="AN717" s="28"/>
      <c r="AO717" s="28"/>
      <c r="AP717" s="42"/>
      <c r="AQ717" s="94"/>
    </row>
    <row r="718" spans="1:43" x14ac:dyDescent="0.2">
      <c r="A718" s="28"/>
      <c r="B718" s="757"/>
      <c r="C718" s="94"/>
      <c r="D718" s="95"/>
      <c r="E718" s="927"/>
      <c r="F718" s="927"/>
      <c r="G718" s="927"/>
      <c r="H718" s="927"/>
      <c r="I718" s="927"/>
      <c r="J718" s="927"/>
      <c r="K718" s="927"/>
      <c r="L718" s="927"/>
      <c r="M718" s="927"/>
      <c r="N718" s="927"/>
      <c r="O718" s="927"/>
      <c r="P718" s="927"/>
      <c r="Q718" s="94"/>
      <c r="R718" s="95"/>
      <c r="S718" s="710" t="s">
        <v>445</v>
      </c>
      <c r="T718" s="24"/>
      <c r="U718" s="182" t="s">
        <v>2</v>
      </c>
      <c r="V718" s="182"/>
      <c r="W718" s="182"/>
      <c r="X718" s="182"/>
      <c r="Y718" s="182"/>
      <c r="Z718" s="182"/>
      <c r="AA718" s="182"/>
      <c r="AB718" s="182"/>
      <c r="AC718" s="178" t="s">
        <v>12</v>
      </c>
      <c r="AD718" s="94"/>
      <c r="AE718" s="95"/>
      <c r="AF718" s="24" t="s">
        <v>445</v>
      </c>
      <c r="AG718" s="24"/>
      <c r="AH718" s="182" t="s">
        <v>2</v>
      </c>
      <c r="AI718" s="182"/>
      <c r="AJ718" s="182"/>
      <c r="AK718" s="182"/>
      <c r="AL718" s="182"/>
      <c r="AM718" s="182"/>
      <c r="AN718" s="182"/>
      <c r="AO718" s="182"/>
      <c r="AP718" s="178" t="s">
        <v>12</v>
      </c>
      <c r="AQ718" s="94"/>
    </row>
    <row r="719" spans="1:43" ht="6" customHeight="1" thickBot="1" x14ac:dyDescent="0.25">
      <c r="A719" s="146"/>
      <c r="B719" s="761"/>
      <c r="C719" s="148"/>
      <c r="D719" s="149"/>
      <c r="E719" s="146"/>
      <c r="F719" s="146"/>
      <c r="G719" s="146"/>
      <c r="H719" s="146"/>
      <c r="I719" s="146"/>
      <c r="J719" s="146"/>
      <c r="K719" s="146"/>
      <c r="L719" s="146"/>
      <c r="M719" s="146"/>
      <c r="N719" s="146"/>
      <c r="O719" s="146"/>
      <c r="P719" s="146"/>
      <c r="Q719" s="148"/>
      <c r="R719" s="149"/>
      <c r="S719" s="146"/>
      <c r="T719" s="146"/>
      <c r="U719" s="146"/>
      <c r="V719" s="146"/>
      <c r="W719" s="146"/>
      <c r="X719" s="146"/>
      <c r="Y719" s="146"/>
      <c r="Z719" s="146"/>
      <c r="AA719" s="146"/>
      <c r="AB719" s="146"/>
      <c r="AC719" s="297"/>
      <c r="AD719" s="148"/>
      <c r="AE719" s="44"/>
      <c r="AF719" s="30"/>
      <c r="AG719" s="30"/>
      <c r="AH719" s="30"/>
      <c r="AI719" s="30"/>
      <c r="AJ719" s="30"/>
      <c r="AK719" s="30"/>
      <c r="AL719" s="30"/>
      <c r="AM719" s="30"/>
      <c r="AN719" s="30"/>
      <c r="AO719" s="30"/>
      <c r="AP719" s="185"/>
      <c r="AQ719" s="91"/>
    </row>
    <row r="720" spans="1:43" ht="6" customHeight="1" x14ac:dyDescent="0.2">
      <c r="A720" s="298"/>
      <c r="B720" s="299"/>
      <c r="C720" s="300"/>
      <c r="D720" s="301"/>
      <c r="E720" s="1"/>
      <c r="F720" s="1"/>
      <c r="G720" s="1"/>
      <c r="H720" s="1"/>
      <c r="I720" s="1"/>
      <c r="J720" s="1"/>
      <c r="K720" s="1"/>
      <c r="L720" s="1"/>
      <c r="M720" s="1"/>
      <c r="N720" s="1"/>
      <c r="O720" s="1"/>
      <c r="P720" s="1"/>
      <c r="Q720" s="300"/>
      <c r="R720" s="301"/>
      <c r="S720" s="1"/>
      <c r="T720" s="1"/>
      <c r="U720" s="1"/>
      <c r="V720" s="1"/>
      <c r="W720" s="1"/>
      <c r="X720" s="1"/>
      <c r="Y720" s="1"/>
      <c r="Z720" s="1"/>
      <c r="AA720" s="1"/>
      <c r="AB720" s="1"/>
      <c r="AC720" s="235"/>
      <c r="AD720" s="302"/>
      <c r="AE720" s="104"/>
      <c r="AF720" s="104"/>
      <c r="AG720" s="104"/>
      <c r="AH720" s="104"/>
      <c r="AI720" s="104"/>
      <c r="AJ720" s="104"/>
      <c r="AK720" s="104"/>
      <c r="AL720" s="104"/>
      <c r="AM720" s="104"/>
      <c r="AN720" s="104"/>
      <c r="AO720" s="104"/>
      <c r="AP720" s="543"/>
      <c r="AQ720" s="105"/>
    </row>
    <row r="721" spans="1:43" x14ac:dyDescent="0.2">
      <c r="A721" s="303"/>
      <c r="B721" s="757">
        <v>465</v>
      </c>
      <c r="C721" s="94"/>
      <c r="D721" s="95"/>
      <c r="E721" s="899" t="s">
        <v>806</v>
      </c>
      <c r="F721" s="899"/>
      <c r="G721" s="899"/>
      <c r="H721" s="899"/>
      <c r="I721" s="899"/>
      <c r="J721" s="899"/>
      <c r="K721" s="899"/>
      <c r="L721" s="899"/>
      <c r="M721" s="899"/>
      <c r="N721" s="899"/>
      <c r="O721" s="899"/>
      <c r="P721" s="899"/>
      <c r="Q721" s="94"/>
      <c r="R721" s="95"/>
      <c r="U721" s="28"/>
      <c r="V721" s="42" t="s">
        <v>704</v>
      </c>
      <c r="W721" s="28"/>
      <c r="X721" s="28"/>
      <c r="Y721" s="28"/>
      <c r="Z721" s="28"/>
      <c r="AA721" s="416"/>
      <c r="AB721" s="42" t="s">
        <v>705</v>
      </c>
      <c r="AC721" s="42"/>
      <c r="AD721" s="304"/>
      <c r="AE721" s="104"/>
      <c r="AF721" s="104"/>
      <c r="AG721" s="104"/>
      <c r="AH721" s="104"/>
      <c r="AI721" s="104"/>
      <c r="AJ721" s="104"/>
      <c r="AK721" s="104"/>
      <c r="AL721" s="104"/>
      <c r="AM721" s="104"/>
      <c r="AN721" s="104"/>
      <c r="AO721" s="104"/>
      <c r="AP721" s="543"/>
      <c r="AQ721" s="105"/>
    </row>
    <row r="722" spans="1:43" x14ac:dyDescent="0.2">
      <c r="A722" s="303"/>
      <c r="B722" s="757"/>
      <c r="C722" s="94"/>
      <c r="D722" s="95"/>
      <c r="E722" s="899"/>
      <c r="F722" s="899"/>
      <c r="G722" s="899"/>
      <c r="H722" s="899"/>
      <c r="I722" s="899"/>
      <c r="J722" s="899"/>
      <c r="K722" s="899"/>
      <c r="L722" s="899"/>
      <c r="M722" s="899"/>
      <c r="N722" s="899"/>
      <c r="O722" s="899"/>
      <c r="P722" s="899"/>
      <c r="Q722" s="94"/>
      <c r="R722" s="95"/>
      <c r="T722" s="28"/>
      <c r="U722" s="28"/>
      <c r="V722" s="28"/>
      <c r="W722" s="28"/>
      <c r="X722" s="28"/>
      <c r="Y722" s="28"/>
      <c r="Z722" s="28"/>
      <c r="AA722" s="416"/>
      <c r="AB722" s="28"/>
      <c r="AC722" s="42"/>
      <c r="AD722" s="304"/>
      <c r="AE722" s="104"/>
      <c r="AF722" s="104"/>
      <c r="AG722" s="104"/>
      <c r="AH722" s="104"/>
      <c r="AI722" s="104"/>
      <c r="AJ722" s="104"/>
      <c r="AK722" s="104"/>
      <c r="AL722" s="104"/>
      <c r="AM722" s="104"/>
      <c r="AN722" s="104"/>
      <c r="AO722" s="104"/>
      <c r="AP722" s="543"/>
      <c r="AQ722" s="105"/>
    </row>
    <row r="723" spans="1:43" x14ac:dyDescent="0.2">
      <c r="A723" s="303"/>
      <c r="B723" s="757"/>
      <c r="C723" s="94"/>
      <c r="D723" s="95"/>
      <c r="E723" s="899"/>
      <c r="F723" s="899"/>
      <c r="G723" s="899"/>
      <c r="H723" s="899"/>
      <c r="I723" s="899"/>
      <c r="J723" s="899"/>
      <c r="K723" s="899"/>
      <c r="L723" s="899"/>
      <c r="M723" s="899"/>
      <c r="N723" s="899"/>
      <c r="O723" s="899"/>
      <c r="P723" s="899"/>
      <c r="Q723" s="94"/>
      <c r="R723" s="95"/>
      <c r="T723" s="28"/>
      <c r="U723" s="28"/>
      <c r="V723" s="42" t="s">
        <v>807</v>
      </c>
      <c r="W723" s="28"/>
      <c r="X723" s="28"/>
      <c r="Y723" s="28"/>
      <c r="Z723" s="28"/>
      <c r="AA723" s="416"/>
      <c r="AB723" s="158" t="s">
        <v>808</v>
      </c>
      <c r="AC723" s="42"/>
      <c r="AD723" s="304"/>
      <c r="AE723" s="104"/>
      <c r="AF723" s="104"/>
      <c r="AG723" s="104"/>
      <c r="AH723" s="104"/>
      <c r="AI723" s="104"/>
      <c r="AJ723" s="104"/>
      <c r="AK723" s="104"/>
      <c r="AL723" s="104"/>
      <c r="AM723" s="104"/>
      <c r="AN723" s="104"/>
      <c r="AO723" s="104"/>
      <c r="AP723" s="543"/>
      <c r="AQ723" s="105"/>
    </row>
    <row r="724" spans="1:43" ht="6" customHeight="1" thickBot="1" x14ac:dyDescent="0.25">
      <c r="A724" s="305"/>
      <c r="B724" s="761"/>
      <c r="C724" s="148"/>
      <c r="D724" s="149"/>
      <c r="E724" s="146"/>
      <c r="F724" s="146"/>
      <c r="G724" s="146"/>
      <c r="H724" s="146"/>
      <c r="I724" s="146"/>
      <c r="J724" s="146"/>
      <c r="K724" s="146"/>
      <c r="L724" s="146"/>
      <c r="M724" s="146"/>
      <c r="N724" s="146"/>
      <c r="O724" s="146"/>
      <c r="P724" s="146"/>
      <c r="Q724" s="148"/>
      <c r="R724" s="149"/>
      <c r="S724" s="146"/>
      <c r="T724" s="146"/>
      <c r="U724" s="146"/>
      <c r="V724" s="146"/>
      <c r="W724" s="146"/>
      <c r="X724" s="146"/>
      <c r="Y724" s="146"/>
      <c r="Z724" s="146"/>
      <c r="AA724" s="146"/>
      <c r="AB724" s="146"/>
      <c r="AC724" s="297"/>
      <c r="AD724" s="306"/>
      <c r="AE724" s="104"/>
      <c r="AF724" s="104"/>
      <c r="AG724" s="104"/>
      <c r="AH724" s="104"/>
      <c r="AI724" s="104"/>
      <c r="AJ724" s="104"/>
      <c r="AK724" s="104"/>
      <c r="AL724" s="104"/>
      <c r="AM724" s="104"/>
      <c r="AN724" s="104"/>
      <c r="AO724" s="104"/>
      <c r="AP724" s="543"/>
      <c r="AQ724" s="105"/>
    </row>
    <row r="725" spans="1:43" ht="6" customHeight="1" x14ac:dyDescent="0.2">
      <c r="A725" s="1"/>
      <c r="B725" s="299"/>
      <c r="C725" s="300"/>
      <c r="D725" s="301"/>
      <c r="E725" s="1"/>
      <c r="F725" s="1"/>
      <c r="G725" s="1"/>
      <c r="H725" s="1"/>
      <c r="I725" s="1"/>
      <c r="J725" s="1"/>
      <c r="K725" s="1"/>
      <c r="L725" s="1"/>
      <c r="M725" s="1"/>
      <c r="N725" s="1"/>
      <c r="O725" s="1"/>
      <c r="P725" s="1"/>
      <c r="Q725" s="300"/>
      <c r="R725" s="301"/>
      <c r="S725" s="1"/>
      <c r="T725" s="1"/>
      <c r="U725" s="1"/>
      <c r="V725" s="1"/>
      <c r="W725" s="1"/>
      <c r="X725" s="1"/>
      <c r="Y725" s="1"/>
      <c r="Z725" s="1"/>
      <c r="AA725" s="1"/>
      <c r="AB725" s="1"/>
      <c r="AC725" s="235"/>
      <c r="AD725" s="300"/>
      <c r="AE725" s="103"/>
      <c r="AF725" s="104"/>
      <c r="AG725" s="104"/>
      <c r="AH725" s="104"/>
      <c r="AI725" s="104"/>
      <c r="AJ725" s="104"/>
      <c r="AK725" s="104"/>
      <c r="AL725" s="104"/>
      <c r="AM725" s="104"/>
      <c r="AN725" s="104"/>
      <c r="AO725" s="104"/>
      <c r="AP725" s="543"/>
      <c r="AQ725" s="105"/>
    </row>
    <row r="726" spans="1:43" ht="11.25" customHeight="1" x14ac:dyDescent="0.2">
      <c r="A726" s="28"/>
      <c r="B726" s="757">
        <v>466</v>
      </c>
      <c r="C726" s="94"/>
      <c r="D726" s="95"/>
      <c r="E726" s="918" t="str">
        <f ca="1">VLOOKUP(INDIRECT(ADDRESS(ROW(),COLUMN()-3)),Language_Translations,MATCH(Language_Selected,Language_Options,0),FALSE)</f>
        <v>Combien de temps après la naissance avez-vous mis (NOM) au sein pour la première fois ?</v>
      </c>
      <c r="F726" s="918"/>
      <c r="G726" s="918"/>
      <c r="H726" s="918"/>
      <c r="I726" s="918"/>
      <c r="J726" s="918"/>
      <c r="K726" s="918"/>
      <c r="L726" s="918"/>
      <c r="M726" s="918"/>
      <c r="N726" s="918"/>
      <c r="O726" s="918"/>
      <c r="P726" s="918"/>
      <c r="Q726" s="94"/>
      <c r="R726" s="95"/>
      <c r="S726" s="28"/>
      <c r="T726" s="28"/>
      <c r="U726" s="28"/>
      <c r="V726" s="28"/>
      <c r="W726" s="28"/>
      <c r="X726" s="28"/>
      <c r="Y726" s="28"/>
      <c r="Z726" s="28"/>
      <c r="AA726" s="28"/>
      <c r="AB726" s="28"/>
      <c r="AC726" s="42"/>
      <c r="AD726" s="94"/>
      <c r="AE726" s="103"/>
      <c r="AF726" s="104"/>
      <c r="AG726" s="104"/>
      <c r="AH726" s="104"/>
      <c r="AI726" s="104"/>
      <c r="AJ726" s="104"/>
      <c r="AK726" s="104"/>
      <c r="AL726" s="104"/>
      <c r="AM726" s="104"/>
      <c r="AN726" s="104"/>
      <c r="AO726" s="104"/>
      <c r="AP726" s="543"/>
      <c r="AQ726" s="105"/>
    </row>
    <row r="727" spans="1:43" x14ac:dyDescent="0.2">
      <c r="A727" s="24"/>
      <c r="B727" s="777"/>
      <c r="C727" s="94"/>
      <c r="D727" s="95"/>
      <c r="E727" s="918"/>
      <c r="F727" s="918"/>
      <c r="G727" s="918"/>
      <c r="H727" s="918"/>
      <c r="I727" s="918"/>
      <c r="J727" s="918"/>
      <c r="K727" s="918"/>
      <c r="L727" s="918"/>
      <c r="M727" s="918"/>
      <c r="N727" s="918"/>
      <c r="O727" s="918"/>
      <c r="P727" s="918"/>
      <c r="Q727" s="94"/>
      <c r="R727" s="95"/>
      <c r="S727" s="28"/>
      <c r="T727" s="28"/>
      <c r="U727" s="28"/>
      <c r="V727" s="28"/>
      <c r="W727" s="28"/>
      <c r="X727" s="28"/>
      <c r="Y727" s="28"/>
      <c r="Z727" s="28"/>
      <c r="AA727" s="28"/>
      <c r="AB727" s="28"/>
      <c r="AC727" s="42"/>
      <c r="AD727" s="94"/>
      <c r="AE727" s="103"/>
      <c r="AF727" s="104"/>
      <c r="AG727" s="104"/>
      <c r="AH727" s="104"/>
      <c r="AI727" s="104"/>
      <c r="AJ727" s="104"/>
      <c r="AK727" s="104"/>
      <c r="AL727" s="104"/>
      <c r="AM727" s="104"/>
      <c r="AN727" s="104"/>
      <c r="AO727" s="104"/>
      <c r="AP727" s="543"/>
      <c r="AQ727" s="105"/>
    </row>
    <row r="728" spans="1:43" x14ac:dyDescent="0.2">
      <c r="A728" s="24"/>
      <c r="B728" s="777"/>
      <c r="C728" s="94"/>
      <c r="D728" s="95"/>
      <c r="E728" s="918"/>
      <c r="F728" s="918"/>
      <c r="G728" s="918"/>
      <c r="H728" s="918"/>
      <c r="I728" s="918"/>
      <c r="J728" s="918"/>
      <c r="K728" s="918"/>
      <c r="L728" s="918"/>
      <c r="M728" s="918"/>
      <c r="N728" s="918"/>
      <c r="O728" s="918"/>
      <c r="P728" s="918"/>
      <c r="Q728" s="94"/>
      <c r="R728" s="95"/>
      <c r="S728" s="28" t="s">
        <v>635</v>
      </c>
      <c r="T728" s="28"/>
      <c r="U728" s="28"/>
      <c r="V728" s="28"/>
      <c r="W728" s="28"/>
      <c r="X728" s="182" t="s">
        <v>2</v>
      </c>
      <c r="Y728" s="90"/>
      <c r="Z728" s="183"/>
      <c r="AA728" s="182"/>
      <c r="AB728" s="182"/>
      <c r="AC728" s="296" t="s">
        <v>50</v>
      </c>
      <c r="AD728" s="94"/>
      <c r="AE728" s="103"/>
      <c r="AF728" s="104"/>
      <c r="AG728" s="104"/>
      <c r="AH728" s="104"/>
      <c r="AI728" s="104"/>
      <c r="AJ728" s="104"/>
      <c r="AK728" s="104"/>
      <c r="AL728" s="104"/>
      <c r="AM728" s="31"/>
      <c r="AN728" s="31"/>
      <c r="AO728" s="31"/>
      <c r="AP728" s="560"/>
      <c r="AQ728" s="105"/>
    </row>
    <row r="729" spans="1:43" x14ac:dyDescent="0.2">
      <c r="A729" s="24"/>
      <c r="B729" s="777"/>
      <c r="C729" s="94"/>
      <c r="D729" s="95"/>
      <c r="E729" s="919" t="s">
        <v>1472</v>
      </c>
      <c r="F729" s="919"/>
      <c r="G729" s="919"/>
      <c r="H729" s="919"/>
      <c r="I729" s="919"/>
      <c r="J729" s="919"/>
      <c r="K729" s="919"/>
      <c r="L729" s="919"/>
      <c r="M729" s="919"/>
      <c r="N729" s="919"/>
      <c r="O729" s="919"/>
      <c r="P729" s="919"/>
      <c r="Q729" s="94"/>
      <c r="R729" s="95"/>
      <c r="S729" s="28"/>
      <c r="T729" s="28"/>
      <c r="U729" s="28"/>
      <c r="V729" s="28"/>
      <c r="W729" s="28"/>
      <c r="X729" s="28"/>
      <c r="Y729" s="28"/>
      <c r="Z729" s="28"/>
      <c r="AA729" s="28"/>
      <c r="AB729" s="28"/>
      <c r="AC729" s="42"/>
      <c r="AD729" s="94"/>
      <c r="AE729" s="103"/>
      <c r="AF729" s="104"/>
      <c r="AG729" s="104"/>
      <c r="AH729" s="104"/>
      <c r="AI729" s="104"/>
      <c r="AJ729" s="104"/>
      <c r="AK729" s="104"/>
      <c r="AL729" s="104"/>
      <c r="AM729" s="104"/>
      <c r="AN729" s="104"/>
      <c r="AO729" s="104"/>
      <c r="AP729" s="543"/>
      <c r="AQ729" s="105"/>
    </row>
    <row r="730" spans="1:43" x14ac:dyDescent="0.2">
      <c r="A730" s="24"/>
      <c r="B730" s="777"/>
      <c r="C730" s="94"/>
      <c r="D730" s="95"/>
      <c r="E730" s="919"/>
      <c r="F730" s="919"/>
      <c r="G730" s="919"/>
      <c r="H730" s="919"/>
      <c r="I730" s="919"/>
      <c r="J730" s="919"/>
      <c r="K730" s="919"/>
      <c r="L730" s="919"/>
      <c r="M730" s="919"/>
      <c r="N730" s="919"/>
      <c r="O730" s="919"/>
      <c r="P730" s="919"/>
      <c r="Q730" s="94"/>
      <c r="R730" s="95"/>
      <c r="S730" s="24"/>
      <c r="T730" s="24"/>
      <c r="U730" s="24"/>
      <c r="V730" s="24"/>
      <c r="W730" s="24"/>
      <c r="X730" s="24"/>
      <c r="Y730" s="24"/>
      <c r="Z730" s="45"/>
      <c r="AA730" s="26"/>
      <c r="AB730" s="45"/>
      <c r="AC730" s="37"/>
      <c r="AD730" s="94"/>
      <c r="AE730" s="103"/>
      <c r="AF730" s="31"/>
      <c r="AG730" s="31"/>
      <c r="AH730" s="31"/>
      <c r="AI730" s="31"/>
      <c r="AJ730" s="31"/>
      <c r="AK730" s="31"/>
      <c r="AL730" s="31"/>
      <c r="AM730" s="104"/>
      <c r="AN730" s="104"/>
      <c r="AO730" s="104"/>
      <c r="AP730" s="543"/>
      <c r="AQ730" s="105"/>
    </row>
    <row r="731" spans="1:43" x14ac:dyDescent="0.2">
      <c r="A731" s="24"/>
      <c r="B731" s="777"/>
      <c r="C731" s="94"/>
      <c r="D731" s="95"/>
      <c r="E731" s="919"/>
      <c r="F731" s="919"/>
      <c r="G731" s="919"/>
      <c r="H731" s="919"/>
      <c r="I731" s="919"/>
      <c r="J731" s="919"/>
      <c r="K731" s="919"/>
      <c r="L731" s="919"/>
      <c r="M731" s="919"/>
      <c r="N731" s="919"/>
      <c r="O731" s="919"/>
      <c r="P731" s="919"/>
      <c r="Q731" s="94"/>
      <c r="R731" s="95"/>
      <c r="S731" s="708" t="s">
        <v>426</v>
      </c>
      <c r="T731" s="24"/>
      <c r="U731" s="24"/>
      <c r="V731" s="182" t="s">
        <v>2</v>
      </c>
      <c r="W731" s="183"/>
      <c r="X731" s="182"/>
      <c r="Y731" s="29" t="s">
        <v>10</v>
      </c>
      <c r="Z731" s="44"/>
      <c r="AA731" s="30"/>
      <c r="AB731" s="44"/>
      <c r="AC731" s="39"/>
      <c r="AD731" s="94"/>
      <c r="AE731" s="103"/>
      <c r="AF731" s="31"/>
      <c r="AG731" s="31"/>
      <c r="AH731" s="31"/>
      <c r="AI731" s="31"/>
      <c r="AJ731" s="31"/>
      <c r="AK731" s="31"/>
      <c r="AL731" s="31"/>
      <c r="AM731" s="104"/>
      <c r="AN731" s="104"/>
      <c r="AO731" s="104"/>
      <c r="AP731" s="543"/>
      <c r="AQ731" s="105"/>
    </row>
    <row r="732" spans="1:43" x14ac:dyDescent="0.2">
      <c r="A732" s="24"/>
      <c r="B732" s="777"/>
      <c r="C732" s="94"/>
      <c r="D732" s="95"/>
      <c r="E732" s="919"/>
      <c r="F732" s="919"/>
      <c r="G732" s="919"/>
      <c r="H732" s="919"/>
      <c r="I732" s="919"/>
      <c r="J732" s="919"/>
      <c r="K732" s="919"/>
      <c r="L732" s="919"/>
      <c r="M732" s="919"/>
      <c r="N732" s="919"/>
      <c r="O732" s="919"/>
      <c r="P732" s="919"/>
      <c r="Q732" s="94"/>
      <c r="R732" s="95"/>
      <c r="S732" s="24"/>
      <c r="T732" s="24"/>
      <c r="U732" s="24"/>
      <c r="V732" s="24"/>
      <c r="X732" s="24"/>
      <c r="Y732" s="24"/>
      <c r="Z732" s="95"/>
      <c r="AA732" s="28"/>
      <c r="AB732" s="95"/>
      <c r="AC732" s="38"/>
      <c r="AD732" s="94"/>
      <c r="AE732" s="103"/>
      <c r="AF732" s="31"/>
      <c r="AG732" s="31"/>
      <c r="AH732" s="31"/>
      <c r="AI732" s="31"/>
      <c r="AJ732" s="31"/>
      <c r="AK732" s="31"/>
      <c r="AL732" s="31"/>
      <c r="AM732" s="104"/>
      <c r="AN732" s="104"/>
      <c r="AO732" s="104"/>
      <c r="AP732" s="543"/>
      <c r="AQ732" s="105"/>
    </row>
    <row r="733" spans="1:43" x14ac:dyDescent="0.2">
      <c r="A733" s="24"/>
      <c r="B733" s="777"/>
      <c r="C733" s="94"/>
      <c r="D733" s="95"/>
      <c r="E733" s="919"/>
      <c r="F733" s="919"/>
      <c r="G733" s="919"/>
      <c r="H733" s="919"/>
      <c r="I733" s="919"/>
      <c r="J733" s="919"/>
      <c r="K733" s="919"/>
      <c r="L733" s="919"/>
      <c r="M733" s="919"/>
      <c r="N733" s="919"/>
      <c r="O733" s="919"/>
      <c r="P733" s="919"/>
      <c r="Q733" s="94"/>
      <c r="R733" s="95"/>
      <c r="S733" s="24" t="s">
        <v>524</v>
      </c>
      <c r="T733" s="24"/>
      <c r="U733" s="24"/>
      <c r="V733" s="182" t="s">
        <v>2</v>
      </c>
      <c r="W733" s="183"/>
      <c r="X733" s="182"/>
      <c r="Y733" s="29" t="s">
        <v>12</v>
      </c>
      <c r="Z733" s="44"/>
      <c r="AA733" s="30"/>
      <c r="AB733" s="44"/>
      <c r="AC733" s="39"/>
      <c r="AD733" s="94"/>
      <c r="AE733" s="103"/>
      <c r="AF733" s="31"/>
      <c r="AG733" s="31"/>
      <c r="AH733" s="31"/>
      <c r="AI733" s="31"/>
      <c r="AJ733" s="31"/>
      <c r="AK733" s="31"/>
      <c r="AL733" s="31"/>
      <c r="AM733" s="104"/>
      <c r="AN733" s="104"/>
      <c r="AO733" s="104"/>
      <c r="AP733" s="543"/>
      <c r="AQ733" s="105"/>
    </row>
    <row r="734" spans="1:43" ht="6" customHeight="1" x14ac:dyDescent="0.2">
      <c r="A734" s="30"/>
      <c r="B734" s="793"/>
      <c r="C734" s="91"/>
      <c r="D734" s="44"/>
      <c r="E734" s="30"/>
      <c r="F734" s="30"/>
      <c r="G734" s="30"/>
      <c r="H734" s="30"/>
      <c r="I734" s="30"/>
      <c r="J734" s="30"/>
      <c r="K734" s="30"/>
      <c r="L734" s="30"/>
      <c r="M734" s="30"/>
      <c r="N734" s="30"/>
      <c r="O734" s="30"/>
      <c r="P734" s="30"/>
      <c r="Q734" s="91"/>
      <c r="R734" s="44"/>
      <c r="S734" s="30"/>
      <c r="T734" s="30"/>
      <c r="U734" s="30"/>
      <c r="V734" s="30"/>
      <c r="W734" s="30"/>
      <c r="X734" s="30"/>
      <c r="Y734" s="30"/>
      <c r="Z734" s="30"/>
      <c r="AA734" s="30"/>
      <c r="AB734" s="30"/>
      <c r="AC734" s="185"/>
      <c r="AD734" s="91"/>
      <c r="AE734" s="103"/>
      <c r="AF734" s="104"/>
      <c r="AG734" s="104"/>
      <c r="AH734" s="104"/>
      <c r="AI734" s="104"/>
      <c r="AJ734" s="104"/>
      <c r="AK734" s="104"/>
      <c r="AL734" s="104"/>
      <c r="AM734" s="104"/>
      <c r="AN734" s="104"/>
      <c r="AO734" s="104"/>
      <c r="AP734" s="543"/>
      <c r="AQ734" s="105"/>
    </row>
    <row r="735" spans="1:43" ht="6" customHeight="1" x14ac:dyDescent="0.2">
      <c r="A735" s="26"/>
      <c r="B735" s="756"/>
      <c r="C735" s="89"/>
      <c r="D735" s="45"/>
      <c r="E735" s="26"/>
      <c r="F735" s="26"/>
      <c r="G735" s="26"/>
      <c r="H735" s="26"/>
      <c r="I735" s="26"/>
      <c r="J735" s="26"/>
      <c r="K735" s="26"/>
      <c r="L735" s="26"/>
      <c r="M735" s="26"/>
      <c r="N735" s="26"/>
      <c r="O735" s="26"/>
      <c r="P735" s="26"/>
      <c r="Q735" s="89"/>
      <c r="R735" s="45"/>
      <c r="S735" s="26"/>
      <c r="T735" s="26"/>
      <c r="U735" s="26"/>
      <c r="V735" s="26"/>
      <c r="W735" s="26"/>
      <c r="X735" s="26"/>
      <c r="Y735" s="26"/>
      <c r="Z735" s="26"/>
      <c r="AA735" s="26"/>
      <c r="AB735" s="26"/>
      <c r="AC735" s="187"/>
      <c r="AD735" s="89"/>
      <c r="AE735" s="103"/>
      <c r="AF735" s="104"/>
      <c r="AG735" s="104"/>
      <c r="AH735" s="104"/>
      <c r="AI735" s="104"/>
      <c r="AJ735" s="104"/>
      <c r="AK735" s="104"/>
      <c r="AL735" s="104"/>
      <c r="AM735" s="104"/>
      <c r="AN735" s="104"/>
      <c r="AO735" s="104"/>
      <c r="AP735" s="543"/>
      <c r="AQ735" s="105"/>
    </row>
    <row r="736" spans="1:43" ht="11.25" customHeight="1" x14ac:dyDescent="0.2">
      <c r="A736" s="24"/>
      <c r="B736" s="777">
        <v>467</v>
      </c>
      <c r="C736" s="94"/>
      <c r="D736" s="95"/>
      <c r="E736" s="927" t="str">
        <f ca="1">VLOOKUP(INDIRECT(ADDRESS(ROW(),COLUMN()-3)),Language_Translations,MATCH(Language_Selected,Language_Options,0),FALSE)</f>
        <v>Dans les trois premiers jours après la naissance, est-ce que (NOM) a reçu autre chose à boire que le lait maternel ?</v>
      </c>
      <c r="F736" s="927"/>
      <c r="G736" s="927"/>
      <c r="H736" s="927"/>
      <c r="I736" s="927"/>
      <c r="J736" s="927"/>
      <c r="K736" s="927"/>
      <c r="L736" s="927"/>
      <c r="M736" s="927"/>
      <c r="N736" s="927"/>
      <c r="O736" s="927"/>
      <c r="P736" s="927"/>
      <c r="Q736" s="94"/>
      <c r="R736" s="95"/>
      <c r="S736" s="710" t="s">
        <v>444</v>
      </c>
      <c r="T736" s="24"/>
      <c r="U736" s="182" t="s">
        <v>2</v>
      </c>
      <c r="V736" s="182"/>
      <c r="W736" s="182"/>
      <c r="X736" s="182"/>
      <c r="Y736" s="182"/>
      <c r="Z736" s="182"/>
      <c r="AA736" s="182"/>
      <c r="AB736" s="182"/>
      <c r="AC736" s="178" t="s">
        <v>10</v>
      </c>
      <c r="AD736" s="94"/>
      <c r="AE736" s="103"/>
      <c r="AF736" s="104"/>
      <c r="AG736" s="104"/>
      <c r="AH736" s="104"/>
      <c r="AI736" s="104"/>
      <c r="AJ736" s="104"/>
      <c r="AK736" s="104"/>
      <c r="AL736" s="104"/>
      <c r="AM736" s="104"/>
      <c r="AN736" s="104"/>
      <c r="AO736" s="104"/>
      <c r="AP736" s="543"/>
      <c r="AQ736" s="105"/>
    </row>
    <row r="737" spans="1:43" x14ac:dyDescent="0.2">
      <c r="A737" s="24"/>
      <c r="B737" s="777"/>
      <c r="C737" s="94"/>
      <c r="D737" s="95"/>
      <c r="E737" s="927"/>
      <c r="F737" s="927"/>
      <c r="G737" s="927"/>
      <c r="H737" s="927"/>
      <c r="I737" s="927"/>
      <c r="J737" s="927"/>
      <c r="K737" s="927"/>
      <c r="L737" s="927"/>
      <c r="M737" s="927"/>
      <c r="N737" s="927"/>
      <c r="O737" s="927"/>
      <c r="P737" s="927"/>
      <c r="Q737" s="94"/>
      <c r="R737" s="95"/>
      <c r="S737" s="710" t="s">
        <v>445</v>
      </c>
      <c r="T737" s="24"/>
      <c r="U737" s="182" t="s">
        <v>2</v>
      </c>
      <c r="V737" s="182"/>
      <c r="W737" s="182"/>
      <c r="X737" s="182"/>
      <c r="Y737" s="182"/>
      <c r="Z737" s="182"/>
      <c r="AA737" s="182"/>
      <c r="AB737" s="182"/>
      <c r="AC737" s="178" t="s">
        <v>12</v>
      </c>
      <c r="AD737" s="94"/>
      <c r="AE737" s="103"/>
      <c r="AF737" s="31"/>
      <c r="AG737" s="31"/>
      <c r="AH737" s="31"/>
      <c r="AI737" s="31"/>
      <c r="AJ737" s="31"/>
      <c r="AK737" s="31"/>
      <c r="AL737" s="31"/>
      <c r="AM737" s="31"/>
      <c r="AN737" s="31"/>
      <c r="AO737" s="31"/>
      <c r="AP737" s="40"/>
      <c r="AQ737" s="105"/>
    </row>
    <row r="738" spans="1:43" x14ac:dyDescent="0.2">
      <c r="A738" s="24"/>
      <c r="B738" s="777"/>
      <c r="C738" s="94"/>
      <c r="D738" s="95"/>
      <c r="E738" s="927"/>
      <c r="F738" s="927"/>
      <c r="G738" s="927"/>
      <c r="H738" s="927"/>
      <c r="I738" s="927"/>
      <c r="J738" s="927"/>
      <c r="K738" s="927"/>
      <c r="L738" s="927"/>
      <c r="M738" s="927"/>
      <c r="N738" s="927"/>
      <c r="O738" s="927"/>
      <c r="P738" s="927"/>
      <c r="Q738" s="94"/>
      <c r="R738" s="95"/>
      <c r="S738" s="24"/>
      <c r="T738" s="24"/>
      <c r="U738" s="24"/>
      <c r="V738" s="24"/>
      <c r="W738" s="24"/>
      <c r="X738" s="24"/>
      <c r="Y738" s="24"/>
      <c r="Z738" s="80"/>
      <c r="AA738" s="24"/>
      <c r="AB738" s="24"/>
      <c r="AC738" s="36"/>
      <c r="AD738" s="94"/>
      <c r="AE738" s="103"/>
      <c r="AF738" s="31"/>
      <c r="AG738" s="31"/>
      <c r="AH738" s="31"/>
      <c r="AI738" s="31"/>
      <c r="AJ738" s="31"/>
      <c r="AK738" s="31"/>
      <c r="AL738" s="31"/>
      <c r="AM738" s="31"/>
      <c r="AN738" s="31"/>
      <c r="AO738" s="31"/>
      <c r="AP738" s="40"/>
      <c r="AQ738" s="105"/>
    </row>
    <row r="739" spans="1:43" ht="6" customHeight="1" thickBot="1" x14ac:dyDescent="0.25">
      <c r="A739" s="30"/>
      <c r="B739" s="793"/>
      <c r="C739" s="91"/>
      <c r="D739" s="44"/>
      <c r="E739" s="30"/>
      <c r="F739" s="30"/>
      <c r="G739" s="30"/>
      <c r="H739" s="30"/>
      <c r="I739" s="30"/>
      <c r="J739" s="30"/>
      <c r="K739" s="30"/>
      <c r="L739" s="30"/>
      <c r="M739" s="30"/>
      <c r="N739" s="30"/>
      <c r="O739" s="30"/>
      <c r="P739" s="30"/>
      <c r="Q739" s="91"/>
      <c r="R739" s="44"/>
      <c r="S739" s="30"/>
      <c r="T739" s="30"/>
      <c r="U739" s="30"/>
      <c r="V739" s="30"/>
      <c r="W739" s="30"/>
      <c r="X739" s="30"/>
      <c r="Y739" s="30"/>
      <c r="Z739" s="30"/>
      <c r="AA739" s="30"/>
      <c r="AB739" s="30"/>
      <c r="AC739" s="185"/>
      <c r="AD739" s="91"/>
      <c r="AE739" s="103"/>
      <c r="AF739" s="104"/>
      <c r="AG739" s="104"/>
      <c r="AH739" s="104"/>
      <c r="AI739" s="104"/>
      <c r="AJ739" s="104"/>
      <c r="AK739" s="104"/>
      <c r="AL739" s="104"/>
      <c r="AM739" s="104"/>
      <c r="AN739" s="104"/>
      <c r="AO739" s="104"/>
      <c r="AP739" s="543"/>
      <c r="AQ739" s="105"/>
    </row>
    <row r="740" spans="1:43" ht="6" customHeight="1" x14ac:dyDescent="0.2">
      <c r="A740" s="298"/>
      <c r="B740" s="299"/>
      <c r="C740" s="300"/>
      <c r="D740" s="301"/>
      <c r="E740" s="1"/>
      <c r="F740" s="1"/>
      <c r="G740" s="1"/>
      <c r="H740" s="1"/>
      <c r="I740" s="1"/>
      <c r="J740" s="1"/>
      <c r="K740" s="1"/>
      <c r="L740" s="1"/>
      <c r="M740" s="1"/>
      <c r="N740" s="1"/>
      <c r="O740" s="1"/>
      <c r="P740" s="1"/>
      <c r="Q740" s="300"/>
      <c r="R740" s="301"/>
      <c r="S740" s="1"/>
      <c r="T740" s="1"/>
      <c r="U740" s="1"/>
      <c r="V740" s="1"/>
      <c r="W740" s="1"/>
      <c r="X740" s="1"/>
      <c r="Y740" s="1"/>
      <c r="Z740" s="1"/>
      <c r="AA740" s="1"/>
      <c r="AB740" s="1"/>
      <c r="AC740" s="235"/>
      <c r="AD740" s="300"/>
      <c r="AE740" s="221"/>
      <c r="AF740" s="222"/>
      <c r="AG740" s="222"/>
      <c r="AH740" s="222"/>
      <c r="AI740" s="222"/>
      <c r="AJ740" s="222"/>
      <c r="AK740" s="222"/>
      <c r="AL740" s="222"/>
      <c r="AM740" s="222"/>
      <c r="AN740" s="222"/>
      <c r="AO740" s="222"/>
      <c r="AP740" s="223"/>
      <c r="AQ740" s="224"/>
    </row>
    <row r="741" spans="1:43" ht="11.25" customHeight="1" x14ac:dyDescent="0.2">
      <c r="A741" s="303"/>
      <c r="B741" s="757">
        <v>468</v>
      </c>
      <c r="C741" s="94"/>
      <c r="D741" s="95"/>
      <c r="E741" s="899" t="s">
        <v>806</v>
      </c>
      <c r="F741" s="899"/>
      <c r="G741" s="899"/>
      <c r="H741" s="899"/>
      <c r="I741" s="899"/>
      <c r="J741" s="899"/>
      <c r="K741" s="899"/>
      <c r="L741" s="899"/>
      <c r="M741" s="899"/>
      <c r="N741" s="899"/>
      <c r="O741" s="899"/>
      <c r="P741" s="899"/>
      <c r="Q741" s="94"/>
      <c r="R741" s="95"/>
      <c r="T741" s="28"/>
      <c r="U741" s="42" t="s">
        <v>704</v>
      </c>
      <c r="W741" s="28"/>
      <c r="X741" s="28"/>
      <c r="Y741" s="28"/>
      <c r="Z741" s="28"/>
      <c r="AA741" s="28"/>
      <c r="AB741" s="42" t="s">
        <v>705</v>
      </c>
      <c r="AD741" s="94"/>
      <c r="AE741" s="156"/>
      <c r="AG741" s="28"/>
      <c r="AH741" s="42" t="s">
        <v>704</v>
      </c>
      <c r="AJ741" s="28"/>
      <c r="AK741" s="28"/>
      <c r="AL741" s="28"/>
      <c r="AM741" s="28"/>
      <c r="AN741" s="28"/>
      <c r="AO741" s="42" t="s">
        <v>705</v>
      </c>
      <c r="AP741" s="418"/>
      <c r="AQ741" s="226"/>
    </row>
    <row r="742" spans="1:43" x14ac:dyDescent="0.2">
      <c r="A742" s="303"/>
      <c r="B742" s="757"/>
      <c r="C742" s="94"/>
      <c r="D742" s="95"/>
      <c r="E742" s="899"/>
      <c r="F742" s="899"/>
      <c r="G742" s="899"/>
      <c r="H742" s="899"/>
      <c r="I742" s="899"/>
      <c r="J742" s="899"/>
      <c r="K742" s="899"/>
      <c r="L742" s="899"/>
      <c r="M742" s="899"/>
      <c r="N742" s="899"/>
      <c r="O742" s="899"/>
      <c r="P742" s="899"/>
      <c r="Q742" s="94"/>
      <c r="R742" s="95"/>
      <c r="S742" s="28"/>
      <c r="T742" s="28"/>
      <c r="U742" s="28"/>
      <c r="V742" s="28"/>
      <c r="W742" s="28"/>
      <c r="X742" s="28"/>
      <c r="Y742" s="28"/>
      <c r="Z742" s="28"/>
      <c r="AA742" s="28"/>
      <c r="AB742" s="28"/>
      <c r="AC742" s="42"/>
      <c r="AD742" s="94"/>
      <c r="AE742" s="156"/>
      <c r="AF742" s="28"/>
      <c r="AG742" s="28"/>
      <c r="AH742" s="28"/>
      <c r="AI742" s="28"/>
      <c r="AJ742" s="28"/>
      <c r="AK742" s="28"/>
      <c r="AL742" s="28"/>
      <c r="AM742" s="28"/>
      <c r="AN742" s="28"/>
      <c r="AO742" s="28"/>
      <c r="AP742" s="42"/>
      <c r="AQ742" s="226"/>
    </row>
    <row r="743" spans="1:43" x14ac:dyDescent="0.2">
      <c r="A743" s="303"/>
      <c r="B743" s="757"/>
      <c r="C743" s="94"/>
      <c r="D743" s="95"/>
      <c r="E743" s="899"/>
      <c r="F743" s="899"/>
      <c r="G743" s="899"/>
      <c r="H743" s="899"/>
      <c r="I743" s="899"/>
      <c r="J743" s="899"/>
      <c r="K743" s="899"/>
      <c r="L743" s="899"/>
      <c r="M743" s="899"/>
      <c r="N743" s="899"/>
      <c r="O743" s="899"/>
      <c r="P743" s="899"/>
      <c r="Q743" s="94"/>
      <c r="R743" s="95"/>
      <c r="S743" s="28"/>
      <c r="T743" s="28"/>
      <c r="U743" s="28"/>
      <c r="V743" s="28"/>
      <c r="W743" s="28"/>
      <c r="X743" s="28"/>
      <c r="Y743" s="28"/>
      <c r="Z743" s="28"/>
      <c r="AA743" s="28"/>
      <c r="AB743" s="158" t="s">
        <v>808</v>
      </c>
      <c r="AC743" s="42"/>
      <c r="AD743" s="94"/>
      <c r="AE743" s="156"/>
      <c r="AF743" s="28"/>
      <c r="AG743" s="28"/>
      <c r="AH743" s="28"/>
      <c r="AI743" s="28"/>
      <c r="AJ743" s="28"/>
      <c r="AK743" s="28"/>
      <c r="AL743" s="28"/>
      <c r="AM743" s="28"/>
      <c r="AN743" s="28"/>
      <c r="AO743" s="158" t="s">
        <v>808</v>
      </c>
      <c r="AP743" s="42"/>
      <c r="AQ743" s="226"/>
    </row>
    <row r="744" spans="1:43" ht="6" customHeight="1" thickBot="1" x14ac:dyDescent="0.25">
      <c r="A744" s="305"/>
      <c r="B744" s="761"/>
      <c r="C744" s="148"/>
      <c r="D744" s="149"/>
      <c r="E744" s="146"/>
      <c r="F744" s="146"/>
      <c r="G744" s="146"/>
      <c r="H744" s="146"/>
      <c r="I744" s="146"/>
      <c r="J744" s="146"/>
      <c r="K744" s="146"/>
      <c r="L744" s="146"/>
      <c r="M744" s="146"/>
      <c r="N744" s="146"/>
      <c r="O744" s="146"/>
      <c r="P744" s="146"/>
      <c r="Q744" s="148"/>
      <c r="R744" s="149"/>
      <c r="S744" s="146"/>
      <c r="T744" s="146"/>
      <c r="U744" s="146"/>
      <c r="V744" s="146"/>
      <c r="W744" s="146"/>
      <c r="X744" s="146"/>
      <c r="Y744" s="146"/>
      <c r="Z744" s="146"/>
      <c r="AA744" s="146"/>
      <c r="AB744" s="146"/>
      <c r="AC744" s="297"/>
      <c r="AD744" s="148"/>
      <c r="AE744" s="231"/>
      <c r="AF744" s="232"/>
      <c r="AG744" s="232"/>
      <c r="AH744" s="232"/>
      <c r="AI744" s="232"/>
      <c r="AJ744" s="232"/>
      <c r="AK744" s="232"/>
      <c r="AL744" s="232"/>
      <c r="AM744" s="232"/>
      <c r="AN744" s="232"/>
      <c r="AO744" s="232"/>
      <c r="AP744" s="233"/>
      <c r="AQ744" s="234"/>
    </row>
    <row r="745" spans="1:43" ht="6" customHeight="1" x14ac:dyDescent="0.2">
      <c r="A745" s="1"/>
      <c r="B745" s="299"/>
      <c r="C745" s="300"/>
      <c r="D745" s="301"/>
      <c r="E745" s="1"/>
      <c r="F745" s="1"/>
      <c r="G745" s="1"/>
      <c r="H745" s="1"/>
      <c r="I745" s="1"/>
      <c r="J745" s="1"/>
      <c r="K745" s="1"/>
      <c r="L745" s="1"/>
      <c r="M745" s="1"/>
      <c r="N745" s="1"/>
      <c r="O745" s="1"/>
      <c r="P745" s="1"/>
      <c r="Q745" s="300"/>
      <c r="R745" s="301"/>
      <c r="S745" s="1"/>
      <c r="T745" s="1"/>
      <c r="U745" s="1"/>
      <c r="V745" s="1"/>
      <c r="W745" s="1"/>
      <c r="X745" s="1"/>
      <c r="Y745" s="1"/>
      <c r="Z745" s="1"/>
      <c r="AA745" s="1"/>
      <c r="AB745" s="1"/>
      <c r="AC745" s="235"/>
      <c r="AD745" s="300"/>
      <c r="AE745" s="565"/>
      <c r="AF745" s="566"/>
      <c r="AG745" s="566"/>
      <c r="AH745" s="566"/>
      <c r="AI745" s="566"/>
      <c r="AJ745" s="566"/>
      <c r="AK745" s="566"/>
      <c r="AL745" s="566"/>
      <c r="AM745" s="566"/>
      <c r="AN745" s="566"/>
      <c r="AO745" s="566"/>
      <c r="AP745" s="567"/>
      <c r="AQ745" s="568"/>
    </row>
    <row r="746" spans="1:43" ht="11.25" customHeight="1" x14ac:dyDescent="0.2">
      <c r="A746" s="24"/>
      <c r="B746" s="777">
        <v>469</v>
      </c>
      <c r="C746" s="94"/>
      <c r="D746" s="95"/>
      <c r="E746" s="918" t="str">
        <f ca="1">VLOOKUP(INDIRECT(ADDRESS(ROW(),COLUMN()-3)),Language_Translations,MATCH(Language_Selected,Language_Options,0),FALSE)</f>
        <v>Allaitez-vous encore (NOM) ?</v>
      </c>
      <c r="F746" s="918"/>
      <c r="G746" s="918"/>
      <c r="H746" s="918"/>
      <c r="I746" s="918"/>
      <c r="J746" s="918"/>
      <c r="K746" s="918"/>
      <c r="L746" s="918"/>
      <c r="M746" s="918"/>
      <c r="N746" s="918"/>
      <c r="O746" s="918"/>
      <c r="P746" s="918"/>
      <c r="Q746" s="94"/>
      <c r="R746" s="95"/>
      <c r="S746" s="710" t="s">
        <v>444</v>
      </c>
      <c r="T746" s="24"/>
      <c r="U746" s="182" t="s">
        <v>2</v>
      </c>
      <c r="V746" s="182"/>
      <c r="W746" s="182"/>
      <c r="X746" s="182"/>
      <c r="Y746" s="182"/>
      <c r="Z746" s="182"/>
      <c r="AA746" s="182"/>
      <c r="AB746" s="182"/>
      <c r="AC746" s="178" t="s">
        <v>10</v>
      </c>
      <c r="AD746" s="94"/>
      <c r="AE746" s="103"/>
      <c r="AF746" s="104"/>
      <c r="AG746" s="104"/>
      <c r="AH746" s="104"/>
      <c r="AI746" s="104"/>
      <c r="AJ746" s="104"/>
      <c r="AK746" s="104"/>
      <c r="AL746" s="104"/>
      <c r="AM746" s="104"/>
      <c r="AN746" s="104"/>
      <c r="AO746" s="104"/>
      <c r="AP746" s="543"/>
      <c r="AQ746" s="105"/>
    </row>
    <row r="747" spans="1:43" x14ac:dyDescent="0.2">
      <c r="A747" s="24"/>
      <c r="B747" s="777"/>
      <c r="C747" s="94"/>
      <c r="D747" s="95"/>
      <c r="E747" s="918"/>
      <c r="F747" s="918"/>
      <c r="G747" s="918"/>
      <c r="H747" s="918"/>
      <c r="I747" s="918"/>
      <c r="J747" s="918"/>
      <c r="K747" s="918"/>
      <c r="L747" s="918"/>
      <c r="M747" s="918"/>
      <c r="N747" s="918"/>
      <c r="O747" s="918"/>
      <c r="P747" s="918"/>
      <c r="Q747" s="94"/>
      <c r="R747" s="95"/>
      <c r="S747" s="710" t="s">
        <v>445</v>
      </c>
      <c r="T747" s="24"/>
      <c r="U747" s="182" t="s">
        <v>2</v>
      </c>
      <c r="V747" s="182"/>
      <c r="W747" s="182"/>
      <c r="X747" s="182"/>
      <c r="Y747" s="182"/>
      <c r="Z747" s="182"/>
      <c r="AA747" s="182"/>
      <c r="AB747" s="182"/>
      <c r="AC747" s="178" t="s">
        <v>12</v>
      </c>
      <c r="AD747" s="94"/>
      <c r="AE747" s="103"/>
      <c r="AF747" s="104"/>
      <c r="AG747" s="104"/>
      <c r="AH747" s="104"/>
      <c r="AI747" s="104"/>
      <c r="AJ747" s="104"/>
      <c r="AK747" s="104"/>
      <c r="AL747" s="104"/>
      <c r="AM747" s="104"/>
      <c r="AN747" s="104"/>
      <c r="AO747" s="104"/>
      <c r="AP747" s="543"/>
      <c r="AQ747" s="105"/>
    </row>
    <row r="748" spans="1:43" ht="6" customHeight="1" x14ac:dyDescent="0.2">
      <c r="A748" s="30"/>
      <c r="B748" s="793"/>
      <c r="C748" s="91"/>
      <c r="D748" s="44"/>
      <c r="E748" s="30"/>
      <c r="F748" s="30"/>
      <c r="G748" s="30"/>
      <c r="H748" s="30"/>
      <c r="I748" s="30"/>
      <c r="J748" s="30"/>
      <c r="K748" s="30"/>
      <c r="L748" s="30"/>
      <c r="M748" s="30"/>
      <c r="N748" s="30"/>
      <c r="O748" s="30"/>
      <c r="P748" s="30"/>
      <c r="Q748" s="91"/>
      <c r="R748" s="44"/>
      <c r="S748" s="30"/>
      <c r="T748" s="30"/>
      <c r="U748" s="30"/>
      <c r="V748" s="30"/>
      <c r="W748" s="30"/>
      <c r="X748" s="30"/>
      <c r="Y748" s="30"/>
      <c r="Z748" s="30"/>
      <c r="AA748" s="30"/>
      <c r="AB748" s="30"/>
      <c r="AC748" s="185"/>
      <c r="AD748" s="91"/>
      <c r="AE748" s="106"/>
      <c r="AF748" s="107"/>
      <c r="AG748" s="107"/>
      <c r="AH748" s="107"/>
      <c r="AI748" s="107"/>
      <c r="AJ748" s="107"/>
      <c r="AK748" s="107"/>
      <c r="AL748" s="107"/>
      <c r="AM748" s="107"/>
      <c r="AN748" s="107"/>
      <c r="AO748" s="107"/>
      <c r="AP748" s="544"/>
      <c r="AQ748" s="108"/>
    </row>
    <row r="749" spans="1:43" ht="6" customHeight="1" x14ac:dyDescent="0.2">
      <c r="A749" s="26"/>
      <c r="B749" s="756"/>
      <c r="C749" s="89"/>
      <c r="D749" s="45"/>
      <c r="E749" s="26"/>
      <c r="F749" s="26"/>
      <c r="G749" s="26"/>
      <c r="H749" s="26"/>
      <c r="I749" s="26"/>
      <c r="J749" s="26"/>
      <c r="K749" s="26"/>
      <c r="L749" s="26"/>
      <c r="M749" s="26"/>
      <c r="N749" s="26"/>
      <c r="O749" s="26"/>
      <c r="P749" s="26"/>
      <c r="Q749" s="89"/>
      <c r="R749" s="45"/>
      <c r="S749" s="26"/>
      <c r="T749" s="26"/>
      <c r="U749" s="26"/>
      <c r="V749" s="26"/>
      <c r="W749" s="26"/>
      <c r="X749" s="26"/>
      <c r="Y749" s="26"/>
      <c r="Z749" s="26"/>
      <c r="AA749" s="26"/>
      <c r="AB749" s="26"/>
      <c r="AC749" s="187"/>
      <c r="AD749" s="89"/>
      <c r="AE749" s="45"/>
      <c r="AF749" s="26"/>
      <c r="AG749" s="26"/>
      <c r="AH749" s="26"/>
      <c r="AI749" s="26"/>
      <c r="AJ749" s="26"/>
      <c r="AK749" s="26"/>
      <c r="AL749" s="26"/>
      <c r="AM749" s="26"/>
      <c r="AN749" s="26"/>
      <c r="AO749" s="26"/>
      <c r="AP749" s="187"/>
      <c r="AQ749" s="89"/>
    </row>
    <row r="750" spans="1:43" ht="11.25" customHeight="1" x14ac:dyDescent="0.2">
      <c r="A750" s="24"/>
      <c r="B750" s="777">
        <v>470</v>
      </c>
      <c r="C750" s="94"/>
      <c r="D750" s="95"/>
      <c r="E750" s="918" t="str">
        <f ca="1">VLOOKUP(INDIRECT(ADDRESS(ROW(),COLUMN()-3)),Language_Translations,MATCH(Language_Selected,Language_Options,0),FALSE)</f>
        <v>(NOM) a-t-il bu quelque chose au biberon hier ou la nuit dernière ?</v>
      </c>
      <c r="F750" s="918"/>
      <c r="G750" s="918"/>
      <c r="H750" s="918"/>
      <c r="I750" s="918"/>
      <c r="J750" s="918"/>
      <c r="K750" s="918"/>
      <c r="L750" s="918"/>
      <c r="M750" s="918"/>
      <c r="N750" s="918"/>
      <c r="O750" s="918"/>
      <c r="P750" s="918"/>
      <c r="Q750" s="94"/>
      <c r="R750" s="95"/>
      <c r="S750" s="710" t="s">
        <v>444</v>
      </c>
      <c r="T750" s="24"/>
      <c r="U750" s="182" t="s">
        <v>2</v>
      </c>
      <c r="V750" s="182"/>
      <c r="W750" s="182"/>
      <c r="X750" s="182"/>
      <c r="Y750" s="182"/>
      <c r="Z750" s="182"/>
      <c r="AA750" s="182"/>
      <c r="AB750" s="182"/>
      <c r="AC750" s="178" t="s">
        <v>10</v>
      </c>
      <c r="AD750" s="94"/>
      <c r="AE750" s="95"/>
      <c r="AF750" s="24" t="s">
        <v>444</v>
      </c>
      <c r="AG750" s="24"/>
      <c r="AH750" s="182" t="s">
        <v>2</v>
      </c>
      <c r="AI750" s="182"/>
      <c r="AJ750" s="182"/>
      <c r="AK750" s="182"/>
      <c r="AL750" s="182"/>
      <c r="AM750" s="182"/>
      <c r="AN750" s="182"/>
      <c r="AO750" s="182"/>
      <c r="AP750" s="178" t="s">
        <v>10</v>
      </c>
      <c r="AQ750" s="94"/>
    </row>
    <row r="751" spans="1:43" x14ac:dyDescent="0.2">
      <c r="A751" s="24"/>
      <c r="B751" s="777"/>
      <c r="C751" s="94"/>
      <c r="D751" s="95"/>
      <c r="E751" s="918"/>
      <c r="F751" s="918"/>
      <c r="G751" s="918"/>
      <c r="H751" s="918"/>
      <c r="I751" s="918"/>
      <c r="J751" s="918"/>
      <c r="K751" s="918"/>
      <c r="L751" s="918"/>
      <c r="M751" s="918"/>
      <c r="N751" s="918"/>
      <c r="O751" s="918"/>
      <c r="P751" s="918"/>
      <c r="Q751" s="94"/>
      <c r="R751" s="95"/>
      <c r="S751" s="24" t="s">
        <v>445</v>
      </c>
      <c r="T751" s="24"/>
      <c r="U751" s="182" t="s">
        <v>2</v>
      </c>
      <c r="V751" s="182"/>
      <c r="W751" s="182"/>
      <c r="X751" s="182"/>
      <c r="Y751" s="182"/>
      <c r="Z751" s="182"/>
      <c r="AA751" s="182"/>
      <c r="AB751" s="182"/>
      <c r="AC751" s="178" t="s">
        <v>12</v>
      </c>
      <c r="AD751" s="94"/>
      <c r="AE751" s="95"/>
      <c r="AF751" s="24" t="s">
        <v>445</v>
      </c>
      <c r="AG751" s="24"/>
      <c r="AH751" s="182" t="s">
        <v>2</v>
      </c>
      <c r="AI751" s="182"/>
      <c r="AJ751" s="182"/>
      <c r="AK751" s="182"/>
      <c r="AL751" s="182"/>
      <c r="AM751" s="182"/>
      <c r="AN751" s="182"/>
      <c r="AO751" s="182"/>
      <c r="AP751" s="178" t="s">
        <v>12</v>
      </c>
      <c r="AQ751" s="94"/>
    </row>
    <row r="752" spans="1:43" x14ac:dyDescent="0.2">
      <c r="A752" s="24"/>
      <c r="B752" s="777"/>
      <c r="C752" s="94"/>
      <c r="D752" s="95"/>
      <c r="E752" s="918"/>
      <c r="F752" s="918"/>
      <c r="G752" s="918"/>
      <c r="H752" s="918"/>
      <c r="I752" s="918"/>
      <c r="J752" s="918"/>
      <c r="K752" s="918"/>
      <c r="L752" s="918"/>
      <c r="M752" s="918"/>
      <c r="N752" s="918"/>
      <c r="O752" s="918"/>
      <c r="P752" s="918"/>
      <c r="Q752" s="94"/>
      <c r="R752" s="95"/>
      <c r="S752" s="708" t="s">
        <v>560</v>
      </c>
      <c r="T752" s="24"/>
      <c r="U752" s="24"/>
      <c r="V752" s="24"/>
      <c r="W752" s="24"/>
      <c r="X752" s="182" t="s">
        <v>2</v>
      </c>
      <c r="Y752" s="182"/>
      <c r="Z752" s="182"/>
      <c r="AA752" s="182"/>
      <c r="AB752" s="182"/>
      <c r="AC752" s="178" t="s">
        <v>58</v>
      </c>
      <c r="AD752" s="94"/>
      <c r="AE752" s="95"/>
      <c r="AF752" s="708" t="s">
        <v>560</v>
      </c>
      <c r="AG752" s="24"/>
      <c r="AH752" s="24"/>
      <c r="AI752" s="24"/>
      <c r="AJ752" s="24"/>
      <c r="AK752" s="182" t="s">
        <v>2</v>
      </c>
      <c r="AL752" s="182"/>
      <c r="AM752" s="182"/>
      <c r="AN752" s="182"/>
      <c r="AO752" s="182"/>
      <c r="AP752" s="178" t="s">
        <v>58</v>
      </c>
      <c r="AQ752" s="94"/>
    </row>
    <row r="753" spans="1:43" ht="6" customHeight="1" thickBot="1" x14ac:dyDescent="0.25">
      <c r="A753" s="146"/>
      <c r="B753" s="761"/>
      <c r="C753" s="148"/>
      <c r="D753" s="149"/>
      <c r="E753" s="146"/>
      <c r="F753" s="146"/>
      <c r="G753" s="146"/>
      <c r="H753" s="146"/>
      <c r="I753" s="146"/>
      <c r="J753" s="146"/>
      <c r="K753" s="146"/>
      <c r="L753" s="146"/>
      <c r="M753" s="146"/>
      <c r="N753" s="146"/>
      <c r="O753" s="146"/>
      <c r="P753" s="146"/>
      <c r="Q753" s="148"/>
      <c r="R753" s="149"/>
      <c r="S753" s="146"/>
      <c r="T753" s="146"/>
      <c r="U753" s="146"/>
      <c r="V753" s="146"/>
      <c r="W753" s="146"/>
      <c r="X753" s="146"/>
      <c r="Y753" s="146"/>
      <c r="Z753" s="146"/>
      <c r="AA753" s="146"/>
      <c r="AB753" s="146"/>
      <c r="AC753" s="297"/>
      <c r="AD753" s="148"/>
      <c r="AE753" s="149"/>
      <c r="AF753" s="146"/>
      <c r="AG753" s="146"/>
      <c r="AH753" s="146"/>
      <c r="AI753" s="146"/>
      <c r="AJ753" s="146"/>
      <c r="AK753" s="146"/>
      <c r="AL753" s="146"/>
      <c r="AM753" s="146"/>
      <c r="AN753" s="146"/>
      <c r="AO753" s="146"/>
      <c r="AP753" s="297"/>
      <c r="AQ753" s="148"/>
    </row>
    <row r="754" spans="1:43" ht="6" customHeight="1" x14ac:dyDescent="0.2">
      <c r="A754" s="298"/>
      <c r="B754" s="299"/>
      <c r="C754" s="300"/>
      <c r="D754" s="301"/>
      <c r="E754" s="1"/>
      <c r="F754" s="1"/>
      <c r="G754" s="1"/>
      <c r="H754" s="1"/>
      <c r="I754" s="1"/>
      <c r="J754" s="1"/>
      <c r="K754" s="1"/>
      <c r="L754" s="1"/>
      <c r="M754" s="1"/>
      <c r="N754" s="1"/>
      <c r="O754" s="1"/>
      <c r="P754" s="1"/>
      <c r="Q754" s="300"/>
      <c r="R754" s="301"/>
      <c r="S754" s="1"/>
      <c r="T754" s="1"/>
      <c r="U754" s="1"/>
      <c r="V754" s="1"/>
      <c r="W754" s="1"/>
      <c r="X754" s="1"/>
      <c r="Y754" s="1"/>
      <c r="Z754" s="1"/>
      <c r="AA754" s="1"/>
      <c r="AB754" s="1"/>
      <c r="AC754" s="235"/>
      <c r="AD754" s="300"/>
      <c r="AE754" s="301"/>
      <c r="AF754" s="1"/>
      <c r="AG754" s="1"/>
      <c r="AH754" s="1"/>
      <c r="AI754" s="1"/>
      <c r="AJ754" s="1"/>
      <c r="AK754" s="1"/>
      <c r="AL754" s="1"/>
      <c r="AM754" s="1"/>
      <c r="AN754" s="1"/>
      <c r="AO754" s="1"/>
      <c r="AP754" s="235"/>
      <c r="AQ754" s="302"/>
    </row>
    <row r="755" spans="1:43" ht="11.25" customHeight="1" x14ac:dyDescent="0.2">
      <c r="A755" s="303"/>
      <c r="B755" s="757">
        <v>471</v>
      </c>
      <c r="C755" s="94"/>
      <c r="D755" s="95"/>
      <c r="E755" s="28"/>
      <c r="F755" s="28"/>
      <c r="G755" s="28"/>
      <c r="H755" s="28"/>
      <c r="I755" s="28"/>
      <c r="J755" s="28"/>
      <c r="K755" s="28"/>
      <c r="L755" s="28"/>
      <c r="M755" s="28"/>
      <c r="N755" s="28"/>
      <c r="O755" s="28"/>
      <c r="P755" s="28"/>
      <c r="Q755" s="94"/>
      <c r="R755" s="95"/>
      <c r="S755" s="934" t="s">
        <v>809</v>
      </c>
      <c r="T755" s="934"/>
      <c r="U755" s="934"/>
      <c r="V755" s="934"/>
      <c r="W755" s="934"/>
      <c r="X755" s="934"/>
      <c r="Y755" s="934"/>
      <c r="Z755" s="934"/>
      <c r="AA755" s="934"/>
      <c r="AB755" s="934"/>
      <c r="AC755" s="934"/>
      <c r="AD755" s="155"/>
      <c r="AE755" s="156"/>
      <c r="AF755" s="934" t="s">
        <v>1474</v>
      </c>
      <c r="AG755" s="934"/>
      <c r="AH755" s="934"/>
      <c r="AI755" s="934"/>
      <c r="AJ755" s="934"/>
      <c r="AK755" s="934"/>
      <c r="AL755" s="934"/>
      <c r="AM755" s="934"/>
      <c r="AN755" s="934"/>
      <c r="AO755" s="934"/>
      <c r="AP755" s="934"/>
      <c r="AQ755" s="304"/>
    </row>
    <row r="756" spans="1:43" x14ac:dyDescent="0.2">
      <c r="A756" s="303"/>
      <c r="B756" s="757"/>
      <c r="C756" s="94"/>
      <c r="D756" s="95"/>
      <c r="E756" s="28"/>
      <c r="F756" s="28"/>
      <c r="G756" s="28"/>
      <c r="H756" s="28"/>
      <c r="I756" s="28"/>
      <c r="J756" s="28"/>
      <c r="K756" s="28"/>
      <c r="L756" s="28"/>
      <c r="M756" s="28"/>
      <c r="N756" s="28"/>
      <c r="O756" s="28"/>
      <c r="P756" s="28"/>
      <c r="Q756" s="94"/>
      <c r="R756" s="95"/>
      <c r="S756" s="934"/>
      <c r="T756" s="934"/>
      <c r="U756" s="934"/>
      <c r="V756" s="934"/>
      <c r="W756" s="934"/>
      <c r="X756" s="934"/>
      <c r="Y756" s="934"/>
      <c r="Z756" s="934"/>
      <c r="AA756" s="934"/>
      <c r="AB756" s="934"/>
      <c r="AC756" s="934"/>
      <c r="AD756" s="155"/>
      <c r="AE756" s="156"/>
      <c r="AF756" s="934"/>
      <c r="AG756" s="934"/>
      <c r="AH756" s="934"/>
      <c r="AI756" s="934"/>
      <c r="AJ756" s="934"/>
      <c r="AK756" s="934"/>
      <c r="AL756" s="934"/>
      <c r="AM756" s="934"/>
      <c r="AN756" s="934"/>
      <c r="AO756" s="934"/>
      <c r="AP756" s="934"/>
      <c r="AQ756" s="304"/>
    </row>
    <row r="757" spans="1:43" x14ac:dyDescent="0.2">
      <c r="A757" s="303"/>
      <c r="B757" s="757"/>
      <c r="C757" s="94"/>
      <c r="D757" s="95"/>
      <c r="E757" s="28"/>
      <c r="F757" s="28"/>
      <c r="G757" s="28"/>
      <c r="H757" s="28"/>
      <c r="I757" s="28"/>
      <c r="J757" s="28"/>
      <c r="K757" s="28"/>
      <c r="L757" s="28"/>
      <c r="M757" s="28"/>
      <c r="N757" s="28"/>
      <c r="O757" s="28"/>
      <c r="P757" s="28"/>
      <c r="Q757" s="94"/>
      <c r="R757" s="95"/>
      <c r="S757" s="934"/>
      <c r="T757" s="934"/>
      <c r="U757" s="934"/>
      <c r="V757" s="934"/>
      <c r="W757" s="934"/>
      <c r="X757" s="934"/>
      <c r="Y757" s="934"/>
      <c r="Z757" s="934"/>
      <c r="AA757" s="934"/>
      <c r="AB757" s="934"/>
      <c r="AC757" s="934"/>
      <c r="AD757" s="155"/>
      <c r="AE757" s="156"/>
      <c r="AF757" s="934"/>
      <c r="AG757" s="934"/>
      <c r="AH757" s="934"/>
      <c r="AI757" s="934"/>
      <c r="AJ757" s="934"/>
      <c r="AK757" s="934"/>
      <c r="AL757" s="934"/>
      <c r="AM757" s="934"/>
      <c r="AN757" s="934"/>
      <c r="AO757" s="934"/>
      <c r="AP757" s="934"/>
      <c r="AQ757" s="304"/>
    </row>
    <row r="758" spans="1:43" x14ac:dyDescent="0.2">
      <c r="A758" s="303"/>
      <c r="B758" s="757"/>
      <c r="C758" s="765"/>
      <c r="D758" s="95"/>
      <c r="E758" s="766"/>
      <c r="F758" s="766"/>
      <c r="G758" s="766"/>
      <c r="H758" s="766"/>
      <c r="I758" s="766"/>
      <c r="J758" s="766"/>
      <c r="K758" s="766"/>
      <c r="L758" s="766"/>
      <c r="M758" s="766"/>
      <c r="N758" s="766"/>
      <c r="O758" s="766"/>
      <c r="P758" s="766"/>
      <c r="Q758" s="765"/>
      <c r="R758" s="95"/>
      <c r="S758" s="934"/>
      <c r="T758" s="934"/>
      <c r="U758" s="934"/>
      <c r="V758" s="934"/>
      <c r="W758" s="934"/>
      <c r="X758" s="934"/>
      <c r="Y758" s="934"/>
      <c r="Z758" s="934"/>
      <c r="AA758" s="934"/>
      <c r="AB758" s="934"/>
      <c r="AC758" s="934"/>
      <c r="AD758" s="155"/>
      <c r="AE758" s="156"/>
      <c r="AF758" s="934"/>
      <c r="AG758" s="934"/>
      <c r="AH758" s="934"/>
      <c r="AI758" s="934"/>
      <c r="AJ758" s="934"/>
      <c r="AK758" s="934"/>
      <c r="AL758" s="934"/>
      <c r="AM758" s="934"/>
      <c r="AN758" s="934"/>
      <c r="AO758" s="934"/>
      <c r="AP758" s="934"/>
      <c r="AQ758" s="304"/>
    </row>
    <row r="759" spans="1:43" x14ac:dyDescent="0.2">
      <c r="A759" s="303"/>
      <c r="B759" s="757"/>
      <c r="C759" s="94"/>
      <c r="D759" s="95"/>
      <c r="E759" s="28"/>
      <c r="F759" s="28"/>
      <c r="G759" s="28"/>
      <c r="H759" s="28"/>
      <c r="I759" s="28"/>
      <c r="J759" s="28"/>
      <c r="K759" s="28"/>
      <c r="L759" s="28"/>
      <c r="M759" s="28"/>
      <c r="N759" s="28"/>
      <c r="O759" s="28"/>
      <c r="P759" s="28"/>
      <c r="Q759" s="94"/>
      <c r="R759" s="95"/>
      <c r="S759" s="934"/>
      <c r="T759" s="934"/>
      <c r="U759" s="934"/>
      <c r="V759" s="934"/>
      <c r="W759" s="934"/>
      <c r="X759" s="934"/>
      <c r="Y759" s="934"/>
      <c r="Z759" s="934"/>
      <c r="AA759" s="934"/>
      <c r="AB759" s="934"/>
      <c r="AC759" s="934"/>
      <c r="AD759" s="155"/>
      <c r="AE759" s="156"/>
      <c r="AF759" s="934"/>
      <c r="AG759" s="934"/>
      <c r="AH759" s="934"/>
      <c r="AI759" s="934"/>
      <c r="AJ759" s="934"/>
      <c r="AK759" s="934"/>
      <c r="AL759" s="934"/>
      <c r="AM759" s="934"/>
      <c r="AN759" s="934"/>
      <c r="AO759" s="934"/>
      <c r="AP759" s="934"/>
      <c r="AQ759" s="304"/>
    </row>
    <row r="760" spans="1:43" ht="6" customHeight="1" thickBot="1" x14ac:dyDescent="0.25">
      <c r="A760" s="305"/>
      <c r="B760" s="761"/>
      <c r="C760" s="148"/>
      <c r="D760" s="149"/>
      <c r="E760" s="146"/>
      <c r="F760" s="146"/>
      <c r="G760" s="146"/>
      <c r="H760" s="146"/>
      <c r="I760" s="146"/>
      <c r="J760" s="146"/>
      <c r="K760" s="146"/>
      <c r="L760" s="146"/>
      <c r="M760" s="146"/>
      <c r="N760" s="146"/>
      <c r="O760" s="146"/>
      <c r="P760" s="146"/>
      <c r="Q760" s="148"/>
      <c r="R760" s="149"/>
      <c r="S760" s="146"/>
      <c r="T760" s="146"/>
      <c r="U760" s="146"/>
      <c r="V760" s="146"/>
      <c r="W760" s="146"/>
      <c r="X760" s="146"/>
      <c r="Y760" s="146"/>
      <c r="Z760" s="146"/>
      <c r="AA760" s="146"/>
      <c r="AB760" s="146"/>
      <c r="AC760" s="297"/>
      <c r="AD760" s="148"/>
      <c r="AE760" s="149"/>
      <c r="AF760" s="146"/>
      <c r="AG760" s="146"/>
      <c r="AH760" s="146"/>
      <c r="AI760" s="146"/>
      <c r="AJ760" s="146"/>
      <c r="AK760" s="146"/>
      <c r="AL760" s="146"/>
      <c r="AM760" s="146"/>
      <c r="AN760" s="146"/>
      <c r="AO760" s="146"/>
      <c r="AP760" s="297"/>
      <c r="AQ760" s="306"/>
    </row>
    <row r="761" spans="1:43" ht="6" customHeight="1" x14ac:dyDescent="0.2">
      <c r="A761" s="1"/>
      <c r="B761" s="299"/>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235"/>
      <c r="AD761" s="1"/>
      <c r="AE761" s="1"/>
      <c r="AF761" s="1"/>
      <c r="AG761" s="1"/>
      <c r="AH761" s="1"/>
      <c r="AI761" s="1"/>
      <c r="AJ761" s="1"/>
      <c r="AK761" s="1"/>
      <c r="AL761" s="1"/>
      <c r="AM761" s="1"/>
      <c r="AN761" s="1"/>
      <c r="AO761" s="1"/>
      <c r="AP761" s="235"/>
      <c r="AQ761" s="1"/>
    </row>
    <row r="762" spans="1:43" ht="6" customHeight="1" x14ac:dyDescent="0.2">
      <c r="A762" s="28"/>
      <c r="B762" s="757"/>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c r="AA762" s="28"/>
      <c r="AB762" s="28"/>
      <c r="AC762" s="42"/>
      <c r="AD762" s="28"/>
      <c r="AE762" s="28"/>
      <c r="AF762" s="28"/>
      <c r="AG762" s="28"/>
      <c r="AH762" s="28"/>
      <c r="AI762" s="28"/>
      <c r="AJ762" s="28"/>
      <c r="AK762" s="28"/>
      <c r="AL762" s="28"/>
      <c r="AM762" s="28"/>
      <c r="AN762" s="28"/>
      <c r="AO762" s="28"/>
      <c r="AP762" s="42"/>
      <c r="AQ762" s="28"/>
    </row>
    <row r="763" spans="1:43" ht="11.25" customHeight="1" x14ac:dyDescent="0.2">
      <c r="A763" s="24"/>
      <c r="D763" s="24"/>
      <c r="E763" s="24"/>
      <c r="F763" s="24"/>
      <c r="G763" s="24"/>
      <c r="H763" s="24"/>
      <c r="I763" s="24"/>
      <c r="J763" s="24"/>
      <c r="K763" s="24"/>
      <c r="L763" s="24"/>
      <c r="M763" s="24"/>
      <c r="N763" s="24"/>
      <c r="O763" s="24"/>
      <c r="P763" s="24"/>
      <c r="Q763" s="24"/>
      <c r="R763" s="24"/>
      <c r="S763" s="24"/>
      <c r="T763" s="24"/>
      <c r="U763" s="24"/>
      <c r="V763" s="24"/>
      <c r="W763" s="24"/>
      <c r="X763" s="24"/>
      <c r="Y763" s="24"/>
      <c r="Z763" s="24"/>
      <c r="AA763" s="24"/>
      <c r="AB763" s="24"/>
      <c r="AC763" s="36"/>
      <c r="AD763" s="24"/>
      <c r="AE763" s="24"/>
      <c r="AF763" s="24"/>
      <c r="AG763" s="24"/>
      <c r="AH763" s="24"/>
      <c r="AI763" s="24"/>
      <c r="AJ763" s="24"/>
      <c r="AK763" s="24"/>
      <c r="AL763" s="24"/>
      <c r="AM763" s="24"/>
      <c r="AN763" s="24"/>
      <c r="AO763" s="24"/>
      <c r="AP763" s="36"/>
      <c r="AQ763" s="24"/>
    </row>
    <row r="764" spans="1:43" ht="11.25" customHeight="1" x14ac:dyDescent="0.2">
      <c r="A764" s="24"/>
      <c r="B764" s="792"/>
      <c r="D764" s="24"/>
      <c r="E764" s="24"/>
      <c r="F764" s="24"/>
      <c r="G764" s="24"/>
      <c r="H764" s="24"/>
      <c r="I764" s="24"/>
      <c r="J764" s="24"/>
      <c r="K764" s="24"/>
      <c r="L764" s="24"/>
      <c r="M764" s="24"/>
      <c r="N764" s="24"/>
      <c r="O764" s="24"/>
      <c r="P764" s="24"/>
      <c r="Q764" s="24"/>
      <c r="R764" s="24"/>
      <c r="S764" s="24"/>
      <c r="T764" s="24"/>
      <c r="U764" s="24"/>
      <c r="V764" s="24"/>
      <c r="W764" s="24"/>
      <c r="X764" s="24"/>
      <c r="Y764" s="24"/>
      <c r="Z764" s="24"/>
      <c r="AA764" s="24"/>
      <c r="AB764" s="24"/>
      <c r="AC764" s="36"/>
      <c r="AD764" s="24"/>
      <c r="AE764" s="24"/>
      <c r="AF764" s="24"/>
      <c r="AG764" s="24"/>
      <c r="AH764" s="24"/>
      <c r="AI764" s="24"/>
      <c r="AJ764" s="24"/>
      <c r="AK764" s="24"/>
      <c r="AL764" s="24"/>
      <c r="AM764" s="24"/>
      <c r="AN764" s="24"/>
      <c r="AO764" s="24"/>
      <c r="AP764" s="36"/>
      <c r="AQ764" s="24"/>
    </row>
    <row r="765" spans="1:43" ht="11.25" customHeight="1" x14ac:dyDescent="0.2">
      <c r="A765" s="24"/>
      <c r="B765" s="792"/>
      <c r="D765" s="24"/>
      <c r="E765" s="24"/>
      <c r="F765" s="24"/>
      <c r="G765" s="24"/>
      <c r="H765" s="24"/>
      <c r="I765" s="24"/>
      <c r="J765" s="24"/>
      <c r="K765" s="24"/>
      <c r="L765" s="24"/>
      <c r="M765" s="24"/>
      <c r="N765" s="24"/>
      <c r="O765" s="24"/>
      <c r="P765" s="24"/>
      <c r="Q765" s="24"/>
      <c r="R765" s="24"/>
      <c r="S765" s="24"/>
      <c r="T765" s="24"/>
      <c r="U765" s="24"/>
      <c r="V765" s="24"/>
      <c r="W765" s="24"/>
      <c r="X765" s="24"/>
      <c r="Y765" s="24"/>
      <c r="Z765" s="24"/>
      <c r="AA765" s="24"/>
      <c r="AB765" s="24"/>
      <c r="AC765" s="36"/>
      <c r="AD765" s="24"/>
      <c r="AE765" s="24"/>
      <c r="AF765" s="24"/>
      <c r="AG765" s="24"/>
      <c r="AH765" s="24"/>
      <c r="AI765" s="24"/>
      <c r="AJ765" s="24"/>
      <c r="AK765" s="24"/>
      <c r="AL765" s="24"/>
      <c r="AM765" s="24"/>
      <c r="AN765" s="24"/>
      <c r="AO765" s="24"/>
      <c r="AP765" s="36"/>
      <c r="AQ765" s="24"/>
    </row>
    <row r="766" spans="1:43" ht="11.25" customHeight="1" x14ac:dyDescent="0.2">
      <c r="A766" s="24"/>
      <c r="D766" s="24"/>
      <c r="E766" s="24"/>
      <c r="F766" s="24"/>
      <c r="G766" s="24"/>
      <c r="H766" s="24"/>
      <c r="I766" s="24"/>
      <c r="J766" s="24"/>
      <c r="K766" s="24"/>
      <c r="L766" s="24"/>
      <c r="M766" s="24"/>
      <c r="N766" s="24"/>
      <c r="O766" s="24"/>
      <c r="P766" s="24"/>
      <c r="Q766" s="24"/>
      <c r="R766" s="24"/>
      <c r="S766" s="24"/>
      <c r="T766" s="24"/>
      <c r="U766" s="24"/>
      <c r="V766" s="24"/>
      <c r="W766" s="24"/>
      <c r="X766" s="24"/>
      <c r="Y766" s="24"/>
      <c r="Z766" s="24"/>
      <c r="AA766" s="24"/>
      <c r="AB766" s="24"/>
      <c r="AC766" s="36"/>
      <c r="AD766" s="24"/>
      <c r="AE766" s="24"/>
      <c r="AF766" s="24"/>
      <c r="AG766" s="24"/>
      <c r="AH766" s="24"/>
      <c r="AI766" s="24"/>
      <c r="AJ766" s="24"/>
      <c r="AK766" s="24"/>
      <c r="AL766" s="24"/>
      <c r="AM766" s="24"/>
      <c r="AN766" s="24"/>
      <c r="AO766" s="24"/>
      <c r="AP766" s="36"/>
      <c r="AQ766" s="24"/>
    </row>
    <row r="767" spans="1:43" ht="11.25" customHeight="1" x14ac:dyDescent="0.2">
      <c r="A767" s="24"/>
      <c r="B767" s="777"/>
      <c r="C767" s="24"/>
      <c r="D767" s="24"/>
      <c r="E767" s="24"/>
      <c r="F767" s="24"/>
      <c r="G767" s="24"/>
      <c r="H767" s="24"/>
      <c r="I767" s="24"/>
      <c r="J767" s="24"/>
      <c r="K767" s="24"/>
      <c r="L767" s="24"/>
      <c r="M767" s="24"/>
      <c r="N767" s="24"/>
      <c r="O767" s="24"/>
      <c r="P767" s="24"/>
      <c r="Q767" s="24"/>
      <c r="R767" s="24"/>
      <c r="S767" s="24"/>
      <c r="T767" s="24"/>
      <c r="U767" s="24"/>
      <c r="V767" s="24"/>
      <c r="W767" s="24"/>
      <c r="X767" s="24"/>
      <c r="Y767" s="24"/>
      <c r="Z767" s="24"/>
      <c r="AA767" s="24"/>
      <c r="AB767" s="24"/>
      <c r="AC767" s="36"/>
      <c r="AD767" s="24"/>
      <c r="AE767" s="24"/>
      <c r="AF767" s="24"/>
      <c r="AG767" s="24"/>
      <c r="AH767" s="24"/>
      <c r="AI767" s="24"/>
      <c r="AJ767" s="24"/>
      <c r="AK767" s="24"/>
      <c r="AL767" s="24"/>
      <c r="AM767" s="24"/>
      <c r="AN767" s="24"/>
      <c r="AO767" s="24"/>
      <c r="AP767" s="36"/>
      <c r="AQ767" s="24"/>
    </row>
    <row r="768" spans="1:43" ht="11.25" customHeight="1" x14ac:dyDescent="0.2">
      <c r="A768" s="24"/>
      <c r="B768" s="777"/>
      <c r="C768" s="24"/>
      <c r="D768" s="24"/>
      <c r="E768" s="24"/>
      <c r="F768" s="24"/>
      <c r="G768" s="24"/>
      <c r="H768" s="24"/>
      <c r="I768" s="24"/>
      <c r="J768" s="24"/>
      <c r="K768" s="24"/>
      <c r="L768" s="24"/>
      <c r="M768" s="24"/>
      <c r="N768" s="24"/>
      <c r="O768" s="24"/>
      <c r="P768" s="24"/>
      <c r="Q768" s="24"/>
      <c r="R768" s="24"/>
      <c r="S768" s="24"/>
      <c r="T768" s="24"/>
      <c r="U768" s="24"/>
      <c r="V768" s="24"/>
      <c r="W768" s="24"/>
      <c r="X768" s="24"/>
      <c r="Y768" s="24"/>
      <c r="Z768" s="24"/>
      <c r="AA768" s="24"/>
      <c r="AB768" s="24"/>
      <c r="AC768" s="36"/>
      <c r="AD768" s="24"/>
      <c r="AE768" s="24"/>
      <c r="AF768" s="24"/>
      <c r="AG768" s="24"/>
      <c r="AH768" s="24"/>
      <c r="AI768" s="24"/>
      <c r="AJ768" s="24"/>
      <c r="AK768" s="24"/>
      <c r="AL768" s="24"/>
      <c r="AM768" s="24"/>
      <c r="AN768" s="24"/>
      <c r="AO768" s="24"/>
      <c r="AP768" s="36"/>
      <c r="AQ768" s="24"/>
    </row>
  </sheetData>
  <sheetProtection formatCells="0" formatRows="0" insertRows="0" deleteRows="0"/>
  <mergeCells count="174">
    <mergeCell ref="V113:AB113"/>
    <mergeCell ref="E116:P119"/>
    <mergeCell ref="E122:P125"/>
    <mergeCell ref="E128:P131"/>
    <mergeCell ref="E157:P160"/>
    <mergeCell ref="E163:P166"/>
    <mergeCell ref="E151:P152"/>
    <mergeCell ref="F133:P133"/>
    <mergeCell ref="F134:P134"/>
    <mergeCell ref="E138:P142"/>
    <mergeCell ref="E145:P148"/>
    <mergeCell ref="L174:P179"/>
    <mergeCell ref="F172:I173"/>
    <mergeCell ref="E170:P170"/>
    <mergeCell ref="E329:P333"/>
    <mergeCell ref="AI293:AO293"/>
    <mergeCell ref="AI262:AO262"/>
    <mergeCell ref="AI281:AO281"/>
    <mergeCell ref="V659:AB659"/>
    <mergeCell ref="E571:P573"/>
    <mergeCell ref="E251:P254"/>
    <mergeCell ref="E199:P201"/>
    <mergeCell ref="E204:P207"/>
    <mergeCell ref="E578:P581"/>
    <mergeCell ref="E454:P454"/>
    <mergeCell ref="E371:P379"/>
    <mergeCell ref="E419:P422"/>
    <mergeCell ref="V584:AB584"/>
    <mergeCell ref="V503:AB503"/>
    <mergeCell ref="E479:P482"/>
    <mergeCell ref="E445:P446"/>
    <mergeCell ref="V438:AB438"/>
    <mergeCell ref="E415:P418"/>
    <mergeCell ref="E256:P258"/>
    <mergeCell ref="E271:P272"/>
    <mergeCell ref="E274:P277"/>
    <mergeCell ref="E267:P269"/>
    <mergeCell ref="E280:P280"/>
    <mergeCell ref="V262:AB262"/>
    <mergeCell ref="E297:P300"/>
    <mergeCell ref="E313:P315"/>
    <mergeCell ref="E318:P321"/>
    <mergeCell ref="V368:AB368"/>
    <mergeCell ref="V290:AB290"/>
    <mergeCell ref="V281:AB281"/>
    <mergeCell ref="E408:P412"/>
    <mergeCell ref="E336:P342"/>
    <mergeCell ref="E396:P397"/>
    <mergeCell ref="E349:P352"/>
    <mergeCell ref="E359:P360"/>
    <mergeCell ref="E301:P304"/>
    <mergeCell ref="E355:P357"/>
    <mergeCell ref="V293:AB293"/>
    <mergeCell ref="E345:P348"/>
    <mergeCell ref="AI290:AO290"/>
    <mergeCell ref="E167:P167"/>
    <mergeCell ref="E244:P248"/>
    <mergeCell ref="E210:P211"/>
    <mergeCell ref="E214:P218"/>
    <mergeCell ref="E224:P231"/>
    <mergeCell ref="E234:P237"/>
    <mergeCell ref="E240:P242"/>
    <mergeCell ref="A1:AQ1"/>
    <mergeCell ref="E16:AP17"/>
    <mergeCell ref="E32:P34"/>
    <mergeCell ref="E4:L4"/>
    <mergeCell ref="S85:U85"/>
    <mergeCell ref="AF85:AH85"/>
    <mergeCell ref="S26:U26"/>
    <mergeCell ref="AF26:AH26"/>
    <mergeCell ref="E94:P95"/>
    <mergeCell ref="AO6:AP7"/>
    <mergeCell ref="AF20:AP20"/>
    <mergeCell ref="S20:AC20"/>
    <mergeCell ref="S83:AC83"/>
    <mergeCell ref="V77:AB77"/>
    <mergeCell ref="E11:AP14"/>
    <mergeCell ref="L39:O41"/>
    <mergeCell ref="E20:P23"/>
    <mergeCell ref="E26:P29"/>
    <mergeCell ref="E69:P72"/>
    <mergeCell ref="E64:P67"/>
    <mergeCell ref="L42:P48"/>
    <mergeCell ref="F42:J48"/>
    <mergeCell ref="E51:P56"/>
    <mergeCell ref="F39:I41"/>
    <mergeCell ref="E750:P752"/>
    <mergeCell ref="E429:P430"/>
    <mergeCell ref="E219:P221"/>
    <mergeCell ref="E726:P728"/>
    <mergeCell ref="E736:P738"/>
    <mergeCell ref="E746:P747"/>
    <mergeCell ref="E448:P451"/>
    <mergeCell ref="E324:Q326"/>
    <mergeCell ref="E59:P61"/>
    <mergeCell ref="E85:P85"/>
    <mergeCell ref="E88:P92"/>
    <mergeCell ref="A80:AQ80"/>
    <mergeCell ref="AF83:AP83"/>
    <mergeCell ref="E98:P101"/>
    <mergeCell ref="L172:O173"/>
    <mergeCell ref="F174:J179"/>
    <mergeCell ref="AF755:AP759"/>
    <mergeCell ref="S755:AC759"/>
    <mergeCell ref="E729:P733"/>
    <mergeCell ref="E611:P614"/>
    <mergeCell ref="E621:P623"/>
    <mergeCell ref="V634:AB634"/>
    <mergeCell ref="E650:P650"/>
    <mergeCell ref="E637:P639"/>
    <mergeCell ref="E716:P718"/>
    <mergeCell ref="E699:P702"/>
    <mergeCell ref="E741:P743"/>
    <mergeCell ref="E721:P723"/>
    <mergeCell ref="E644:P647"/>
    <mergeCell ref="E641:P642"/>
    <mergeCell ref="V662:AB662"/>
    <mergeCell ref="E682:P685"/>
    <mergeCell ref="E688:P690"/>
    <mergeCell ref="E710:P713"/>
    <mergeCell ref="E665:P668"/>
    <mergeCell ref="F670:P670"/>
    <mergeCell ref="F671:P671"/>
    <mergeCell ref="F672:P673"/>
    <mergeCell ref="E705:P707"/>
    <mergeCell ref="V650:AB650"/>
    <mergeCell ref="V593:AB593"/>
    <mergeCell ref="V596:AB596"/>
    <mergeCell ref="V463:AB463"/>
    <mergeCell ref="V466:AB466"/>
    <mergeCell ref="V568:AB568"/>
    <mergeCell ref="E510:P511"/>
    <mergeCell ref="E513:P516"/>
    <mergeCell ref="E545:P548"/>
    <mergeCell ref="E625:P627"/>
    <mergeCell ref="E615:P618"/>
    <mergeCell ref="E549:P552"/>
    <mergeCell ref="E599:P608"/>
    <mergeCell ref="E536:P542"/>
    <mergeCell ref="V531:AB531"/>
    <mergeCell ref="E555:P557"/>
    <mergeCell ref="E575:P576"/>
    <mergeCell ref="E559:P560"/>
    <mergeCell ref="E584:P584"/>
    <mergeCell ref="E469:P476"/>
    <mergeCell ref="E506:P508"/>
    <mergeCell ref="E519:P519"/>
    <mergeCell ref="E484:P487"/>
    <mergeCell ref="E494:P495"/>
    <mergeCell ref="E490:P492"/>
    <mergeCell ref="W6:AB8"/>
    <mergeCell ref="E260:P264"/>
    <mergeCell ref="E307:P310"/>
    <mergeCell ref="V110:AB110"/>
    <mergeCell ref="J6:Q7"/>
    <mergeCell ref="E104:P104"/>
    <mergeCell ref="E693:P696"/>
    <mergeCell ref="F677:P679"/>
    <mergeCell ref="F674:P676"/>
    <mergeCell ref="V454:AB454"/>
    <mergeCell ref="V519:AB519"/>
    <mergeCell ref="V528:AB528"/>
    <mergeCell ref="V101:AB101"/>
    <mergeCell ref="E392:P394"/>
    <mergeCell ref="E386:P389"/>
    <mergeCell ref="V405:AB405"/>
    <mergeCell ref="E382:P385"/>
    <mergeCell ref="E183:P186"/>
    <mergeCell ref="E190:P193"/>
    <mergeCell ref="E194:P196"/>
    <mergeCell ref="E187:P187"/>
    <mergeCell ref="F135:P135"/>
    <mergeCell ref="E441:P443"/>
    <mergeCell ref="E425:P427"/>
  </mergeCells>
  <printOptions horizontalCentered="1"/>
  <pageMargins left="0.5" right="0.5" top="0.5" bottom="0.5" header="0.3" footer="0.3"/>
  <pageSetup paperSize="9" orientation="portrait" r:id="rId1"/>
  <headerFooter>
    <oddFooter>&amp;CW-&amp;P</oddFooter>
  </headerFooter>
  <rowBreaks count="11" manualBreakCount="11">
    <brk id="79" max="42" man="1"/>
    <brk id="155" max="42" man="1"/>
    <brk id="222" max="42" man="1"/>
    <brk id="265" max="42" man="1"/>
    <brk id="334" max="42" man="1"/>
    <brk id="390" max="42" man="1"/>
    <brk id="439" max="42" man="1"/>
    <brk id="504" max="42" man="1"/>
    <brk id="569" max="42" man="1"/>
    <brk id="635" max="42" man="1"/>
    <brk id="703" max="4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0">
    <tabColor theme="5"/>
  </sheetPr>
  <dimension ref="A1:AO15"/>
  <sheetViews>
    <sheetView view="pageBreakPreview" zoomScaleNormal="100" zoomScaleSheetLayoutView="100" workbookViewId="0"/>
  </sheetViews>
  <sheetFormatPr defaultColWidth="2.77734375" defaultRowHeight="10" x14ac:dyDescent="0.2"/>
  <cols>
    <col min="1" max="16384" width="2.77734375" style="142"/>
  </cols>
  <sheetData>
    <row r="1" spans="1:41" s="180" customFormat="1" x14ac:dyDescent="0.2">
      <c r="A1" s="921" t="s">
        <v>1498</v>
      </c>
      <c r="B1" s="967"/>
      <c r="C1" s="967"/>
      <c r="D1" s="967"/>
      <c r="E1" s="967"/>
      <c r="F1" s="967"/>
      <c r="G1" s="967"/>
      <c r="H1" s="967"/>
      <c r="I1" s="967"/>
      <c r="J1" s="967"/>
      <c r="K1" s="967"/>
      <c r="L1" s="967"/>
      <c r="M1" s="967"/>
      <c r="N1" s="967"/>
      <c r="O1" s="967"/>
      <c r="P1" s="967"/>
      <c r="Q1" s="967"/>
      <c r="R1" s="967"/>
      <c r="S1" s="967"/>
      <c r="T1" s="967"/>
      <c r="U1" s="967"/>
      <c r="V1" s="967"/>
      <c r="W1" s="967"/>
      <c r="X1" s="967"/>
      <c r="Y1" s="967"/>
      <c r="Z1" s="967"/>
      <c r="AA1" s="967"/>
      <c r="AB1" s="967"/>
      <c r="AC1" s="967"/>
      <c r="AD1" s="967"/>
      <c r="AE1" s="967"/>
      <c r="AF1" s="967"/>
      <c r="AG1" s="967"/>
      <c r="AH1" s="967"/>
      <c r="AI1" s="967"/>
      <c r="AJ1" s="967"/>
      <c r="AK1" s="967"/>
      <c r="AL1" s="967"/>
      <c r="AM1" s="967"/>
      <c r="AN1" s="967"/>
      <c r="AO1" s="967"/>
    </row>
    <row r="2" spans="1:41" ht="6" customHeight="1" x14ac:dyDescent="0.2"/>
    <row r="3" spans="1:41" ht="11.25" customHeight="1" x14ac:dyDescent="0.2">
      <c r="A3" s="24"/>
      <c r="B3" s="927" t="str">
        <f>"(1) On suppose que l'année de la collecte est " &amp; FW_YR &amp; ". Pour la collecte commençant en " &amp; FW_YR+1 &amp; ", toutes les références aux années de calendrier doivent être augmentées d'une année ; par exemple, " &amp; FW_YR-6 &amp; " doit être changé en " &amp; FW_YR-5 &amp; ", " &amp; FW_YR-5 &amp; " doit être changé en " &amp; FW_YR-4 &amp; ", " &amp; FW_YR-4 &amp; " doit être changé en " &amp; FW_YR-3 &amp; ", et ainsi de suite pour toutes les années dans tout le questionnaire."</f>
        <v>(1) On suppose que l'année de la collecte est 2015. Pour la collecte commençant en 2016, toutes les références aux années de calendrier doivent être augmentées d'une année ; par exemple, 2009 doit être changé en 2010, 2010 doit être changé en 2011, 2011 doit être changé en 2012, et ainsi de suite pour toutes les années dans tout le questionnaire.</v>
      </c>
      <c r="C3" s="927"/>
      <c r="D3" s="927"/>
      <c r="E3" s="927"/>
      <c r="F3" s="927"/>
      <c r="G3" s="927"/>
      <c r="H3" s="927"/>
      <c r="I3" s="927"/>
      <c r="J3" s="927"/>
      <c r="K3" s="927"/>
      <c r="L3" s="927"/>
      <c r="M3" s="927"/>
      <c r="N3" s="927"/>
      <c r="O3" s="927"/>
      <c r="P3" s="927"/>
      <c r="Q3" s="927"/>
      <c r="R3" s="927"/>
      <c r="S3" s="927"/>
      <c r="T3" s="927"/>
      <c r="U3" s="927"/>
      <c r="V3" s="927"/>
      <c r="W3" s="927"/>
      <c r="X3" s="927"/>
      <c r="Y3" s="927"/>
      <c r="Z3" s="927"/>
      <c r="AA3" s="927"/>
      <c r="AB3" s="927"/>
      <c r="AC3" s="927"/>
      <c r="AD3" s="927"/>
      <c r="AE3" s="927"/>
      <c r="AF3" s="927"/>
      <c r="AG3" s="927"/>
      <c r="AH3" s="927"/>
      <c r="AI3" s="927"/>
      <c r="AJ3" s="927"/>
      <c r="AK3" s="927"/>
      <c r="AL3" s="927"/>
      <c r="AM3" s="927"/>
      <c r="AN3" s="927"/>
      <c r="AO3" s="927"/>
    </row>
    <row r="4" spans="1:41" x14ac:dyDescent="0.2">
      <c r="A4" s="24"/>
      <c r="B4" s="927"/>
      <c r="C4" s="927"/>
      <c r="D4" s="927"/>
      <c r="E4" s="927"/>
      <c r="F4" s="927"/>
      <c r="G4" s="927"/>
      <c r="H4" s="927"/>
      <c r="I4" s="927"/>
      <c r="J4" s="927"/>
      <c r="K4" s="927"/>
      <c r="L4" s="927"/>
      <c r="M4" s="927"/>
      <c r="N4" s="927"/>
      <c r="O4" s="927"/>
      <c r="P4" s="927"/>
      <c r="Q4" s="927"/>
      <c r="R4" s="927"/>
      <c r="S4" s="927"/>
      <c r="T4" s="927"/>
      <c r="U4" s="927"/>
      <c r="V4" s="927"/>
      <c r="W4" s="927"/>
      <c r="X4" s="927"/>
      <c r="Y4" s="927"/>
      <c r="Z4" s="927"/>
      <c r="AA4" s="927"/>
      <c r="AB4" s="927"/>
      <c r="AC4" s="927"/>
      <c r="AD4" s="927"/>
      <c r="AE4" s="927"/>
      <c r="AF4" s="927"/>
      <c r="AG4" s="927"/>
      <c r="AH4" s="927"/>
      <c r="AI4" s="927"/>
      <c r="AJ4" s="927"/>
      <c r="AK4" s="927"/>
      <c r="AL4" s="927"/>
      <c r="AM4" s="927"/>
      <c r="AN4" s="927"/>
      <c r="AO4" s="927"/>
    </row>
    <row r="5" spans="1:41" x14ac:dyDescent="0.2">
      <c r="A5" s="24"/>
      <c r="B5" s="927"/>
      <c r="C5" s="927"/>
      <c r="D5" s="927"/>
      <c r="E5" s="927"/>
      <c r="F5" s="927"/>
      <c r="G5" s="927"/>
      <c r="H5" s="927"/>
      <c r="I5" s="927"/>
      <c r="J5" s="927"/>
      <c r="K5" s="927"/>
      <c r="L5" s="927"/>
      <c r="M5" s="927"/>
      <c r="N5" s="927"/>
      <c r="O5" s="927"/>
      <c r="P5" s="927"/>
      <c r="Q5" s="927"/>
      <c r="R5" s="927"/>
      <c r="S5" s="927"/>
      <c r="T5" s="927"/>
      <c r="U5" s="927"/>
      <c r="V5" s="927"/>
      <c r="W5" s="927"/>
      <c r="X5" s="927"/>
      <c r="Y5" s="927"/>
      <c r="Z5" s="927"/>
      <c r="AA5" s="927"/>
      <c r="AB5" s="927"/>
      <c r="AC5" s="927"/>
      <c r="AD5" s="927"/>
      <c r="AE5" s="927"/>
      <c r="AF5" s="927"/>
      <c r="AG5" s="927"/>
      <c r="AH5" s="927"/>
      <c r="AI5" s="927"/>
      <c r="AJ5" s="927"/>
      <c r="AK5" s="927"/>
      <c r="AL5" s="927"/>
      <c r="AM5" s="927"/>
      <c r="AN5" s="927"/>
      <c r="AO5" s="927"/>
    </row>
    <row r="6" spans="1:41" x14ac:dyDescent="0.2">
      <c r="A6" s="24"/>
      <c r="B6" s="919" t="s">
        <v>810</v>
      </c>
      <c r="C6" s="919"/>
      <c r="D6" s="919"/>
      <c r="E6" s="919"/>
      <c r="F6" s="919"/>
      <c r="G6" s="919"/>
      <c r="H6" s="919"/>
      <c r="I6" s="919"/>
      <c r="J6" s="919"/>
      <c r="K6" s="919"/>
      <c r="L6" s="919"/>
      <c r="M6" s="919"/>
      <c r="N6" s="919"/>
      <c r="O6" s="919"/>
      <c r="P6" s="919"/>
      <c r="Q6" s="919"/>
      <c r="R6" s="919"/>
      <c r="S6" s="919"/>
      <c r="T6" s="919"/>
      <c r="U6" s="919"/>
      <c r="V6" s="919"/>
      <c r="W6" s="919"/>
      <c r="X6" s="919"/>
      <c r="Y6" s="919"/>
      <c r="Z6" s="919"/>
      <c r="AA6" s="919"/>
      <c r="AB6" s="919"/>
      <c r="AC6" s="919"/>
      <c r="AD6" s="919"/>
      <c r="AE6" s="919"/>
      <c r="AF6" s="919"/>
      <c r="AG6" s="919"/>
      <c r="AH6" s="919"/>
      <c r="AI6" s="919"/>
      <c r="AJ6" s="919"/>
      <c r="AK6" s="919"/>
      <c r="AL6" s="919"/>
      <c r="AM6" s="919"/>
      <c r="AN6" s="919"/>
      <c r="AO6" s="919"/>
    </row>
    <row r="7" spans="1:41" x14ac:dyDescent="0.2">
      <c r="A7" s="792"/>
      <c r="B7" s="919"/>
      <c r="C7" s="919"/>
      <c r="D7" s="919"/>
      <c r="E7" s="919"/>
      <c r="F7" s="919"/>
      <c r="G7" s="919"/>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row>
    <row r="8" spans="1:41" x14ac:dyDescent="0.2">
      <c r="A8" s="24"/>
      <c r="B8" s="919"/>
      <c r="C8" s="919"/>
      <c r="D8" s="919"/>
      <c r="E8" s="919"/>
      <c r="F8" s="919"/>
      <c r="G8" s="919"/>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row>
    <row r="9" spans="1:41" x14ac:dyDescent="0.2">
      <c r="A9" s="24"/>
      <c r="B9" s="919" t="s">
        <v>811</v>
      </c>
      <c r="C9" s="919"/>
      <c r="D9" s="919"/>
      <c r="E9" s="919"/>
      <c r="F9" s="919"/>
      <c r="G9" s="919"/>
      <c r="H9" s="919"/>
      <c r="I9" s="919"/>
      <c r="J9" s="919"/>
      <c r="K9" s="919"/>
      <c r="L9" s="919"/>
      <c r="M9" s="919"/>
      <c r="N9" s="919"/>
      <c r="O9" s="919"/>
      <c r="P9" s="919"/>
      <c r="Q9" s="919"/>
      <c r="R9" s="919"/>
      <c r="S9" s="919"/>
      <c r="T9" s="919"/>
      <c r="U9" s="919"/>
      <c r="V9" s="919"/>
      <c r="W9" s="919"/>
      <c r="X9" s="919"/>
      <c r="Y9" s="919"/>
      <c r="Z9" s="919"/>
      <c r="AA9" s="919"/>
      <c r="AB9" s="919"/>
      <c r="AC9" s="919"/>
      <c r="AD9" s="919"/>
      <c r="AE9" s="919"/>
      <c r="AF9" s="919"/>
      <c r="AG9" s="919"/>
      <c r="AH9" s="919"/>
      <c r="AI9" s="919"/>
      <c r="AJ9" s="919"/>
      <c r="AK9" s="919"/>
      <c r="AL9" s="919"/>
      <c r="AM9" s="919"/>
      <c r="AN9" s="919"/>
      <c r="AO9" s="919"/>
    </row>
    <row r="10" spans="1:41" x14ac:dyDescent="0.2">
      <c r="A10" s="24"/>
      <c r="B10" s="919" t="s">
        <v>812</v>
      </c>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19"/>
      <c r="AA10" s="919"/>
      <c r="AB10" s="919"/>
      <c r="AC10" s="919"/>
      <c r="AD10" s="919"/>
      <c r="AE10" s="919"/>
      <c r="AF10" s="919"/>
      <c r="AG10" s="919"/>
      <c r="AH10" s="919"/>
      <c r="AI10" s="919"/>
      <c r="AJ10" s="919"/>
      <c r="AK10" s="919"/>
      <c r="AL10" s="919"/>
      <c r="AM10" s="919"/>
      <c r="AN10" s="919"/>
      <c r="AO10" s="919"/>
    </row>
    <row r="11" spans="1:41" x14ac:dyDescent="0.2">
      <c r="A11" s="24"/>
      <c r="B11" s="919" t="s">
        <v>813</v>
      </c>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919"/>
      <c r="AC11" s="919"/>
      <c r="AD11" s="919"/>
      <c r="AE11" s="919"/>
      <c r="AF11" s="919"/>
      <c r="AG11" s="919"/>
      <c r="AH11" s="919"/>
      <c r="AI11" s="919"/>
      <c r="AJ11" s="919"/>
      <c r="AK11" s="919"/>
      <c r="AL11" s="919"/>
      <c r="AM11" s="919"/>
      <c r="AN11" s="919"/>
      <c r="AO11" s="919"/>
    </row>
    <row r="12" spans="1:41" x14ac:dyDescent="0.2">
      <c r="A12" s="24"/>
      <c r="B12" s="919" t="s">
        <v>814</v>
      </c>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19"/>
      <c r="AA12" s="919"/>
      <c r="AB12" s="919"/>
      <c r="AC12" s="919"/>
      <c r="AD12" s="919"/>
      <c r="AE12" s="919"/>
      <c r="AF12" s="919"/>
      <c r="AG12" s="919"/>
      <c r="AH12" s="919"/>
      <c r="AI12" s="919"/>
      <c r="AJ12" s="919"/>
      <c r="AK12" s="919"/>
      <c r="AL12" s="919"/>
      <c r="AM12" s="919"/>
      <c r="AN12" s="919"/>
      <c r="AO12" s="919"/>
    </row>
    <row r="13" spans="1:41" x14ac:dyDescent="0.2">
      <c r="A13" s="24"/>
      <c r="B13" s="919" t="s">
        <v>815</v>
      </c>
      <c r="C13" s="919"/>
      <c r="D13" s="919"/>
      <c r="E13" s="919"/>
      <c r="F13" s="919"/>
      <c r="G13" s="919"/>
      <c r="H13" s="919"/>
      <c r="I13" s="919"/>
      <c r="J13" s="919"/>
      <c r="K13" s="919"/>
      <c r="L13" s="919"/>
      <c r="M13" s="919"/>
      <c r="N13" s="919"/>
      <c r="O13" s="919"/>
      <c r="P13" s="919"/>
      <c r="Q13" s="919"/>
      <c r="R13" s="919"/>
      <c r="S13" s="919"/>
      <c r="T13" s="919"/>
      <c r="U13" s="919"/>
      <c r="V13" s="919"/>
      <c r="W13" s="919"/>
      <c r="X13" s="919"/>
      <c r="Y13" s="919"/>
      <c r="Z13" s="919"/>
      <c r="AA13" s="919"/>
      <c r="AB13" s="919"/>
      <c r="AC13" s="919"/>
      <c r="AD13" s="919"/>
      <c r="AE13" s="919"/>
      <c r="AF13" s="919"/>
      <c r="AG13" s="919"/>
      <c r="AH13" s="919"/>
      <c r="AI13" s="919"/>
      <c r="AJ13" s="919"/>
      <c r="AK13" s="919"/>
      <c r="AL13" s="919"/>
      <c r="AM13" s="919"/>
      <c r="AN13" s="919"/>
      <c r="AO13" s="919"/>
    </row>
    <row r="14" spans="1:41" x14ac:dyDescent="0.2">
      <c r="A14" s="24"/>
      <c r="B14" s="919"/>
      <c r="C14" s="919"/>
      <c r="D14" s="919"/>
      <c r="E14" s="919"/>
      <c r="F14" s="919"/>
      <c r="G14" s="919"/>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row>
    <row r="15" spans="1:41" ht="6" customHeight="1" x14ac:dyDescent="0.2"/>
  </sheetData>
  <sheetProtection formatCells="0" formatRows="0" insertRows="0" deleteRows="0"/>
  <mergeCells count="8">
    <mergeCell ref="B13:AO14"/>
    <mergeCell ref="B12:AO12"/>
    <mergeCell ref="B3:AO5"/>
    <mergeCell ref="A1:AO1"/>
    <mergeCell ref="B6:AO8"/>
    <mergeCell ref="B9:AO9"/>
    <mergeCell ref="B10:AO10"/>
    <mergeCell ref="B11:AO11"/>
  </mergeCells>
  <printOptions horizontalCentered="1"/>
  <pageMargins left="0.5" right="0.5" top="0.5" bottom="0.5" header="0.3" footer="0.3"/>
  <pageSetup paperSize="9" orientation="portrait" r:id="rId1"/>
  <headerFooter>
    <oddFooter>&amp;CW-&amp;P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tabColor theme="8" tint="0.39997558519241921"/>
  </sheetPr>
  <dimension ref="A1:AR215"/>
  <sheetViews>
    <sheetView view="pageBreakPreview" zoomScaleNormal="100" zoomScaleSheetLayoutView="100" workbookViewId="0"/>
  </sheetViews>
  <sheetFormatPr defaultColWidth="2.77734375" defaultRowHeight="10" x14ac:dyDescent="0.2"/>
  <cols>
    <col min="1" max="1" width="1.77734375" style="310" customWidth="1"/>
    <col min="2" max="2" width="4.77734375" style="237" customWidth="1"/>
    <col min="3" max="4" width="1.77734375" style="310" customWidth="1"/>
    <col min="5" max="14" width="2.77734375" style="310"/>
    <col min="15" max="15" width="2.77734375" style="356"/>
    <col min="16" max="20" width="2.77734375" style="310"/>
    <col min="21" max="22" width="1.77734375" style="310" customWidth="1"/>
    <col min="23" max="28" width="2.77734375" style="310"/>
    <col min="29" max="29" width="2.77734375" style="356"/>
    <col min="30" max="38" width="2.77734375" style="310"/>
    <col min="39" max="41" width="1.77734375" style="310" customWidth="1"/>
    <col min="42" max="42" width="4.77734375" style="538" customWidth="1"/>
    <col min="43" max="43" width="1.77734375" style="310" customWidth="1"/>
    <col min="44" max="16384" width="2.77734375" style="310"/>
  </cols>
  <sheetData>
    <row r="1" spans="1:43" x14ac:dyDescent="0.2">
      <c r="A1" s="961" t="s">
        <v>841</v>
      </c>
      <c r="B1" s="974"/>
      <c r="C1" s="974"/>
      <c r="D1" s="974"/>
      <c r="E1" s="974"/>
      <c r="F1" s="974"/>
      <c r="G1" s="974"/>
      <c r="H1" s="974"/>
      <c r="I1" s="974"/>
      <c r="J1" s="974"/>
      <c r="K1" s="974"/>
      <c r="L1" s="974"/>
      <c r="M1" s="974"/>
      <c r="N1" s="974"/>
      <c r="O1" s="974"/>
      <c r="P1" s="974"/>
      <c r="Q1" s="974"/>
      <c r="R1" s="974"/>
      <c r="S1" s="974"/>
      <c r="T1" s="974"/>
      <c r="U1" s="974"/>
      <c r="V1" s="974"/>
      <c r="W1" s="974"/>
      <c r="X1" s="974"/>
      <c r="Y1" s="974"/>
      <c r="Z1" s="974"/>
      <c r="AA1" s="974"/>
      <c r="AB1" s="974"/>
      <c r="AC1" s="974"/>
      <c r="AD1" s="974"/>
      <c r="AE1" s="974"/>
      <c r="AF1" s="974"/>
      <c r="AG1" s="974"/>
      <c r="AH1" s="974"/>
      <c r="AI1" s="974"/>
      <c r="AJ1" s="974"/>
      <c r="AK1" s="974"/>
      <c r="AL1" s="974"/>
      <c r="AM1" s="974"/>
      <c r="AN1" s="974"/>
      <c r="AO1" s="974"/>
      <c r="AP1" s="974"/>
      <c r="AQ1" s="974"/>
    </row>
    <row r="2" spans="1:43" ht="6" customHeight="1" x14ac:dyDescent="0.2">
      <c r="A2" s="340"/>
      <c r="B2" s="475"/>
      <c r="C2" s="341"/>
      <c r="D2" s="341"/>
      <c r="E2" s="341"/>
      <c r="F2" s="341"/>
      <c r="G2" s="341"/>
      <c r="H2" s="341"/>
      <c r="I2" s="341"/>
      <c r="J2" s="341"/>
      <c r="K2" s="341"/>
      <c r="L2" s="341"/>
      <c r="M2" s="341"/>
      <c r="N2" s="341"/>
      <c r="O2" s="359"/>
      <c r="P2" s="341"/>
      <c r="Q2" s="341"/>
      <c r="R2" s="341"/>
      <c r="S2" s="341"/>
      <c r="T2" s="341"/>
      <c r="U2" s="341"/>
      <c r="V2" s="341"/>
      <c r="W2" s="341"/>
      <c r="X2" s="341"/>
      <c r="Y2" s="341"/>
      <c r="Z2" s="341"/>
      <c r="AA2" s="341"/>
      <c r="AB2" s="341"/>
      <c r="AC2" s="359"/>
      <c r="AD2" s="341"/>
      <c r="AE2" s="341"/>
      <c r="AF2" s="341"/>
      <c r="AG2" s="341"/>
      <c r="AH2" s="341"/>
      <c r="AI2" s="341"/>
      <c r="AJ2" s="341"/>
      <c r="AK2" s="341"/>
      <c r="AL2" s="341"/>
      <c r="AM2" s="341"/>
      <c r="AN2" s="341"/>
      <c r="AO2" s="341"/>
      <c r="AP2" s="341"/>
      <c r="AQ2" s="341"/>
    </row>
    <row r="3" spans="1:43" ht="11.25" customHeight="1" thickBot="1" x14ac:dyDescent="0.25">
      <c r="A3" s="476"/>
      <c r="B3" s="797" t="s">
        <v>1543</v>
      </c>
      <c r="C3" s="477"/>
      <c r="D3" s="478"/>
      <c r="E3" s="970" t="s">
        <v>423</v>
      </c>
      <c r="F3" s="970"/>
      <c r="G3" s="970"/>
      <c r="H3" s="970"/>
      <c r="I3" s="970"/>
      <c r="J3" s="970"/>
      <c r="K3" s="970"/>
      <c r="L3" s="970"/>
      <c r="M3" s="970"/>
      <c r="N3" s="970"/>
      <c r="O3" s="970"/>
      <c r="P3" s="970"/>
      <c r="Q3" s="970"/>
      <c r="R3" s="970"/>
      <c r="S3" s="970"/>
      <c r="T3" s="970"/>
      <c r="U3" s="477"/>
      <c r="V3" s="478"/>
      <c r="W3" s="970" t="s">
        <v>103</v>
      </c>
      <c r="X3" s="970"/>
      <c r="Y3" s="970"/>
      <c r="Z3" s="970"/>
      <c r="AA3" s="970"/>
      <c r="AB3" s="970"/>
      <c r="AC3" s="970"/>
      <c r="AD3" s="970"/>
      <c r="AE3" s="970"/>
      <c r="AF3" s="970"/>
      <c r="AG3" s="970"/>
      <c r="AH3" s="970"/>
      <c r="AI3" s="970"/>
      <c r="AJ3" s="970"/>
      <c r="AK3" s="970"/>
      <c r="AL3" s="970"/>
      <c r="AM3" s="477"/>
      <c r="AN3" s="976" t="s">
        <v>482</v>
      </c>
      <c r="AO3" s="970"/>
      <c r="AP3" s="970"/>
      <c r="AQ3" s="476"/>
    </row>
    <row r="4" spans="1:43" ht="6" customHeight="1" x14ac:dyDescent="0.2">
      <c r="A4" s="303"/>
      <c r="B4" s="757"/>
      <c r="C4" s="94"/>
      <c r="D4" s="95"/>
      <c r="E4" s="28"/>
      <c r="F4" s="28"/>
      <c r="G4" s="28"/>
      <c r="H4" s="28"/>
      <c r="I4" s="28"/>
      <c r="J4" s="28"/>
      <c r="K4" s="28"/>
      <c r="L4" s="28"/>
      <c r="M4" s="28"/>
      <c r="N4" s="28"/>
      <c r="O4" s="157"/>
      <c r="P4" s="28"/>
      <c r="Q4" s="28"/>
      <c r="R4" s="28"/>
      <c r="S4" s="28"/>
      <c r="T4" s="28"/>
      <c r="U4" s="28"/>
      <c r="V4" s="28"/>
      <c r="W4" s="28"/>
      <c r="X4" s="28"/>
      <c r="Y4" s="28"/>
      <c r="Z4" s="28"/>
      <c r="AA4" s="28"/>
      <c r="AB4" s="28"/>
      <c r="AC4" s="157"/>
      <c r="AD4" s="28"/>
      <c r="AE4" s="28"/>
      <c r="AF4" s="28"/>
      <c r="AG4" s="28"/>
      <c r="AH4" s="28"/>
      <c r="AI4" s="28"/>
      <c r="AJ4" s="28"/>
      <c r="AK4" s="28"/>
      <c r="AL4" s="28"/>
      <c r="AM4" s="94"/>
      <c r="AN4" s="95"/>
      <c r="AO4" s="28"/>
      <c r="AP4" s="28"/>
      <c r="AQ4" s="304"/>
    </row>
    <row r="5" spans="1:43" x14ac:dyDescent="0.2">
      <c r="A5" s="303"/>
      <c r="B5" s="757" t="s">
        <v>137</v>
      </c>
      <c r="C5" s="94"/>
      <c r="D5" s="95"/>
      <c r="E5" s="918" t="str">
        <f>"VÉRIFIEZ 215 DANS L'HISTORIQUE DES NAISSANCES : UNE NAISSANCE EN " &amp; CHILD_UNDER_4_YRS &amp; "-" &amp; FW_YR &amp; "?"</f>
        <v>VÉRIFIEZ 215 DANS L'HISTORIQUE DES NAISSANCES : UNE NAISSANCE EN 2012-2015?</v>
      </c>
      <c r="F5" s="918"/>
      <c r="G5" s="918"/>
      <c r="H5" s="918"/>
      <c r="I5" s="918"/>
      <c r="J5" s="918"/>
      <c r="K5" s="918"/>
      <c r="L5" s="918"/>
      <c r="M5" s="918"/>
      <c r="N5" s="918"/>
      <c r="O5" s="918"/>
      <c r="P5" s="918"/>
      <c r="Q5" s="918"/>
      <c r="R5" s="918"/>
      <c r="S5" s="918"/>
      <c r="T5" s="918"/>
      <c r="U5" s="918"/>
      <c r="V5" s="918"/>
      <c r="W5" s="918"/>
      <c r="X5" s="918"/>
      <c r="Y5" s="918"/>
      <c r="Z5" s="918"/>
      <c r="AA5" s="918"/>
      <c r="AB5" s="918"/>
      <c r="AC5" s="918"/>
      <c r="AD5" s="918"/>
      <c r="AE5" s="918"/>
      <c r="AF5" s="918"/>
      <c r="AG5" s="918"/>
      <c r="AH5" s="918"/>
      <c r="AI5" s="918"/>
      <c r="AJ5" s="918"/>
      <c r="AK5" s="918"/>
      <c r="AL5" s="918"/>
      <c r="AM5" s="94"/>
      <c r="AN5" s="95"/>
      <c r="AO5" s="28"/>
      <c r="AP5" s="28"/>
      <c r="AQ5" s="304"/>
    </row>
    <row r="6" spans="1:43" ht="6" customHeight="1" x14ac:dyDescent="0.2">
      <c r="A6" s="303"/>
      <c r="B6" s="757"/>
      <c r="C6" s="94"/>
      <c r="D6" s="95"/>
      <c r="E6" s="28"/>
      <c r="F6" s="645"/>
      <c r="G6" s="645"/>
      <c r="H6" s="645"/>
      <c r="I6" s="645"/>
      <c r="J6" s="645"/>
      <c r="K6" s="645"/>
      <c r="L6" s="645"/>
      <c r="M6" s="645"/>
      <c r="N6" s="645"/>
      <c r="O6" s="646"/>
      <c r="P6" s="645"/>
      <c r="Q6" s="645"/>
      <c r="R6" s="645"/>
      <c r="S6" s="645"/>
      <c r="T6" s="645"/>
      <c r="U6" s="645"/>
      <c r="V6" s="645"/>
      <c r="W6" s="645"/>
      <c r="X6" s="645"/>
      <c r="Y6" s="645"/>
      <c r="Z6" s="645"/>
      <c r="AA6" s="645"/>
      <c r="AB6" s="645"/>
      <c r="AC6" s="646"/>
      <c r="AD6" s="645"/>
      <c r="AE6" s="645"/>
      <c r="AF6" s="645"/>
      <c r="AG6" s="645"/>
      <c r="AH6" s="645"/>
      <c r="AI6" s="645"/>
      <c r="AJ6" s="645"/>
      <c r="AK6" s="645"/>
      <c r="AL6" s="645"/>
      <c r="AM6" s="94"/>
      <c r="AN6" s="95"/>
      <c r="AO6" s="28"/>
      <c r="AP6" s="28"/>
      <c r="AQ6" s="304"/>
    </row>
    <row r="7" spans="1:43" ht="11.25" customHeight="1" x14ac:dyDescent="0.2">
      <c r="A7" s="303"/>
      <c r="B7" s="381" t="s">
        <v>13</v>
      </c>
      <c r="C7" s="94"/>
      <c r="D7" s="95"/>
      <c r="E7" s="28"/>
      <c r="F7" s="647"/>
      <c r="G7" s="975" t="str">
        <f>"UNE NAISSANCE OU PLUS EN " &amp; CHILD_UNDER_4_YRS &amp; "-" &amp; FW_YR</f>
        <v>UNE NAISSANCE OU PLUS EN 2012-2015</v>
      </c>
      <c r="H7" s="975"/>
      <c r="I7" s="975"/>
      <c r="J7" s="975"/>
      <c r="K7" s="975"/>
      <c r="L7" s="975"/>
      <c r="M7" s="975"/>
      <c r="N7" s="975"/>
      <c r="O7" s="975"/>
      <c r="P7" s="975"/>
      <c r="Q7" s="649"/>
      <c r="R7" s="645"/>
      <c r="S7" s="648"/>
      <c r="T7" s="645"/>
      <c r="U7" s="645"/>
      <c r="V7" s="975" t="str">
        <f>"AUCUNE NAISSANCE EN " &amp; CHILD_UNDER_4_YRS &amp; "-" &amp; FW_YR</f>
        <v>AUCUNE NAISSANCE EN 2012-2015</v>
      </c>
      <c r="W7" s="975"/>
      <c r="X7" s="975"/>
      <c r="Y7" s="975"/>
      <c r="Z7" s="975"/>
      <c r="AA7" s="975"/>
      <c r="AB7" s="975"/>
      <c r="AC7" s="975"/>
      <c r="AD7" s="645"/>
      <c r="AE7" s="645"/>
      <c r="AF7" s="645"/>
      <c r="AG7" s="645"/>
      <c r="AH7" s="645"/>
      <c r="AI7" s="645"/>
      <c r="AJ7" s="645"/>
      <c r="AK7" s="645"/>
      <c r="AL7" s="645"/>
      <c r="AM7" s="94"/>
      <c r="AN7" s="95"/>
      <c r="AO7" s="24"/>
      <c r="AP7" s="917">
        <v>601</v>
      </c>
      <c r="AQ7" s="479"/>
    </row>
    <row r="8" spans="1:43" ht="11.25" customHeight="1" x14ac:dyDescent="0.2">
      <c r="A8" s="303"/>
      <c r="B8" s="381"/>
      <c r="C8" s="765"/>
      <c r="D8" s="95"/>
      <c r="E8" s="766"/>
      <c r="F8" s="647"/>
      <c r="G8" s="975"/>
      <c r="H8" s="975"/>
      <c r="I8" s="975"/>
      <c r="J8" s="975"/>
      <c r="K8" s="975"/>
      <c r="L8" s="975"/>
      <c r="M8" s="975"/>
      <c r="N8" s="975"/>
      <c r="O8" s="975"/>
      <c r="P8" s="975"/>
      <c r="Q8" s="649"/>
      <c r="R8" s="645"/>
      <c r="S8" s="648"/>
      <c r="T8" s="645"/>
      <c r="U8" s="645"/>
      <c r="V8" s="975"/>
      <c r="W8" s="975"/>
      <c r="X8" s="975"/>
      <c r="Y8" s="975"/>
      <c r="Z8" s="975"/>
      <c r="AA8" s="975"/>
      <c r="AB8" s="975"/>
      <c r="AC8" s="975"/>
      <c r="AD8" s="645"/>
      <c r="AE8" s="645"/>
      <c r="AF8" s="645"/>
      <c r="AG8" s="645"/>
      <c r="AH8" s="645"/>
      <c r="AI8" s="645"/>
      <c r="AJ8" s="645"/>
      <c r="AK8" s="645"/>
      <c r="AL8" s="645"/>
      <c r="AM8" s="765"/>
      <c r="AN8" s="95"/>
      <c r="AO8" s="792"/>
      <c r="AP8" s="917"/>
      <c r="AQ8" s="479"/>
    </row>
    <row r="9" spans="1:43" ht="6" customHeight="1" thickBot="1" x14ac:dyDescent="0.25">
      <c r="A9" s="305"/>
      <c r="B9" s="761"/>
      <c r="C9" s="148"/>
      <c r="D9" s="149"/>
      <c r="E9" s="146"/>
      <c r="F9" s="146"/>
      <c r="G9" s="146"/>
      <c r="H9" s="146"/>
      <c r="I9" s="146"/>
      <c r="J9" s="146"/>
      <c r="K9" s="146"/>
      <c r="L9" s="146"/>
      <c r="M9" s="146"/>
      <c r="N9" s="146"/>
      <c r="O9" s="232"/>
      <c r="P9" s="146"/>
      <c r="Q9" s="146"/>
      <c r="R9" s="146"/>
      <c r="S9" s="146"/>
      <c r="T9" s="146"/>
      <c r="U9" s="146"/>
      <c r="V9" s="146"/>
      <c r="W9" s="146"/>
      <c r="X9" s="146"/>
      <c r="Y9" s="146"/>
      <c r="Z9" s="146"/>
      <c r="AA9" s="146"/>
      <c r="AB9" s="146"/>
      <c r="AC9" s="232"/>
      <c r="AD9" s="146"/>
      <c r="AE9" s="146"/>
      <c r="AF9" s="146"/>
      <c r="AG9" s="146"/>
      <c r="AH9" s="146"/>
      <c r="AI9" s="146"/>
      <c r="AJ9" s="146"/>
      <c r="AK9" s="146"/>
      <c r="AL9" s="146"/>
      <c r="AM9" s="148"/>
      <c r="AN9" s="149"/>
      <c r="AO9" s="146"/>
      <c r="AP9" s="146"/>
      <c r="AQ9" s="306"/>
    </row>
    <row r="10" spans="1:43" ht="6" customHeight="1" x14ac:dyDescent="0.2">
      <c r="A10" s="480"/>
      <c r="B10" s="481"/>
      <c r="C10" s="482"/>
      <c r="D10" s="483"/>
      <c r="E10" s="484"/>
      <c r="F10" s="484"/>
      <c r="G10" s="484"/>
      <c r="H10" s="484"/>
      <c r="I10" s="484"/>
      <c r="J10" s="484"/>
      <c r="K10" s="484"/>
      <c r="L10" s="484"/>
      <c r="M10" s="484"/>
      <c r="N10" s="484"/>
      <c r="O10" s="365"/>
      <c r="P10" s="484"/>
      <c r="Q10" s="484"/>
      <c r="R10" s="484"/>
      <c r="S10" s="484"/>
      <c r="T10" s="484"/>
      <c r="U10" s="484"/>
      <c r="V10" s="484"/>
      <c r="W10" s="484"/>
      <c r="X10" s="484"/>
      <c r="Y10" s="484"/>
      <c r="Z10" s="484"/>
      <c r="AA10" s="484"/>
      <c r="AB10" s="484"/>
      <c r="AC10" s="365"/>
      <c r="AD10" s="484"/>
      <c r="AE10" s="484"/>
      <c r="AF10" s="484"/>
      <c r="AG10" s="484"/>
      <c r="AH10" s="484"/>
      <c r="AI10" s="484"/>
      <c r="AJ10" s="484"/>
      <c r="AK10" s="484"/>
      <c r="AL10" s="484"/>
      <c r="AM10" s="482"/>
      <c r="AN10" s="483"/>
      <c r="AO10" s="484"/>
      <c r="AP10" s="484"/>
      <c r="AQ10" s="485"/>
    </row>
    <row r="11" spans="1:43" ht="11.25" customHeight="1" x14ac:dyDescent="0.2">
      <c r="A11" s="486"/>
      <c r="B11" s="784" t="s">
        <v>138</v>
      </c>
      <c r="C11" s="487"/>
      <c r="D11" s="488"/>
      <c r="E11" s="983" t="str">
        <f>"INSCRIVEZ LE NOM ET LE NUMÉRO DE L'HISTORIQUE DES NAISSANCES DE 212 DU DERNIER ENFANT NÉ EN " &amp; CHILD_UNDER_4_YRS &amp; "-" &amp; FW_YR &amp; "."</f>
        <v>INSCRIVEZ LE NOM ET LE NUMÉRO DE L'HISTORIQUE DES NAISSANCES DE 212 DU DERNIER ENFANT NÉ EN 2012-2015.</v>
      </c>
      <c r="F11" s="983"/>
      <c r="G11" s="983"/>
      <c r="H11" s="983"/>
      <c r="I11" s="983"/>
      <c r="J11" s="983"/>
      <c r="K11" s="983"/>
      <c r="L11" s="983"/>
      <c r="M11" s="983"/>
      <c r="N11" s="983"/>
      <c r="O11" s="983"/>
      <c r="P11" s="983"/>
      <c r="Q11" s="983"/>
      <c r="R11" s="983"/>
      <c r="S11" s="983"/>
      <c r="T11" s="983"/>
      <c r="U11" s="983"/>
      <c r="V11" s="983"/>
      <c r="W11" s="983"/>
      <c r="X11" s="983"/>
      <c r="Y11" s="983"/>
      <c r="Z11" s="983"/>
      <c r="AA11" s="983"/>
      <c r="AB11" s="983"/>
      <c r="AC11" s="983"/>
      <c r="AD11" s="983"/>
      <c r="AE11" s="983"/>
      <c r="AF11" s="983"/>
      <c r="AG11" s="983"/>
      <c r="AH11" s="983"/>
      <c r="AI11" s="983"/>
      <c r="AJ11" s="983"/>
      <c r="AK11" s="983"/>
      <c r="AL11" s="983"/>
      <c r="AM11" s="487"/>
      <c r="AN11" s="488"/>
      <c r="AO11" s="340"/>
      <c r="AP11" s="340"/>
      <c r="AQ11" s="489"/>
    </row>
    <row r="12" spans="1:43" ht="11.25" customHeight="1" x14ac:dyDescent="0.2">
      <c r="A12" s="486"/>
      <c r="B12" s="381" t="s">
        <v>13</v>
      </c>
      <c r="C12" s="487"/>
      <c r="D12" s="488"/>
      <c r="E12" s="983"/>
      <c r="F12" s="983"/>
      <c r="G12" s="983"/>
      <c r="H12" s="983"/>
      <c r="I12" s="983"/>
      <c r="J12" s="983"/>
      <c r="K12" s="983"/>
      <c r="L12" s="983"/>
      <c r="M12" s="983"/>
      <c r="N12" s="983"/>
      <c r="O12" s="983"/>
      <c r="P12" s="983"/>
      <c r="Q12" s="983"/>
      <c r="R12" s="983"/>
      <c r="S12" s="983"/>
      <c r="T12" s="983"/>
      <c r="U12" s="983"/>
      <c r="V12" s="983"/>
      <c r="W12" s="983"/>
      <c r="X12" s="983"/>
      <c r="Y12" s="983"/>
      <c r="Z12" s="983"/>
      <c r="AA12" s="983"/>
      <c r="AB12" s="983"/>
      <c r="AC12" s="983"/>
      <c r="AD12" s="983"/>
      <c r="AE12" s="983"/>
      <c r="AF12" s="983"/>
      <c r="AG12" s="983"/>
      <c r="AH12" s="983"/>
      <c r="AI12" s="983"/>
      <c r="AJ12" s="983"/>
      <c r="AK12" s="983"/>
      <c r="AL12" s="983"/>
      <c r="AM12" s="487"/>
      <c r="AN12" s="488"/>
      <c r="AO12" s="642"/>
      <c r="AP12" s="642"/>
      <c r="AQ12" s="489"/>
    </row>
    <row r="13" spans="1:43" ht="6" customHeight="1" x14ac:dyDescent="0.2">
      <c r="A13" s="486"/>
      <c r="B13" s="784"/>
      <c r="C13" s="487"/>
      <c r="D13" s="488"/>
      <c r="E13" s="539"/>
      <c r="F13" s="539"/>
      <c r="G13" s="539"/>
      <c r="H13" s="539"/>
      <c r="I13" s="539"/>
      <c r="J13" s="539"/>
      <c r="K13" s="539"/>
      <c r="L13" s="539"/>
      <c r="M13" s="539"/>
      <c r="N13" s="539"/>
      <c r="O13" s="539"/>
      <c r="P13" s="539"/>
      <c r="Q13" s="539"/>
      <c r="R13" s="539"/>
      <c r="S13" s="539"/>
      <c r="T13" s="539"/>
      <c r="U13" s="539"/>
      <c r="V13" s="539"/>
      <c r="W13" s="539"/>
      <c r="X13" s="539"/>
      <c r="Y13" s="539"/>
      <c r="Z13" s="539"/>
      <c r="AA13" s="539"/>
      <c r="AB13" s="539"/>
      <c r="AC13" s="539"/>
      <c r="AD13" s="539"/>
      <c r="AE13" s="539"/>
      <c r="AF13" s="539"/>
      <c r="AG13" s="539"/>
      <c r="AH13" s="539"/>
      <c r="AI13" s="539"/>
      <c r="AJ13" s="539"/>
      <c r="AK13" s="539"/>
      <c r="AL13" s="539"/>
      <c r="AM13" s="487"/>
      <c r="AN13" s="488"/>
      <c r="AO13" s="340"/>
      <c r="AP13" s="340"/>
      <c r="AQ13" s="489"/>
    </row>
    <row r="14" spans="1:43" ht="10.5" x14ac:dyDescent="0.2">
      <c r="A14" s="486"/>
      <c r="B14" s="342"/>
      <c r="C14" s="492"/>
      <c r="D14" s="488"/>
      <c r="E14" s="341" t="s">
        <v>842</v>
      </c>
      <c r="F14" s="341"/>
      <c r="G14" s="490"/>
      <c r="H14" s="490"/>
      <c r="I14" s="490"/>
      <c r="J14" s="490"/>
      <c r="K14" s="490"/>
      <c r="L14" s="490"/>
      <c r="M14" s="490"/>
      <c r="N14" s="490"/>
      <c r="O14" s="491"/>
      <c r="P14" s="490"/>
      <c r="Q14" s="490"/>
      <c r="R14" s="490"/>
      <c r="S14" s="490"/>
      <c r="T14" s="490"/>
      <c r="U14" s="493"/>
      <c r="V14" s="340"/>
      <c r="W14" s="340" t="s">
        <v>862</v>
      </c>
      <c r="X14" s="340"/>
      <c r="Y14" s="340"/>
      <c r="Z14" s="340"/>
      <c r="AA14" s="340"/>
      <c r="AB14" s="340"/>
      <c r="AC14" s="353"/>
      <c r="AD14" s="340"/>
      <c r="AE14" s="340"/>
      <c r="AF14" s="340"/>
      <c r="AG14" s="340"/>
      <c r="AH14" s="340"/>
      <c r="AI14" s="494"/>
      <c r="AJ14" s="495"/>
      <c r="AK14" s="494"/>
      <c r="AL14" s="495"/>
      <c r="AM14" s="487"/>
      <c r="AN14" s="488"/>
      <c r="AO14" s="340"/>
      <c r="AP14" s="340"/>
      <c r="AQ14" s="489"/>
    </row>
    <row r="15" spans="1:43" ht="10.5" x14ac:dyDescent="0.2">
      <c r="A15" s="486"/>
      <c r="B15" s="805"/>
      <c r="C15" s="492"/>
      <c r="D15" s="488"/>
      <c r="E15" s="977" t="s">
        <v>699</v>
      </c>
      <c r="F15" s="977"/>
      <c r="G15" s="977"/>
      <c r="H15" s="977"/>
      <c r="I15" s="977"/>
      <c r="J15" s="977"/>
      <c r="K15" s="977"/>
      <c r="L15" s="496"/>
      <c r="M15" s="496"/>
      <c r="N15" s="496"/>
      <c r="O15" s="404"/>
      <c r="P15" s="496"/>
      <c r="Q15" s="496"/>
      <c r="R15" s="496"/>
      <c r="S15" s="496"/>
      <c r="T15" s="496"/>
      <c r="U15" s="340"/>
      <c r="V15" s="340"/>
      <c r="W15" s="340" t="s">
        <v>843</v>
      </c>
      <c r="X15" s="340"/>
      <c r="Y15" s="340"/>
      <c r="Z15" s="340"/>
      <c r="AA15" s="341"/>
      <c r="AB15" s="340"/>
      <c r="AC15" s="378" t="s">
        <v>2</v>
      </c>
      <c r="AD15" s="497"/>
      <c r="AE15" s="497"/>
      <c r="AF15" s="498"/>
      <c r="AG15" s="499"/>
      <c r="AH15" s="497"/>
      <c r="AI15" s="500"/>
      <c r="AJ15" s="501"/>
      <c r="AK15" s="500"/>
      <c r="AL15" s="501"/>
      <c r="AM15" s="487"/>
      <c r="AN15" s="488"/>
      <c r="AO15" s="340"/>
      <c r="AP15" s="340"/>
      <c r="AQ15" s="489"/>
    </row>
    <row r="16" spans="1:43" ht="6" customHeight="1" thickBot="1" x14ac:dyDescent="0.25">
      <c r="A16" s="502"/>
      <c r="B16" s="779"/>
      <c r="C16" s="477"/>
      <c r="D16" s="478"/>
      <c r="E16" s="476"/>
      <c r="F16" s="476"/>
      <c r="G16" s="476"/>
      <c r="H16" s="476"/>
      <c r="I16" s="476"/>
      <c r="J16" s="476"/>
      <c r="K16" s="476"/>
      <c r="L16" s="476"/>
      <c r="M16" s="476"/>
      <c r="N16" s="476"/>
      <c r="O16" s="345"/>
      <c r="P16" s="476"/>
      <c r="Q16" s="476"/>
      <c r="R16" s="476"/>
      <c r="S16" s="476"/>
      <c r="T16" s="476"/>
      <c r="U16" s="476"/>
      <c r="V16" s="476"/>
      <c r="W16" s="476"/>
      <c r="X16" s="476"/>
      <c r="Y16" s="476"/>
      <c r="Z16" s="476"/>
      <c r="AA16" s="476"/>
      <c r="AB16" s="476"/>
      <c r="AC16" s="345"/>
      <c r="AD16" s="476"/>
      <c r="AE16" s="476"/>
      <c r="AF16" s="476"/>
      <c r="AG16" s="476"/>
      <c r="AH16" s="476"/>
      <c r="AI16" s="476"/>
      <c r="AJ16" s="476"/>
      <c r="AK16" s="476"/>
      <c r="AL16" s="476"/>
      <c r="AM16" s="477"/>
      <c r="AN16" s="478"/>
      <c r="AO16" s="476"/>
      <c r="AP16" s="476"/>
      <c r="AQ16" s="503"/>
    </row>
    <row r="17" spans="1:43" ht="6" customHeight="1" x14ac:dyDescent="0.2">
      <c r="A17" s="480"/>
      <c r="B17" s="481"/>
      <c r="C17" s="482"/>
      <c r="D17" s="483"/>
      <c r="E17" s="484"/>
      <c r="F17" s="484"/>
      <c r="G17" s="484"/>
      <c r="H17" s="484"/>
      <c r="I17" s="484"/>
      <c r="J17" s="484"/>
      <c r="K17" s="484"/>
      <c r="L17" s="484"/>
      <c r="M17" s="484"/>
      <c r="N17" s="484"/>
      <c r="O17" s="365"/>
      <c r="P17" s="484"/>
      <c r="Q17" s="484"/>
      <c r="R17" s="484"/>
      <c r="S17" s="484"/>
      <c r="T17" s="484"/>
      <c r="U17" s="484"/>
      <c r="V17" s="484"/>
      <c r="W17" s="484"/>
      <c r="X17" s="484"/>
      <c r="Y17" s="484"/>
      <c r="Z17" s="484"/>
      <c r="AA17" s="484"/>
      <c r="AB17" s="484"/>
      <c r="AC17" s="365"/>
      <c r="AD17" s="484"/>
      <c r="AE17" s="484"/>
      <c r="AF17" s="484"/>
      <c r="AG17" s="484"/>
      <c r="AH17" s="484"/>
      <c r="AI17" s="484"/>
      <c r="AJ17" s="484"/>
      <c r="AK17" s="484"/>
      <c r="AL17" s="484"/>
      <c r="AM17" s="482"/>
      <c r="AN17" s="483"/>
      <c r="AO17" s="484"/>
      <c r="AP17" s="484"/>
      <c r="AQ17" s="485"/>
    </row>
    <row r="18" spans="1:43" x14ac:dyDescent="0.2">
      <c r="A18" s="486"/>
      <c r="B18" s="784" t="s">
        <v>139</v>
      </c>
      <c r="C18" s="487"/>
      <c r="D18" s="488"/>
      <c r="E18" s="933" t="s">
        <v>1655</v>
      </c>
      <c r="F18" s="933"/>
      <c r="G18" s="933"/>
      <c r="H18" s="933"/>
      <c r="I18" s="933"/>
      <c r="J18" s="933"/>
      <c r="K18" s="933"/>
      <c r="L18" s="933"/>
      <c r="M18" s="933"/>
      <c r="N18" s="933"/>
      <c r="O18" s="933"/>
      <c r="P18" s="933"/>
      <c r="Q18" s="933"/>
      <c r="R18" s="933"/>
      <c r="S18" s="933"/>
      <c r="T18" s="933"/>
      <c r="U18" s="28"/>
      <c r="V18" s="28"/>
      <c r="W18" s="28"/>
      <c r="X18" s="28"/>
      <c r="Y18" s="28"/>
      <c r="Z18" s="28"/>
      <c r="AA18" s="28"/>
      <c r="AB18" s="28"/>
      <c r="AC18" s="157"/>
      <c r="AD18" s="28"/>
      <c r="AE18" s="28"/>
      <c r="AF18" s="28"/>
      <c r="AG18" s="28"/>
      <c r="AH18" s="28"/>
      <c r="AI18" s="28"/>
      <c r="AJ18" s="28"/>
      <c r="AK18" s="28"/>
      <c r="AL18" s="28"/>
      <c r="AM18" s="94"/>
      <c r="AN18" s="95"/>
      <c r="AO18" s="28"/>
      <c r="AP18" s="28"/>
      <c r="AQ18" s="489"/>
    </row>
    <row r="19" spans="1:43" ht="6" customHeight="1" x14ac:dyDescent="0.2">
      <c r="A19" s="486"/>
      <c r="B19" s="784"/>
      <c r="C19" s="487"/>
      <c r="D19" s="488"/>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90"/>
      <c r="AD19" s="766"/>
      <c r="AE19" s="766"/>
      <c r="AF19" s="766"/>
      <c r="AG19" s="766"/>
      <c r="AH19" s="766"/>
      <c r="AI19" s="766"/>
      <c r="AJ19" s="766"/>
      <c r="AK19" s="766"/>
      <c r="AL19" s="766"/>
      <c r="AM19" s="765"/>
      <c r="AN19" s="95"/>
      <c r="AO19" s="766"/>
      <c r="AP19" s="766"/>
      <c r="AQ19" s="489"/>
    </row>
    <row r="20" spans="1:43" x14ac:dyDescent="0.2">
      <c r="A20" s="486"/>
      <c r="B20" s="784"/>
      <c r="C20" s="487"/>
      <c r="D20" s="488"/>
      <c r="E20" s="28"/>
      <c r="F20" s="24"/>
      <c r="G20" s="24"/>
      <c r="H20" s="24"/>
      <c r="I20" s="24"/>
      <c r="J20" s="28"/>
      <c r="K20" s="28"/>
      <c r="N20" s="42"/>
      <c r="P20" s="158" t="s">
        <v>704</v>
      </c>
      <c r="Q20" s="42"/>
      <c r="R20" s="28"/>
      <c r="T20" s="28"/>
      <c r="U20" s="28"/>
      <c r="W20" s="28"/>
      <c r="Y20" s="28"/>
      <c r="Z20" s="28"/>
      <c r="AA20" s="28"/>
      <c r="AB20" s="28"/>
      <c r="AC20" s="158" t="s">
        <v>705</v>
      </c>
      <c r="AD20" s="28"/>
      <c r="AE20" s="28"/>
      <c r="AF20" s="28"/>
      <c r="AG20" s="28"/>
      <c r="AH20" s="28"/>
      <c r="AI20" s="28"/>
      <c r="AJ20" s="28"/>
      <c r="AK20" s="28"/>
      <c r="AL20" s="28"/>
      <c r="AM20" s="94"/>
      <c r="AN20" s="95"/>
      <c r="AO20" s="24"/>
      <c r="AP20" s="973" t="s">
        <v>60</v>
      </c>
      <c r="AQ20" s="294"/>
    </row>
    <row r="21" spans="1:43" x14ac:dyDescent="0.2">
      <c r="A21" s="486"/>
      <c r="B21" s="784"/>
      <c r="C21" s="487"/>
      <c r="D21" s="488"/>
      <c r="E21" s="766"/>
      <c r="F21" s="792"/>
      <c r="G21" s="792"/>
      <c r="H21" s="792"/>
      <c r="I21" s="792"/>
      <c r="J21" s="766"/>
      <c r="K21" s="766"/>
      <c r="N21" s="762"/>
      <c r="P21" s="158"/>
      <c r="Q21" s="762"/>
      <c r="R21" s="766"/>
      <c r="T21" s="766"/>
      <c r="U21" s="766"/>
      <c r="W21" s="766"/>
      <c r="Y21" s="766"/>
      <c r="Z21" s="766"/>
      <c r="AA21" s="766"/>
      <c r="AB21" s="766"/>
      <c r="AC21" s="158"/>
      <c r="AD21" s="766"/>
      <c r="AE21" s="766"/>
      <c r="AF21" s="766"/>
      <c r="AG21" s="766"/>
      <c r="AH21" s="766"/>
      <c r="AI21" s="766"/>
      <c r="AJ21" s="766"/>
      <c r="AK21" s="766"/>
      <c r="AL21" s="766"/>
      <c r="AM21" s="765"/>
      <c r="AN21" s="95"/>
      <c r="AO21" s="792"/>
      <c r="AP21" s="973"/>
      <c r="AQ21" s="294"/>
    </row>
    <row r="22" spans="1:43" ht="6" customHeight="1" thickBot="1" x14ac:dyDescent="0.25">
      <c r="A22" s="502"/>
      <c r="B22" s="779"/>
      <c r="C22" s="477"/>
      <c r="D22" s="478"/>
      <c r="E22" s="476"/>
      <c r="F22" s="476"/>
      <c r="G22" s="476"/>
      <c r="H22" s="476"/>
      <c r="I22" s="476"/>
      <c r="J22" s="476"/>
      <c r="K22" s="476"/>
      <c r="L22" s="476"/>
      <c r="M22" s="476"/>
      <c r="N22" s="476"/>
      <c r="O22" s="345"/>
      <c r="P22" s="476"/>
      <c r="Q22" s="476"/>
      <c r="R22" s="476"/>
      <c r="S22" s="476"/>
      <c r="T22" s="476"/>
      <c r="U22" s="476"/>
      <c r="V22" s="476"/>
      <c r="W22" s="476"/>
      <c r="X22" s="476"/>
      <c r="Y22" s="476"/>
      <c r="Z22" s="476"/>
      <c r="AA22" s="476"/>
      <c r="AB22" s="476"/>
      <c r="AC22" s="345"/>
      <c r="AD22" s="476"/>
      <c r="AE22" s="476"/>
      <c r="AF22" s="476"/>
      <c r="AG22" s="476"/>
      <c r="AH22" s="476"/>
      <c r="AI22" s="476"/>
      <c r="AJ22" s="476"/>
      <c r="AK22" s="476"/>
      <c r="AL22" s="476"/>
      <c r="AM22" s="477"/>
      <c r="AN22" s="478"/>
      <c r="AO22" s="476"/>
      <c r="AP22" s="476"/>
      <c r="AQ22" s="503"/>
    </row>
    <row r="23" spans="1:43" ht="6" customHeight="1" x14ac:dyDescent="0.2">
      <c r="A23" s="365"/>
      <c r="B23" s="366"/>
      <c r="C23" s="367"/>
      <c r="D23" s="368"/>
      <c r="E23" s="365"/>
      <c r="F23" s="365"/>
      <c r="G23" s="365"/>
      <c r="H23" s="365"/>
      <c r="I23" s="365"/>
      <c r="J23" s="365"/>
      <c r="K23" s="365"/>
      <c r="L23" s="365"/>
      <c r="M23" s="365"/>
      <c r="N23" s="365"/>
      <c r="O23" s="365"/>
      <c r="P23" s="365"/>
      <c r="Q23" s="365"/>
      <c r="R23" s="365"/>
      <c r="S23" s="365"/>
      <c r="T23" s="365"/>
      <c r="U23" s="367"/>
      <c r="V23" s="368"/>
      <c r="W23" s="365"/>
      <c r="X23" s="365"/>
      <c r="Y23" s="365"/>
      <c r="Z23" s="365"/>
      <c r="AA23" s="365"/>
      <c r="AB23" s="365"/>
      <c r="AC23" s="365"/>
      <c r="AD23" s="365"/>
      <c r="AE23" s="365"/>
      <c r="AF23" s="365"/>
      <c r="AG23" s="365"/>
      <c r="AH23" s="365"/>
      <c r="AI23" s="365"/>
      <c r="AJ23" s="365"/>
      <c r="AK23" s="365"/>
      <c r="AL23" s="369"/>
      <c r="AM23" s="367"/>
      <c r="AN23" s="368"/>
      <c r="AO23" s="365"/>
      <c r="AP23" s="365"/>
      <c r="AQ23" s="365"/>
    </row>
    <row r="24" spans="1:43" ht="11.25" customHeight="1" x14ac:dyDescent="0.2">
      <c r="A24" s="353"/>
      <c r="B24" s="79" t="s">
        <v>140</v>
      </c>
      <c r="C24" s="351"/>
      <c r="D24" s="352"/>
      <c r="E24" s="942" t="str">
        <f ca="1">VLOOKUP(INDIRECT(ADDRESS(ROW(),COLUMN()-3)),Language_Translations,MATCH(Language_Selected,Language_Options,0),FALSE)</f>
        <v>Avez-vous un carnet ou un autre document où les vaccinations de (NOM) sont inscrites ?</v>
      </c>
      <c r="F24" s="942"/>
      <c r="G24" s="942"/>
      <c r="H24" s="942"/>
      <c r="I24" s="942"/>
      <c r="J24" s="942"/>
      <c r="K24" s="942"/>
      <c r="L24" s="942"/>
      <c r="M24" s="942"/>
      <c r="N24" s="942"/>
      <c r="O24" s="942"/>
      <c r="P24" s="942"/>
      <c r="Q24" s="942"/>
      <c r="R24" s="942"/>
      <c r="S24" s="942"/>
      <c r="T24" s="942"/>
      <c r="U24" s="351"/>
      <c r="V24" s="352"/>
      <c r="W24" s="839" t="s">
        <v>1724</v>
      </c>
      <c r="X24" s="839"/>
      <c r="Y24" s="341"/>
      <c r="Z24" s="341"/>
      <c r="AA24" s="341"/>
      <c r="AB24" s="341"/>
      <c r="AC24" s="838"/>
      <c r="AF24" s="498"/>
      <c r="AH24" s="372" t="s">
        <v>2</v>
      </c>
      <c r="AI24" s="372"/>
      <c r="AJ24" s="372"/>
      <c r="AK24" s="372"/>
      <c r="AL24" s="400" t="s">
        <v>10</v>
      </c>
      <c r="AM24" s="351"/>
      <c r="AN24" s="352"/>
      <c r="AO24" s="353"/>
      <c r="AP24" s="353" t="s">
        <v>61</v>
      </c>
      <c r="AQ24" s="353"/>
    </row>
    <row r="25" spans="1:43" x14ac:dyDescent="0.2">
      <c r="A25" s="353"/>
      <c r="B25" s="381" t="s">
        <v>15</v>
      </c>
      <c r="C25" s="351"/>
      <c r="D25" s="352"/>
      <c r="E25" s="942"/>
      <c r="F25" s="942"/>
      <c r="G25" s="942"/>
      <c r="H25" s="942"/>
      <c r="I25" s="942"/>
      <c r="J25" s="942"/>
      <c r="K25" s="942"/>
      <c r="L25" s="942"/>
      <c r="M25" s="942"/>
      <c r="N25" s="942"/>
      <c r="O25" s="942"/>
      <c r="P25" s="942"/>
      <c r="Q25" s="942"/>
      <c r="R25" s="942"/>
      <c r="S25" s="942"/>
      <c r="T25" s="942"/>
      <c r="U25" s="351"/>
      <c r="V25" s="352"/>
      <c r="W25" s="839" t="s">
        <v>1725</v>
      </c>
      <c r="X25" s="839"/>
      <c r="Y25" s="341"/>
      <c r="Z25" s="341"/>
      <c r="AA25" s="341"/>
      <c r="AB25" s="341"/>
      <c r="AC25" s="838"/>
      <c r="AD25" s="341"/>
      <c r="AE25" s="341"/>
      <c r="AF25" s="341"/>
      <c r="AH25" s="499"/>
      <c r="AK25" s="498" t="s">
        <v>2</v>
      </c>
      <c r="AL25" s="400" t="s">
        <v>12</v>
      </c>
      <c r="AM25" s="351"/>
      <c r="AN25" s="352"/>
      <c r="AO25" s="353"/>
      <c r="AP25" s="353"/>
      <c r="AQ25" s="353"/>
    </row>
    <row r="26" spans="1:43" x14ac:dyDescent="0.2">
      <c r="A26" s="353"/>
      <c r="B26" s="79"/>
      <c r="C26" s="351"/>
      <c r="D26" s="352"/>
      <c r="E26" s="942"/>
      <c r="F26" s="942"/>
      <c r="G26" s="942"/>
      <c r="H26" s="942"/>
      <c r="I26" s="942"/>
      <c r="J26" s="942"/>
      <c r="K26" s="942"/>
      <c r="L26" s="942"/>
      <c r="M26" s="942"/>
      <c r="N26" s="942"/>
      <c r="O26" s="942"/>
      <c r="P26" s="942"/>
      <c r="Q26" s="942"/>
      <c r="R26" s="942"/>
      <c r="S26" s="942"/>
      <c r="T26" s="942"/>
      <c r="U26" s="351"/>
      <c r="V26" s="352"/>
      <c r="W26" s="839" t="s">
        <v>1726</v>
      </c>
      <c r="X26" s="839"/>
      <c r="Y26" s="341"/>
      <c r="Z26" s="341"/>
      <c r="AA26" s="341"/>
      <c r="AB26" s="341"/>
      <c r="AC26" s="310"/>
      <c r="AD26" s="498"/>
      <c r="AE26" s="499"/>
      <c r="AG26" s="372"/>
      <c r="AI26" s="372"/>
      <c r="AK26" s="372" t="s">
        <v>2</v>
      </c>
      <c r="AL26" s="400" t="s">
        <v>14</v>
      </c>
      <c r="AM26" s="351"/>
      <c r="AN26" s="352"/>
      <c r="AO26" s="359"/>
      <c r="AP26" s="359" t="s">
        <v>61</v>
      </c>
      <c r="AQ26" s="353"/>
    </row>
    <row r="27" spans="1:43" x14ac:dyDescent="0.2">
      <c r="A27" s="839"/>
      <c r="B27" s="79"/>
      <c r="C27" s="351"/>
      <c r="D27" s="352"/>
      <c r="E27" s="942"/>
      <c r="F27" s="942"/>
      <c r="G27" s="942"/>
      <c r="H27" s="942"/>
      <c r="I27" s="942"/>
      <c r="J27" s="942"/>
      <c r="K27" s="942"/>
      <c r="L27" s="942"/>
      <c r="M27" s="942"/>
      <c r="N27" s="942"/>
      <c r="O27" s="942"/>
      <c r="P27" s="942"/>
      <c r="Q27" s="942"/>
      <c r="R27" s="942"/>
      <c r="S27" s="942"/>
      <c r="T27" s="942"/>
      <c r="U27" s="351"/>
      <c r="V27" s="352"/>
      <c r="W27" s="839" t="s">
        <v>1727</v>
      </c>
      <c r="X27" s="839"/>
      <c r="Y27" s="838"/>
      <c r="Z27" s="838"/>
      <c r="AA27" s="838"/>
      <c r="AB27" s="341"/>
      <c r="AE27" s="499"/>
      <c r="AF27" s="372"/>
      <c r="AL27" s="400"/>
      <c r="AM27" s="351"/>
      <c r="AN27" s="352"/>
      <c r="AO27" s="838"/>
      <c r="AP27" s="838"/>
      <c r="AQ27" s="839"/>
    </row>
    <row r="28" spans="1:43" x14ac:dyDescent="0.2">
      <c r="A28" s="353"/>
      <c r="B28" s="79"/>
      <c r="C28" s="351"/>
      <c r="D28" s="352"/>
      <c r="E28" s="942"/>
      <c r="F28" s="942"/>
      <c r="G28" s="942"/>
      <c r="H28" s="942"/>
      <c r="I28" s="942"/>
      <c r="J28" s="942"/>
      <c r="K28" s="942"/>
      <c r="L28" s="942"/>
      <c r="M28" s="942"/>
      <c r="N28" s="942"/>
      <c r="O28" s="942"/>
      <c r="P28" s="942"/>
      <c r="Q28" s="942"/>
      <c r="R28" s="942"/>
      <c r="S28" s="942"/>
      <c r="T28" s="942"/>
      <c r="U28" s="351"/>
      <c r="V28" s="352"/>
      <c r="W28" s="839"/>
      <c r="X28" s="839" t="s">
        <v>1728</v>
      </c>
      <c r="Y28" s="838"/>
      <c r="Z28" s="838"/>
      <c r="AA28" s="838"/>
      <c r="AB28" s="341"/>
      <c r="AE28" s="499"/>
      <c r="AF28" s="372" t="s">
        <v>2</v>
      </c>
      <c r="AG28" s="499"/>
      <c r="AH28" s="499"/>
      <c r="AI28" s="499"/>
      <c r="AJ28" s="499"/>
      <c r="AK28" s="372"/>
      <c r="AL28" s="400" t="s">
        <v>16</v>
      </c>
      <c r="AM28" s="351"/>
      <c r="AN28" s="352"/>
      <c r="AO28" s="359"/>
      <c r="AP28" s="359"/>
      <c r="AQ28" s="353"/>
    </row>
    <row r="29" spans="1:43" ht="6" customHeight="1" x14ac:dyDescent="0.2">
      <c r="A29" s="404"/>
      <c r="B29" s="405"/>
      <c r="C29" s="398"/>
      <c r="D29" s="397"/>
      <c r="E29" s="404"/>
      <c r="F29" s="404"/>
      <c r="G29" s="404"/>
      <c r="H29" s="404"/>
      <c r="I29" s="404"/>
      <c r="J29" s="404"/>
      <c r="K29" s="404"/>
      <c r="L29" s="404"/>
      <c r="M29" s="404"/>
      <c r="N29" s="404"/>
      <c r="O29" s="404"/>
      <c r="P29" s="404"/>
      <c r="Q29" s="404"/>
      <c r="R29" s="404"/>
      <c r="S29" s="404"/>
      <c r="T29" s="404"/>
      <c r="U29" s="398"/>
      <c r="V29" s="397"/>
      <c r="W29" s="404"/>
      <c r="X29" s="404"/>
      <c r="Y29" s="404"/>
      <c r="Z29" s="404"/>
      <c r="AA29" s="404"/>
      <c r="AB29" s="404"/>
      <c r="AC29" s="404"/>
      <c r="AD29" s="404"/>
      <c r="AE29" s="404"/>
      <c r="AF29" s="404"/>
      <c r="AG29" s="404"/>
      <c r="AH29" s="404"/>
      <c r="AI29" s="404"/>
      <c r="AJ29" s="404"/>
      <c r="AK29" s="404"/>
      <c r="AL29" s="406"/>
      <c r="AM29" s="398"/>
      <c r="AN29" s="397"/>
      <c r="AO29" s="404"/>
      <c r="AP29" s="404"/>
      <c r="AQ29" s="404"/>
    </row>
    <row r="30" spans="1:43" ht="6" customHeight="1" x14ac:dyDescent="0.2">
      <c r="A30" s="407"/>
      <c r="B30" s="788"/>
      <c r="C30" s="396"/>
      <c r="D30" s="395"/>
      <c r="E30" s="504"/>
      <c r="F30" s="504"/>
      <c r="G30" s="504"/>
      <c r="H30" s="504"/>
      <c r="I30" s="504"/>
      <c r="J30" s="407"/>
      <c r="K30" s="407"/>
      <c r="L30" s="407"/>
      <c r="M30" s="407"/>
      <c r="N30" s="407"/>
      <c r="O30" s="407"/>
      <c r="P30" s="407"/>
      <c r="Q30" s="407"/>
      <c r="R30" s="407"/>
      <c r="S30" s="504"/>
      <c r="T30" s="504"/>
      <c r="U30" s="396"/>
      <c r="V30" s="395"/>
      <c r="W30" s="407"/>
      <c r="X30" s="407"/>
      <c r="Y30" s="407"/>
      <c r="Z30" s="407"/>
      <c r="AA30" s="407"/>
      <c r="AB30" s="407"/>
      <c r="AC30" s="407"/>
      <c r="AD30" s="407"/>
      <c r="AE30" s="407"/>
      <c r="AF30" s="407"/>
      <c r="AG30" s="407"/>
      <c r="AH30" s="407"/>
      <c r="AI30" s="407"/>
      <c r="AJ30" s="407"/>
      <c r="AK30" s="407"/>
      <c r="AL30" s="408"/>
      <c r="AM30" s="396"/>
      <c r="AN30" s="395"/>
      <c r="AO30" s="407"/>
      <c r="AP30" s="407"/>
      <c r="AQ30" s="407"/>
    </row>
    <row r="31" spans="1:43" ht="11.25" customHeight="1" x14ac:dyDescent="0.2">
      <c r="A31" s="353"/>
      <c r="B31" s="79" t="s">
        <v>141</v>
      </c>
      <c r="C31" s="351"/>
      <c r="D31" s="352"/>
      <c r="E31" s="942" t="str">
        <f ca="1">VLOOKUP(INDIRECT(ADDRESS(ROW(),COLUMN()-3)),Language_Translations,MATCH(Language_Selected,Language_Options,0),FALSE)</f>
        <v>Avez-vous déjà eu un carnet de vaccination pour (NOM) ?</v>
      </c>
      <c r="F31" s="942"/>
      <c r="G31" s="942"/>
      <c r="H31" s="942"/>
      <c r="I31" s="942"/>
      <c r="J31" s="942"/>
      <c r="K31" s="942"/>
      <c r="L31" s="942"/>
      <c r="M31" s="942"/>
      <c r="N31" s="942"/>
      <c r="O31" s="942"/>
      <c r="P31" s="942"/>
      <c r="Q31" s="942"/>
      <c r="R31" s="942"/>
      <c r="S31" s="942"/>
      <c r="T31" s="942"/>
      <c r="U31" s="351"/>
      <c r="V31" s="352"/>
      <c r="W31" s="816" t="s">
        <v>444</v>
      </c>
      <c r="X31" s="353"/>
      <c r="Y31" s="378" t="s">
        <v>2</v>
      </c>
      <c r="Z31" s="378"/>
      <c r="AA31" s="378"/>
      <c r="AB31" s="378"/>
      <c r="AC31" s="378"/>
      <c r="AD31" s="378"/>
      <c r="AE31" s="378"/>
      <c r="AF31" s="378"/>
      <c r="AG31" s="378"/>
      <c r="AH31" s="378"/>
      <c r="AI31" s="378"/>
      <c r="AJ31" s="378"/>
      <c r="AK31" s="378"/>
      <c r="AL31" s="400" t="s">
        <v>10</v>
      </c>
      <c r="AM31" s="351"/>
      <c r="AN31" s="352"/>
      <c r="AO31" s="359"/>
      <c r="AP31" s="359"/>
      <c r="AQ31" s="353"/>
    </row>
    <row r="32" spans="1:43" x14ac:dyDescent="0.2">
      <c r="A32" s="353"/>
      <c r="B32" s="381" t="s">
        <v>15</v>
      </c>
      <c r="C32" s="351"/>
      <c r="D32" s="352"/>
      <c r="E32" s="942"/>
      <c r="F32" s="942"/>
      <c r="G32" s="942"/>
      <c r="H32" s="942"/>
      <c r="I32" s="942"/>
      <c r="J32" s="942"/>
      <c r="K32" s="942"/>
      <c r="L32" s="942"/>
      <c r="M32" s="942"/>
      <c r="N32" s="942"/>
      <c r="O32" s="942"/>
      <c r="P32" s="942"/>
      <c r="Q32" s="942"/>
      <c r="R32" s="942"/>
      <c r="S32" s="942"/>
      <c r="T32" s="942"/>
      <c r="U32" s="351"/>
      <c r="V32" s="352"/>
      <c r="W32" s="816" t="s">
        <v>445</v>
      </c>
      <c r="X32" s="353"/>
      <c r="Y32" s="378" t="s">
        <v>2</v>
      </c>
      <c r="Z32" s="378"/>
      <c r="AA32" s="378"/>
      <c r="AB32" s="378"/>
      <c r="AC32" s="378"/>
      <c r="AD32" s="378"/>
      <c r="AE32" s="378"/>
      <c r="AF32" s="378"/>
      <c r="AG32" s="378"/>
      <c r="AH32" s="378"/>
      <c r="AI32" s="378"/>
      <c r="AJ32" s="378"/>
      <c r="AK32" s="378"/>
      <c r="AL32" s="400" t="s">
        <v>12</v>
      </c>
      <c r="AM32" s="351"/>
      <c r="AN32" s="352"/>
      <c r="AO32" s="359"/>
      <c r="AP32" s="359"/>
      <c r="AQ32" s="353"/>
    </row>
    <row r="33" spans="1:43" ht="6" customHeight="1" thickBot="1" x14ac:dyDescent="0.25">
      <c r="A33" s="345"/>
      <c r="B33" s="773"/>
      <c r="C33" s="347"/>
      <c r="D33" s="348"/>
      <c r="E33" s="345"/>
      <c r="F33" s="345"/>
      <c r="G33" s="345"/>
      <c r="H33" s="345"/>
      <c r="I33" s="345"/>
      <c r="J33" s="345"/>
      <c r="K33" s="345"/>
      <c r="L33" s="345"/>
      <c r="M33" s="345"/>
      <c r="N33" s="345"/>
      <c r="O33" s="345"/>
      <c r="P33" s="345"/>
      <c r="Q33" s="345"/>
      <c r="R33" s="345"/>
      <c r="S33" s="345"/>
      <c r="T33" s="345"/>
      <c r="U33" s="347"/>
      <c r="V33" s="348"/>
      <c r="W33" s="345"/>
      <c r="X33" s="345"/>
      <c r="Y33" s="345"/>
      <c r="Z33" s="345"/>
      <c r="AA33" s="345"/>
      <c r="AB33" s="345"/>
      <c r="AC33" s="345"/>
      <c r="AD33" s="345"/>
      <c r="AE33" s="345"/>
      <c r="AF33" s="345"/>
      <c r="AG33" s="345"/>
      <c r="AH33" s="345"/>
      <c r="AI33" s="345"/>
      <c r="AJ33" s="345"/>
      <c r="AK33" s="345"/>
      <c r="AL33" s="363"/>
      <c r="AM33" s="347"/>
      <c r="AN33" s="348"/>
      <c r="AO33" s="345"/>
      <c r="AP33" s="345"/>
      <c r="AQ33" s="345"/>
    </row>
    <row r="34" spans="1:43" ht="6" customHeight="1" x14ac:dyDescent="0.2">
      <c r="A34" s="480"/>
      <c r="B34" s="481"/>
      <c r="C34" s="482"/>
      <c r="D34" s="483"/>
      <c r="E34" s="484"/>
      <c r="F34" s="484"/>
      <c r="G34" s="484"/>
      <c r="H34" s="484"/>
      <c r="I34" s="484"/>
      <c r="J34" s="484"/>
      <c r="K34" s="484"/>
      <c r="L34" s="484"/>
      <c r="M34" s="484"/>
      <c r="N34" s="484"/>
      <c r="O34" s="365"/>
      <c r="P34" s="484"/>
      <c r="Q34" s="484"/>
      <c r="R34" s="484"/>
      <c r="S34" s="484"/>
      <c r="T34" s="484"/>
      <c r="U34" s="484"/>
      <c r="V34" s="484"/>
      <c r="W34" s="365"/>
      <c r="X34" s="484"/>
      <c r="Y34" s="484"/>
      <c r="Z34" s="484"/>
      <c r="AA34" s="484"/>
      <c r="AB34" s="484"/>
      <c r="AC34" s="365"/>
      <c r="AD34" s="484"/>
      <c r="AE34" s="484"/>
      <c r="AF34" s="484"/>
      <c r="AG34" s="484"/>
      <c r="AH34" s="484"/>
      <c r="AI34" s="484"/>
      <c r="AJ34" s="484"/>
      <c r="AK34" s="484"/>
      <c r="AL34" s="484"/>
      <c r="AM34" s="482"/>
      <c r="AN34" s="483"/>
      <c r="AO34" s="484"/>
      <c r="AP34" s="484"/>
      <c r="AQ34" s="485"/>
    </row>
    <row r="35" spans="1:43" x14ac:dyDescent="0.2">
      <c r="A35" s="486"/>
      <c r="B35" s="784" t="s">
        <v>142</v>
      </c>
      <c r="C35" s="487"/>
      <c r="D35" s="488"/>
      <c r="E35" s="899" t="s">
        <v>844</v>
      </c>
      <c r="F35" s="899"/>
      <c r="G35" s="899"/>
      <c r="H35" s="899"/>
      <c r="I35" s="899"/>
      <c r="J35" s="28"/>
      <c r="K35" s="28"/>
      <c r="L35" s="28"/>
      <c r="M35" s="28"/>
      <c r="N35" s="28"/>
      <c r="O35" s="157"/>
      <c r="P35" s="28"/>
      <c r="Q35" s="28"/>
      <c r="R35" s="28"/>
      <c r="S35" s="28"/>
      <c r="T35" s="28"/>
      <c r="U35" s="28"/>
      <c r="V35" s="28"/>
      <c r="W35" s="817"/>
      <c r="X35" s="28"/>
      <c r="Y35" s="28"/>
      <c r="Z35" s="28"/>
      <c r="AA35" s="28"/>
      <c r="AB35" s="28"/>
      <c r="AC35" s="157"/>
      <c r="AD35" s="28"/>
      <c r="AE35" s="28"/>
      <c r="AF35" s="28"/>
      <c r="AG35" s="28"/>
      <c r="AH35" s="28"/>
      <c r="AI35" s="28"/>
      <c r="AJ35" s="28"/>
      <c r="AK35" s="28"/>
      <c r="AL35" s="28"/>
      <c r="AM35" s="94"/>
      <c r="AN35" s="95"/>
      <c r="AO35" s="28"/>
      <c r="AP35" s="28"/>
      <c r="AQ35" s="489"/>
    </row>
    <row r="36" spans="1:43" ht="6" customHeight="1" x14ac:dyDescent="0.2">
      <c r="A36" s="486"/>
      <c r="B36" s="815"/>
      <c r="C36" s="487"/>
      <c r="D36" s="488"/>
      <c r="E36" s="812"/>
      <c r="F36" s="812"/>
      <c r="G36" s="812"/>
      <c r="H36" s="812"/>
      <c r="I36" s="812"/>
      <c r="J36" s="814"/>
      <c r="K36" s="814"/>
      <c r="L36" s="814"/>
      <c r="M36" s="814"/>
      <c r="N36" s="814"/>
      <c r="O36" s="817"/>
      <c r="P36" s="814"/>
      <c r="Q36" s="814"/>
      <c r="R36" s="814"/>
      <c r="S36" s="814"/>
      <c r="T36" s="814"/>
      <c r="U36" s="814"/>
      <c r="V36" s="814"/>
      <c r="W36" s="817"/>
      <c r="X36" s="814"/>
      <c r="Y36" s="814"/>
      <c r="Z36" s="814"/>
      <c r="AA36" s="814"/>
      <c r="AB36" s="814"/>
      <c r="AC36" s="817"/>
      <c r="AD36" s="814"/>
      <c r="AE36" s="814"/>
      <c r="AF36" s="814"/>
      <c r="AG36" s="814"/>
      <c r="AH36" s="814"/>
      <c r="AI36" s="814"/>
      <c r="AJ36" s="814"/>
      <c r="AK36" s="814"/>
      <c r="AL36" s="814"/>
      <c r="AM36" s="813"/>
      <c r="AN36" s="95"/>
      <c r="AO36" s="814"/>
      <c r="AP36" s="814"/>
      <c r="AQ36" s="489"/>
    </row>
    <row r="37" spans="1:43" x14ac:dyDescent="0.2">
      <c r="A37" s="486"/>
      <c r="B37" s="784"/>
      <c r="C37" s="487"/>
      <c r="D37" s="488"/>
      <c r="E37" s="28"/>
      <c r="F37" s="24"/>
      <c r="G37" s="24"/>
      <c r="H37" s="24"/>
      <c r="I37" s="24"/>
      <c r="J37" s="28"/>
      <c r="K37" s="28"/>
      <c r="N37" s="354"/>
      <c r="P37" s="354" t="s">
        <v>846</v>
      </c>
      <c r="Q37" s="354"/>
      <c r="R37" s="28"/>
      <c r="T37" s="28"/>
      <c r="U37" s="28"/>
      <c r="W37" s="817"/>
      <c r="X37" s="28"/>
      <c r="Y37" s="28"/>
      <c r="AA37" s="28"/>
      <c r="AB37" s="28"/>
      <c r="AC37" s="354" t="s">
        <v>847</v>
      </c>
      <c r="AE37" s="28"/>
      <c r="AF37" s="28"/>
      <c r="AG37" s="28"/>
      <c r="AH37" s="28"/>
      <c r="AI37" s="28"/>
      <c r="AJ37" s="28"/>
      <c r="AK37" s="28"/>
      <c r="AL37" s="28"/>
      <c r="AM37" s="94"/>
      <c r="AN37" s="95"/>
      <c r="AO37" s="24"/>
      <c r="AP37" s="933" t="s">
        <v>145</v>
      </c>
      <c r="AQ37" s="505"/>
    </row>
    <row r="38" spans="1:43" x14ac:dyDescent="0.2">
      <c r="A38" s="486"/>
      <c r="B38" s="784"/>
      <c r="C38" s="487"/>
      <c r="D38" s="488"/>
      <c r="E38" s="766"/>
      <c r="F38" s="792"/>
      <c r="G38" s="792"/>
      <c r="H38" s="792"/>
      <c r="I38" s="792"/>
      <c r="J38" s="766"/>
      <c r="K38" s="766"/>
      <c r="N38" s="354"/>
      <c r="P38" s="354"/>
      <c r="Q38" s="354"/>
      <c r="R38" s="766"/>
      <c r="T38" s="766"/>
      <c r="U38" s="766"/>
      <c r="W38" s="817"/>
      <c r="X38" s="766"/>
      <c r="Y38" s="766"/>
      <c r="AA38" s="766"/>
      <c r="AB38" s="766"/>
      <c r="AC38" s="354"/>
      <c r="AE38" s="766"/>
      <c r="AF38" s="766"/>
      <c r="AG38" s="766"/>
      <c r="AH38" s="766"/>
      <c r="AI38" s="766"/>
      <c r="AJ38" s="766"/>
      <c r="AK38" s="766"/>
      <c r="AL38" s="766"/>
      <c r="AM38" s="765"/>
      <c r="AN38" s="95"/>
      <c r="AO38" s="792"/>
      <c r="AP38" s="933"/>
      <c r="AQ38" s="505"/>
    </row>
    <row r="39" spans="1:43" ht="6" customHeight="1" thickBot="1" x14ac:dyDescent="0.25">
      <c r="A39" s="502"/>
      <c r="B39" s="779"/>
      <c r="C39" s="477"/>
      <c r="D39" s="478"/>
      <c r="E39" s="476"/>
      <c r="F39" s="476"/>
      <c r="G39" s="476"/>
      <c r="H39" s="476"/>
      <c r="I39" s="476"/>
      <c r="J39" s="476"/>
      <c r="K39" s="476"/>
      <c r="L39" s="476"/>
      <c r="M39" s="476"/>
      <c r="N39" s="476"/>
      <c r="O39" s="345"/>
      <c r="P39" s="476"/>
      <c r="Q39" s="476"/>
      <c r="R39" s="476"/>
      <c r="S39" s="476"/>
      <c r="T39" s="476"/>
      <c r="U39" s="476"/>
      <c r="V39" s="476"/>
      <c r="W39" s="345"/>
      <c r="X39" s="476"/>
      <c r="Y39" s="476"/>
      <c r="Z39" s="476"/>
      <c r="AA39" s="476"/>
      <c r="AB39" s="476"/>
      <c r="AC39" s="345"/>
      <c r="AD39" s="476"/>
      <c r="AE39" s="476"/>
      <c r="AF39" s="476"/>
      <c r="AG39" s="476"/>
      <c r="AH39" s="476"/>
      <c r="AI39" s="476"/>
      <c r="AJ39" s="476"/>
      <c r="AK39" s="476"/>
      <c r="AL39" s="476"/>
      <c r="AM39" s="477"/>
      <c r="AN39" s="478"/>
      <c r="AO39" s="476"/>
      <c r="AP39" s="476"/>
      <c r="AQ39" s="503"/>
    </row>
    <row r="40" spans="1:43" ht="6" customHeight="1" x14ac:dyDescent="0.2">
      <c r="A40" s="365"/>
      <c r="B40" s="366"/>
      <c r="C40" s="367"/>
      <c r="D40" s="368"/>
      <c r="E40" s="365"/>
      <c r="F40" s="365"/>
      <c r="G40" s="365"/>
      <c r="H40" s="365"/>
      <c r="I40" s="365"/>
      <c r="J40" s="365"/>
      <c r="K40" s="365"/>
      <c r="L40" s="365"/>
      <c r="M40" s="365"/>
      <c r="N40" s="365"/>
      <c r="O40" s="365"/>
      <c r="P40" s="365"/>
      <c r="Q40" s="365"/>
      <c r="R40" s="365"/>
      <c r="S40" s="365"/>
      <c r="T40" s="365"/>
      <c r="U40" s="367"/>
      <c r="V40" s="368"/>
      <c r="W40" s="365"/>
      <c r="X40" s="365"/>
      <c r="Y40" s="365"/>
      <c r="Z40" s="365"/>
      <c r="AA40" s="365"/>
      <c r="AB40" s="365"/>
      <c r="AC40" s="365"/>
      <c r="AD40" s="365"/>
      <c r="AE40" s="365"/>
      <c r="AF40" s="365"/>
      <c r="AG40" s="365"/>
      <c r="AH40" s="365"/>
      <c r="AI40" s="365"/>
      <c r="AJ40" s="365"/>
      <c r="AK40" s="365"/>
      <c r="AL40" s="369"/>
      <c r="AM40" s="367"/>
      <c r="AN40" s="368"/>
      <c r="AO40" s="365"/>
      <c r="AP40" s="365"/>
      <c r="AQ40" s="365"/>
    </row>
    <row r="41" spans="1:43" ht="11.25" customHeight="1" x14ac:dyDescent="0.2">
      <c r="A41" s="781"/>
      <c r="B41" s="79" t="s">
        <v>61</v>
      </c>
      <c r="C41" s="351"/>
      <c r="D41" s="352"/>
      <c r="E41" s="942" t="str">
        <f ca="1">VLOOKUP(INDIRECT(ADDRESS(ROW(),COLUMN()-3)),Language_Translations,MATCH(Language_Selected,Language_Options,0),FALSE)</f>
        <v>Puis-je voir le carnet ou un autre document sur lequel les vaccinations de (NOM) sont inscrites ?</v>
      </c>
      <c r="F41" s="942"/>
      <c r="G41" s="942"/>
      <c r="H41" s="942"/>
      <c r="I41" s="942"/>
      <c r="J41" s="942"/>
      <c r="K41" s="942"/>
      <c r="L41" s="942"/>
      <c r="M41" s="942"/>
      <c r="N41" s="942"/>
      <c r="O41" s="942"/>
      <c r="P41" s="942"/>
      <c r="Q41" s="942"/>
      <c r="R41" s="942"/>
      <c r="S41" s="942"/>
      <c r="T41" s="942"/>
      <c r="U41" s="351"/>
      <c r="V41" s="352"/>
      <c r="W41" s="839" t="s">
        <v>1729</v>
      </c>
      <c r="X41" s="839"/>
      <c r="Y41" s="341"/>
      <c r="Z41" s="341"/>
      <c r="AA41" s="341"/>
      <c r="AB41" s="341"/>
      <c r="AC41" s="838"/>
      <c r="AD41" s="341"/>
      <c r="AF41" s="498"/>
      <c r="AG41" s="372" t="s">
        <v>2</v>
      </c>
      <c r="AH41" s="372"/>
      <c r="AI41" s="372"/>
      <c r="AJ41" s="372"/>
      <c r="AK41" s="372"/>
      <c r="AL41" s="400" t="s">
        <v>10</v>
      </c>
      <c r="AM41" s="351"/>
      <c r="AN41" s="352"/>
      <c r="AO41" s="781"/>
      <c r="AP41" s="781"/>
      <c r="AQ41" s="781"/>
    </row>
    <row r="42" spans="1:43" x14ac:dyDescent="0.2">
      <c r="A42" s="781"/>
      <c r="B42" s="381" t="s">
        <v>15</v>
      </c>
      <c r="C42" s="351"/>
      <c r="D42" s="352"/>
      <c r="E42" s="942"/>
      <c r="F42" s="942"/>
      <c r="G42" s="942"/>
      <c r="H42" s="942"/>
      <c r="I42" s="942"/>
      <c r="J42" s="942"/>
      <c r="K42" s="942"/>
      <c r="L42" s="942"/>
      <c r="M42" s="942"/>
      <c r="N42" s="942"/>
      <c r="O42" s="942"/>
      <c r="P42" s="942"/>
      <c r="Q42" s="942"/>
      <c r="R42" s="942"/>
      <c r="S42" s="942"/>
      <c r="T42" s="942"/>
      <c r="U42" s="351"/>
      <c r="V42" s="352"/>
      <c r="W42" s="839" t="s">
        <v>1730</v>
      </c>
      <c r="X42" s="839"/>
      <c r="Y42" s="341"/>
      <c r="Z42" s="341"/>
      <c r="AA42" s="341"/>
      <c r="AB42" s="341"/>
      <c r="AC42" s="838"/>
      <c r="AD42" s="341"/>
      <c r="AE42" s="341"/>
      <c r="AF42" s="341"/>
      <c r="AJ42" s="498" t="s">
        <v>2</v>
      </c>
      <c r="AK42" s="372"/>
      <c r="AL42" s="400" t="s">
        <v>12</v>
      </c>
      <c r="AM42" s="351"/>
      <c r="AN42" s="352"/>
      <c r="AO42" s="781"/>
      <c r="AP42" s="781"/>
      <c r="AQ42" s="781"/>
    </row>
    <row r="43" spans="1:43" x14ac:dyDescent="0.2">
      <c r="A43" s="781"/>
      <c r="B43" s="79"/>
      <c r="C43" s="351"/>
      <c r="D43" s="352"/>
      <c r="E43" s="942"/>
      <c r="F43" s="942"/>
      <c r="G43" s="942"/>
      <c r="H43" s="942"/>
      <c r="I43" s="942"/>
      <c r="J43" s="942"/>
      <c r="K43" s="942"/>
      <c r="L43" s="942"/>
      <c r="M43" s="942"/>
      <c r="N43" s="942"/>
      <c r="O43" s="942"/>
      <c r="P43" s="942"/>
      <c r="Q43" s="942"/>
      <c r="R43" s="942"/>
      <c r="S43" s="942"/>
      <c r="T43" s="942"/>
      <c r="U43" s="351"/>
      <c r="V43" s="352"/>
      <c r="W43" s="839" t="s">
        <v>1731</v>
      </c>
      <c r="X43" s="839"/>
      <c r="Y43" s="341"/>
      <c r="Z43" s="341"/>
      <c r="AA43" s="341"/>
      <c r="AB43" s="341"/>
      <c r="AC43" s="310"/>
      <c r="AD43" s="498"/>
      <c r="AE43" s="499"/>
      <c r="AG43" s="372"/>
      <c r="AI43" s="372"/>
      <c r="AJ43" s="498" t="s">
        <v>2</v>
      </c>
      <c r="AK43" s="372"/>
      <c r="AL43" s="400" t="s">
        <v>14</v>
      </c>
      <c r="AM43" s="351"/>
      <c r="AN43" s="352"/>
      <c r="AO43" s="780"/>
      <c r="AP43" s="310"/>
      <c r="AQ43" s="781"/>
    </row>
    <row r="44" spans="1:43" x14ac:dyDescent="0.2">
      <c r="A44" s="781"/>
      <c r="B44" s="79"/>
      <c r="C44" s="351"/>
      <c r="D44" s="352"/>
      <c r="E44" s="942"/>
      <c r="F44" s="942"/>
      <c r="G44" s="942"/>
      <c r="H44" s="942"/>
      <c r="I44" s="942"/>
      <c r="J44" s="942"/>
      <c r="K44" s="942"/>
      <c r="L44" s="942"/>
      <c r="M44" s="942"/>
      <c r="N44" s="942"/>
      <c r="O44" s="942"/>
      <c r="P44" s="942"/>
      <c r="Q44" s="942"/>
      <c r="R44" s="942"/>
      <c r="S44" s="942"/>
      <c r="T44" s="942"/>
      <c r="U44" s="351"/>
      <c r="V44" s="352"/>
      <c r="W44" s="839" t="s">
        <v>1732</v>
      </c>
      <c r="X44" s="839"/>
      <c r="Y44" s="838"/>
      <c r="Z44" s="838"/>
      <c r="AA44" s="838"/>
      <c r="AB44" s="341"/>
      <c r="AE44" s="499"/>
      <c r="AF44" s="372"/>
      <c r="AG44" s="372"/>
      <c r="AH44" s="372"/>
      <c r="AI44" s="372"/>
      <c r="AJ44" s="372" t="s">
        <v>2</v>
      </c>
      <c r="AK44" s="499"/>
      <c r="AL44" s="400" t="s">
        <v>16</v>
      </c>
      <c r="AM44" s="351"/>
      <c r="AN44" s="352"/>
      <c r="AO44" s="780"/>
      <c r="AP44" s="780" t="s">
        <v>145</v>
      </c>
      <c r="AQ44" s="781"/>
    </row>
    <row r="45" spans="1:43" ht="6" customHeight="1" x14ac:dyDescent="0.2">
      <c r="A45" s="404"/>
      <c r="B45" s="405"/>
      <c r="C45" s="398"/>
      <c r="D45" s="397"/>
      <c r="E45" s="404"/>
      <c r="F45" s="404"/>
      <c r="G45" s="404"/>
      <c r="H45" s="404"/>
      <c r="I45" s="404"/>
      <c r="J45" s="404"/>
      <c r="K45" s="404"/>
      <c r="L45" s="404"/>
      <c r="M45" s="404"/>
      <c r="N45" s="404"/>
      <c r="O45" s="404"/>
      <c r="P45" s="404"/>
      <c r="Q45" s="404"/>
      <c r="R45" s="404"/>
      <c r="S45" s="404"/>
      <c r="T45" s="404"/>
      <c r="U45" s="398"/>
      <c r="V45" s="397"/>
      <c r="W45" s="404"/>
      <c r="X45" s="404"/>
      <c r="Y45" s="404"/>
      <c r="Z45" s="404"/>
      <c r="AA45" s="404"/>
      <c r="AB45" s="404"/>
      <c r="AC45" s="404"/>
      <c r="AD45" s="404"/>
      <c r="AE45" s="404"/>
      <c r="AF45" s="404"/>
      <c r="AG45" s="404"/>
      <c r="AH45" s="404"/>
      <c r="AI45" s="404"/>
      <c r="AJ45" s="404"/>
      <c r="AK45" s="404"/>
      <c r="AL45" s="406"/>
      <c r="AM45" s="398"/>
      <c r="AN45" s="397"/>
      <c r="AO45" s="404"/>
      <c r="AP45" s="404"/>
      <c r="AQ45" s="404"/>
    </row>
    <row r="46" spans="1:43" ht="6" customHeight="1" x14ac:dyDescent="0.2">
      <c r="A46" s="781"/>
      <c r="B46" s="79"/>
      <c r="C46" s="781"/>
      <c r="D46" s="781"/>
      <c r="E46" s="781"/>
      <c r="F46" s="781"/>
      <c r="G46" s="781"/>
      <c r="H46" s="781"/>
      <c r="I46" s="781"/>
      <c r="J46" s="781"/>
      <c r="K46" s="781"/>
      <c r="L46" s="781"/>
      <c r="M46" s="781"/>
      <c r="N46" s="781"/>
      <c r="O46" s="781"/>
      <c r="P46" s="781"/>
      <c r="Q46" s="781"/>
      <c r="R46" s="781"/>
      <c r="S46" s="781"/>
      <c r="T46" s="781"/>
      <c r="U46" s="781"/>
      <c r="V46" s="781"/>
      <c r="W46" s="781"/>
      <c r="X46" s="781"/>
      <c r="Y46" s="781"/>
      <c r="Z46" s="781"/>
      <c r="AA46" s="781"/>
      <c r="AB46" s="781"/>
      <c r="AC46" s="781"/>
      <c r="AD46" s="781"/>
      <c r="AE46" s="781"/>
      <c r="AF46" s="781"/>
      <c r="AG46" s="781"/>
      <c r="AH46" s="781"/>
      <c r="AI46" s="781"/>
      <c r="AJ46" s="781"/>
      <c r="AK46" s="781"/>
      <c r="AL46" s="354"/>
      <c r="AM46" s="781"/>
      <c r="AN46" s="781"/>
      <c r="AO46" s="781"/>
      <c r="AP46" s="781"/>
      <c r="AQ46" s="781"/>
    </row>
    <row r="47" spans="1:43" x14ac:dyDescent="0.2">
      <c r="A47" s="961" t="str">
        <f>A1</f>
        <v>SECTION 5A. VACCINATION DES ENFANTS (DERNIÈRE NAISSANCE)</v>
      </c>
      <c r="B47" s="974"/>
      <c r="C47" s="974"/>
      <c r="D47" s="974"/>
      <c r="E47" s="974"/>
      <c r="F47" s="974"/>
      <c r="G47" s="974"/>
      <c r="H47" s="974"/>
      <c r="I47" s="974"/>
      <c r="J47" s="974"/>
      <c r="K47" s="974"/>
      <c r="L47" s="974"/>
      <c r="M47" s="974"/>
      <c r="N47" s="974"/>
      <c r="O47" s="974"/>
      <c r="P47" s="974"/>
      <c r="Q47" s="974"/>
      <c r="R47" s="974"/>
      <c r="S47" s="974"/>
      <c r="T47" s="974"/>
      <c r="U47" s="974"/>
      <c r="V47" s="974"/>
      <c r="W47" s="974"/>
      <c r="X47" s="974"/>
      <c r="Y47" s="974"/>
      <c r="Z47" s="974"/>
      <c r="AA47" s="974"/>
      <c r="AB47" s="974"/>
      <c r="AC47" s="974"/>
      <c r="AD47" s="974"/>
      <c r="AE47" s="974"/>
      <c r="AF47" s="974"/>
      <c r="AG47" s="974"/>
      <c r="AH47" s="974"/>
      <c r="AI47" s="974"/>
      <c r="AJ47" s="974"/>
      <c r="AK47" s="974"/>
      <c r="AL47" s="974"/>
      <c r="AM47" s="974"/>
      <c r="AN47" s="974"/>
      <c r="AO47" s="974"/>
      <c r="AP47" s="974"/>
      <c r="AQ47" s="974"/>
    </row>
    <row r="48" spans="1:43" ht="6" customHeight="1" x14ac:dyDescent="0.2">
      <c r="A48" s="782"/>
      <c r="B48" s="475"/>
      <c r="C48" s="341"/>
      <c r="D48" s="341"/>
      <c r="E48" s="341"/>
      <c r="F48" s="341"/>
      <c r="G48" s="341"/>
      <c r="H48" s="341"/>
      <c r="I48" s="341"/>
      <c r="J48" s="341"/>
      <c r="K48" s="341"/>
      <c r="L48" s="341"/>
      <c r="M48" s="341"/>
      <c r="N48" s="341"/>
      <c r="O48" s="780"/>
      <c r="P48" s="341"/>
      <c r="Q48" s="341"/>
      <c r="R48" s="341"/>
      <c r="S48" s="341"/>
      <c r="T48" s="341"/>
      <c r="U48" s="341"/>
      <c r="V48" s="341"/>
      <c r="W48" s="341"/>
      <c r="X48" s="341"/>
      <c r="Y48" s="341"/>
      <c r="Z48" s="341"/>
      <c r="AA48" s="341"/>
      <c r="AB48" s="341"/>
      <c r="AC48" s="780"/>
      <c r="AD48" s="341"/>
      <c r="AE48" s="341"/>
      <c r="AF48" s="341"/>
      <c r="AG48" s="341"/>
      <c r="AH48" s="341"/>
      <c r="AI48" s="341"/>
      <c r="AJ48" s="341"/>
      <c r="AK48" s="341"/>
      <c r="AL48" s="341"/>
      <c r="AM48" s="341"/>
      <c r="AN48" s="341"/>
      <c r="AO48" s="341"/>
      <c r="AP48" s="341"/>
      <c r="AQ48" s="341"/>
    </row>
    <row r="49" spans="1:43" ht="11.25" customHeight="1" thickBot="1" x14ac:dyDescent="0.25">
      <c r="A49" s="476"/>
      <c r="B49" s="797" t="s">
        <v>1543</v>
      </c>
      <c r="C49" s="477"/>
      <c r="D49" s="478"/>
      <c r="E49" s="970" t="s">
        <v>423</v>
      </c>
      <c r="F49" s="970"/>
      <c r="G49" s="970"/>
      <c r="H49" s="970"/>
      <c r="I49" s="970"/>
      <c r="J49" s="970"/>
      <c r="K49" s="970"/>
      <c r="L49" s="970"/>
      <c r="M49" s="970"/>
      <c r="N49" s="970"/>
      <c r="O49" s="970"/>
      <c r="P49" s="970"/>
      <c r="Q49" s="970"/>
      <c r="R49" s="970"/>
      <c r="S49" s="970"/>
      <c r="T49" s="970"/>
      <c r="U49" s="477"/>
      <c r="V49" s="478"/>
      <c r="W49" s="970" t="s">
        <v>103</v>
      </c>
      <c r="X49" s="970"/>
      <c r="Y49" s="970"/>
      <c r="Z49" s="970"/>
      <c r="AA49" s="970"/>
      <c r="AB49" s="970"/>
      <c r="AC49" s="970"/>
      <c r="AD49" s="970"/>
      <c r="AE49" s="970"/>
      <c r="AF49" s="970"/>
      <c r="AG49" s="970"/>
      <c r="AH49" s="970"/>
      <c r="AI49" s="970"/>
      <c r="AJ49" s="970"/>
      <c r="AK49" s="970"/>
      <c r="AL49" s="970"/>
      <c r="AM49" s="477"/>
      <c r="AN49" s="976" t="s">
        <v>482</v>
      </c>
      <c r="AO49" s="970"/>
      <c r="AP49" s="970"/>
      <c r="AQ49" s="476"/>
    </row>
    <row r="50" spans="1:43" ht="6" customHeight="1" x14ac:dyDescent="0.2">
      <c r="A50" s="480"/>
      <c r="B50" s="481"/>
      <c r="C50" s="482"/>
      <c r="D50" s="483"/>
      <c r="E50" s="484"/>
      <c r="F50" s="484"/>
      <c r="G50" s="484"/>
      <c r="H50" s="484"/>
      <c r="I50" s="484"/>
      <c r="J50" s="484"/>
      <c r="K50" s="484"/>
      <c r="L50" s="484"/>
      <c r="M50" s="484"/>
      <c r="N50" s="484"/>
      <c r="O50" s="365"/>
      <c r="P50" s="484"/>
      <c r="Q50" s="484"/>
      <c r="R50" s="484"/>
      <c r="S50" s="484"/>
      <c r="T50" s="484"/>
      <c r="U50" s="484"/>
      <c r="V50" s="484"/>
      <c r="W50" s="484"/>
      <c r="X50" s="484"/>
      <c r="Y50" s="484"/>
      <c r="Z50" s="484"/>
      <c r="AA50" s="484"/>
      <c r="AB50" s="484"/>
      <c r="AC50" s="365"/>
      <c r="AD50" s="484"/>
      <c r="AE50" s="484"/>
      <c r="AF50" s="484"/>
      <c r="AG50" s="484"/>
      <c r="AH50" s="484"/>
      <c r="AI50" s="484"/>
      <c r="AJ50" s="484"/>
      <c r="AK50" s="484"/>
      <c r="AL50" s="484"/>
      <c r="AM50" s="482"/>
      <c r="AN50" s="483"/>
      <c r="AO50" s="484"/>
      <c r="AP50" s="484"/>
      <c r="AQ50" s="485"/>
    </row>
    <row r="51" spans="1:43" ht="10.5" x14ac:dyDescent="0.2">
      <c r="A51" s="486"/>
      <c r="B51" s="342"/>
      <c r="C51" s="492"/>
      <c r="D51" s="488"/>
      <c r="E51" s="341" t="s">
        <v>842</v>
      </c>
      <c r="F51" s="341"/>
      <c r="G51" s="490"/>
      <c r="H51" s="490"/>
      <c r="I51" s="490"/>
      <c r="J51" s="490"/>
      <c r="K51" s="490"/>
      <c r="L51" s="490"/>
      <c r="M51" s="490"/>
      <c r="N51" s="490"/>
      <c r="O51" s="491"/>
      <c r="P51" s="490"/>
      <c r="Q51" s="490"/>
      <c r="R51" s="490"/>
      <c r="S51" s="490"/>
      <c r="T51" s="490"/>
      <c r="U51" s="493"/>
      <c r="V51" s="782"/>
      <c r="W51" s="782" t="s">
        <v>862</v>
      </c>
      <c r="X51" s="782"/>
      <c r="Y51" s="782"/>
      <c r="Z51" s="782"/>
      <c r="AA51" s="782"/>
      <c r="AB51" s="782"/>
      <c r="AC51" s="781"/>
      <c r="AD51" s="782"/>
      <c r="AE51" s="782"/>
      <c r="AF51" s="782"/>
      <c r="AG51" s="782"/>
      <c r="AH51" s="782"/>
      <c r="AI51" s="494"/>
      <c r="AJ51" s="495"/>
      <c r="AK51" s="494"/>
      <c r="AL51" s="495"/>
      <c r="AM51" s="487"/>
      <c r="AN51" s="488"/>
      <c r="AO51" s="782"/>
      <c r="AP51" s="782"/>
      <c r="AQ51" s="489"/>
    </row>
    <row r="52" spans="1:43" ht="10.5" x14ac:dyDescent="0.2">
      <c r="A52" s="486"/>
      <c r="B52" s="805"/>
      <c r="C52" s="492"/>
      <c r="D52" s="488"/>
      <c r="E52" s="977" t="s">
        <v>699</v>
      </c>
      <c r="F52" s="977"/>
      <c r="G52" s="977"/>
      <c r="H52" s="977"/>
      <c r="I52" s="977"/>
      <c r="J52" s="977"/>
      <c r="K52" s="977"/>
      <c r="L52" s="496"/>
      <c r="M52" s="496"/>
      <c r="N52" s="496"/>
      <c r="O52" s="404"/>
      <c r="P52" s="496"/>
      <c r="Q52" s="496"/>
      <c r="R52" s="496"/>
      <c r="S52" s="496"/>
      <c r="T52" s="496"/>
      <c r="U52" s="782"/>
      <c r="V52" s="782"/>
      <c r="W52" s="782" t="s">
        <v>843</v>
      </c>
      <c r="X52" s="782"/>
      <c r="Y52" s="782"/>
      <c r="Z52" s="782"/>
      <c r="AA52" s="341"/>
      <c r="AB52" s="782"/>
      <c r="AC52" s="378" t="s">
        <v>2</v>
      </c>
      <c r="AD52" s="497"/>
      <c r="AE52" s="497"/>
      <c r="AF52" s="498"/>
      <c r="AG52" s="499"/>
      <c r="AH52" s="497"/>
      <c r="AI52" s="500"/>
      <c r="AJ52" s="501"/>
      <c r="AK52" s="500"/>
      <c r="AL52" s="501"/>
      <c r="AM52" s="487"/>
      <c r="AN52" s="488"/>
      <c r="AO52" s="782"/>
      <c r="AP52" s="782"/>
      <c r="AQ52" s="489"/>
    </row>
    <row r="53" spans="1:43" ht="6" customHeight="1" thickBot="1" x14ac:dyDescent="0.25">
      <c r="A53" s="502"/>
      <c r="B53" s="779"/>
      <c r="C53" s="477"/>
      <c r="D53" s="478"/>
      <c r="E53" s="476"/>
      <c r="F53" s="476"/>
      <c r="G53" s="476"/>
      <c r="H53" s="476"/>
      <c r="I53" s="476"/>
      <c r="J53" s="476"/>
      <c r="K53" s="476"/>
      <c r="L53" s="476"/>
      <c r="M53" s="476"/>
      <c r="N53" s="476"/>
      <c r="O53" s="345"/>
      <c r="P53" s="476"/>
      <c r="Q53" s="476"/>
      <c r="R53" s="476"/>
      <c r="S53" s="476"/>
      <c r="T53" s="476"/>
      <c r="U53" s="476"/>
      <c r="V53" s="476"/>
      <c r="W53" s="476"/>
      <c r="X53" s="476"/>
      <c r="Y53" s="476"/>
      <c r="Z53" s="476"/>
      <c r="AA53" s="476"/>
      <c r="AB53" s="476"/>
      <c r="AC53" s="345"/>
      <c r="AD53" s="476"/>
      <c r="AE53" s="476"/>
      <c r="AF53" s="476"/>
      <c r="AG53" s="476"/>
      <c r="AH53" s="476"/>
      <c r="AI53" s="476"/>
      <c r="AJ53" s="476"/>
      <c r="AK53" s="476"/>
      <c r="AL53" s="476"/>
      <c r="AM53" s="477"/>
      <c r="AN53" s="478"/>
      <c r="AO53" s="476"/>
      <c r="AP53" s="476"/>
      <c r="AQ53" s="503"/>
    </row>
    <row r="54" spans="1:43" ht="6" customHeight="1" x14ac:dyDescent="0.2">
      <c r="A54" s="365"/>
      <c r="B54" s="366"/>
      <c r="C54" s="367"/>
      <c r="D54" s="368"/>
      <c r="E54" s="365"/>
      <c r="F54" s="365"/>
      <c r="G54" s="365"/>
      <c r="H54" s="365"/>
      <c r="I54" s="365"/>
      <c r="J54" s="365"/>
      <c r="K54" s="365"/>
      <c r="L54" s="365"/>
      <c r="M54" s="365"/>
      <c r="N54" s="365"/>
      <c r="O54" s="365"/>
      <c r="P54" s="365"/>
      <c r="Q54" s="365"/>
      <c r="R54" s="365"/>
      <c r="S54" s="365"/>
      <c r="T54" s="365"/>
      <c r="U54" s="365"/>
      <c r="V54" s="365"/>
      <c r="W54" s="365"/>
      <c r="X54" s="365"/>
      <c r="Y54" s="365"/>
      <c r="Z54" s="365"/>
      <c r="AA54" s="365"/>
      <c r="AB54" s="365"/>
      <c r="AC54" s="365"/>
      <c r="AD54" s="365"/>
      <c r="AE54" s="365"/>
      <c r="AF54" s="365"/>
      <c r="AG54" s="365"/>
      <c r="AH54" s="365"/>
      <c r="AI54" s="365"/>
      <c r="AJ54" s="365"/>
      <c r="AK54" s="365"/>
      <c r="AL54" s="365"/>
      <c r="AM54" s="367"/>
      <c r="AN54" s="368"/>
      <c r="AO54" s="365"/>
      <c r="AP54" s="365"/>
      <c r="AQ54" s="365"/>
    </row>
    <row r="55" spans="1:43" x14ac:dyDescent="0.2">
      <c r="A55" s="340"/>
      <c r="B55" s="784" t="s">
        <v>143</v>
      </c>
      <c r="C55" s="487"/>
      <c r="D55" s="488"/>
      <c r="E55" s="979" t="s">
        <v>848</v>
      </c>
      <c r="F55" s="979"/>
      <c r="G55" s="979"/>
      <c r="H55" s="979"/>
      <c r="I55" s="979"/>
      <c r="J55" s="979"/>
      <c r="K55" s="979"/>
      <c r="L55" s="979"/>
      <c r="M55" s="979"/>
      <c r="N55" s="979"/>
      <c r="O55" s="979"/>
      <c r="P55" s="979"/>
      <c r="Q55" s="979"/>
      <c r="R55" s="979"/>
      <c r="S55" s="979"/>
      <c r="T55" s="979"/>
      <c r="U55" s="979"/>
      <c r="V55" s="979"/>
      <c r="W55" s="979"/>
      <c r="X55" s="979"/>
      <c r="Y55" s="979"/>
      <c r="Z55" s="979"/>
      <c r="AA55" s="979"/>
      <c r="AB55" s="979"/>
      <c r="AC55" s="979"/>
      <c r="AD55" s="979"/>
      <c r="AE55" s="979"/>
      <c r="AF55" s="979"/>
      <c r="AG55" s="979"/>
      <c r="AH55" s="979"/>
      <c r="AI55" s="979"/>
      <c r="AJ55" s="979"/>
      <c r="AK55" s="979"/>
      <c r="AL55" s="979"/>
      <c r="AM55" s="351"/>
      <c r="AN55" s="352"/>
      <c r="AO55" s="353"/>
      <c r="AP55" s="353"/>
      <c r="AQ55" s="353"/>
    </row>
    <row r="56" spans="1:43" x14ac:dyDescent="0.2">
      <c r="A56" s="340"/>
      <c r="B56" s="381" t="s">
        <v>15</v>
      </c>
      <c r="C56" s="487"/>
      <c r="D56" s="488"/>
      <c r="E56" s="979" t="s">
        <v>849</v>
      </c>
      <c r="F56" s="979"/>
      <c r="G56" s="979"/>
      <c r="H56" s="979"/>
      <c r="I56" s="979"/>
      <c r="J56" s="979"/>
      <c r="K56" s="979"/>
      <c r="L56" s="979"/>
      <c r="M56" s="979"/>
      <c r="N56" s="979"/>
      <c r="O56" s="979"/>
      <c r="P56" s="979"/>
      <c r="Q56" s="979"/>
      <c r="R56" s="979"/>
      <c r="S56" s="979"/>
      <c r="T56" s="979"/>
      <c r="U56" s="979"/>
      <c r="V56" s="979"/>
      <c r="W56" s="979"/>
      <c r="X56" s="979"/>
      <c r="Y56" s="979"/>
      <c r="Z56" s="979"/>
      <c r="AA56" s="979"/>
      <c r="AB56" s="979"/>
      <c r="AC56" s="979"/>
      <c r="AD56" s="979"/>
      <c r="AE56" s="979"/>
      <c r="AF56" s="979"/>
      <c r="AG56" s="979"/>
      <c r="AH56" s="979"/>
      <c r="AI56" s="979"/>
      <c r="AJ56" s="979"/>
      <c r="AK56" s="979"/>
      <c r="AL56" s="979"/>
      <c r="AM56" s="487"/>
      <c r="AN56" s="488"/>
      <c r="AO56" s="341"/>
      <c r="AP56" s="341"/>
      <c r="AQ56" s="341"/>
    </row>
    <row r="57" spans="1:43" x14ac:dyDescent="0.2">
      <c r="A57" s="782"/>
      <c r="B57" s="784" t="s">
        <v>19</v>
      </c>
      <c r="C57" s="487"/>
      <c r="D57" s="488"/>
      <c r="E57" s="979"/>
      <c r="F57" s="979"/>
      <c r="G57" s="979"/>
      <c r="H57" s="979"/>
      <c r="I57" s="979"/>
      <c r="J57" s="979"/>
      <c r="K57" s="979"/>
      <c r="L57" s="979"/>
      <c r="M57" s="979"/>
      <c r="N57" s="979"/>
      <c r="O57" s="979"/>
      <c r="P57" s="979"/>
      <c r="Q57" s="979"/>
      <c r="R57" s="979"/>
      <c r="S57" s="979"/>
      <c r="T57" s="979"/>
      <c r="U57" s="979"/>
      <c r="V57" s="979"/>
      <c r="W57" s="979"/>
      <c r="X57" s="979"/>
      <c r="Y57" s="979"/>
      <c r="Z57" s="979"/>
      <c r="AA57" s="979"/>
      <c r="AB57" s="979"/>
      <c r="AC57" s="979"/>
      <c r="AD57" s="979"/>
      <c r="AE57" s="979"/>
      <c r="AF57" s="979"/>
      <c r="AG57" s="979"/>
      <c r="AH57" s="979"/>
      <c r="AI57" s="979"/>
      <c r="AJ57" s="979"/>
      <c r="AK57" s="979"/>
      <c r="AL57" s="979"/>
      <c r="AM57" s="487"/>
      <c r="AN57" s="488"/>
      <c r="AO57" s="341"/>
      <c r="AP57" s="341"/>
      <c r="AQ57" s="341"/>
    </row>
    <row r="58" spans="1:43" ht="6" customHeight="1" x14ac:dyDescent="0.2">
      <c r="A58" s="340"/>
      <c r="B58" s="342"/>
      <c r="C58" s="487"/>
      <c r="D58" s="488"/>
      <c r="E58" s="506"/>
      <c r="F58" s="340"/>
      <c r="G58" s="340"/>
      <c r="H58" s="340"/>
      <c r="I58" s="340"/>
      <c r="J58" s="340"/>
      <c r="K58" s="340"/>
      <c r="L58" s="340"/>
      <c r="M58" s="340"/>
      <c r="N58" s="340"/>
      <c r="O58" s="353"/>
      <c r="P58" s="340"/>
      <c r="Q58" s="340"/>
      <c r="R58" s="340"/>
      <c r="S58" s="340"/>
      <c r="T58" s="340"/>
      <c r="U58" s="340"/>
      <c r="V58" s="340"/>
      <c r="W58" s="340"/>
      <c r="X58" s="340"/>
      <c r="Y58" s="340"/>
      <c r="Z58" s="340"/>
      <c r="AA58" s="340"/>
      <c r="AB58" s="340"/>
      <c r="AC58" s="359"/>
      <c r="AD58" s="341"/>
      <c r="AE58" s="341"/>
      <c r="AF58" s="341"/>
      <c r="AG58" s="341"/>
      <c r="AH58" s="341"/>
      <c r="AI58" s="341"/>
      <c r="AJ58" s="341"/>
      <c r="AK58" s="341"/>
      <c r="AL58" s="341"/>
      <c r="AM58" s="487"/>
      <c r="AN58" s="488"/>
      <c r="AO58" s="341"/>
      <c r="AP58" s="341"/>
      <c r="AQ58" s="341"/>
    </row>
    <row r="59" spans="1:43" x14ac:dyDescent="0.2">
      <c r="A59" s="340"/>
      <c r="B59" s="310"/>
      <c r="C59" s="487"/>
      <c r="D59" s="488"/>
      <c r="E59" s="340"/>
      <c r="F59" s="340"/>
      <c r="G59" s="340"/>
      <c r="H59" s="340"/>
      <c r="I59" s="340"/>
      <c r="J59" s="340"/>
      <c r="K59" s="340"/>
      <c r="L59" s="340"/>
      <c r="M59" s="340"/>
      <c r="N59" s="340"/>
      <c r="O59" s="353"/>
      <c r="P59" s="340"/>
      <c r="Q59" s="340"/>
      <c r="R59" s="340"/>
      <c r="S59" s="340"/>
      <c r="T59" s="340"/>
      <c r="U59" s="340"/>
      <c r="V59" s="340"/>
      <c r="W59" s="984" t="s">
        <v>387</v>
      </c>
      <c r="X59" s="984"/>
      <c r="Y59" s="984"/>
      <c r="Z59" s="984"/>
      <c r="AA59" s="984" t="s">
        <v>388</v>
      </c>
      <c r="AB59" s="984"/>
      <c r="AC59" s="984"/>
      <c r="AD59" s="984"/>
      <c r="AE59" s="984" t="s">
        <v>389</v>
      </c>
      <c r="AF59" s="984"/>
      <c r="AG59" s="984"/>
      <c r="AH59" s="984"/>
      <c r="AI59" s="984"/>
      <c r="AJ59" s="984"/>
      <c r="AK59" s="984"/>
      <c r="AL59" s="984"/>
      <c r="AM59" s="487"/>
      <c r="AN59" s="488"/>
      <c r="AO59" s="341"/>
      <c r="AP59" s="341"/>
      <c r="AQ59" s="341"/>
    </row>
    <row r="60" spans="1:43" ht="11.25" customHeight="1" x14ac:dyDescent="0.2">
      <c r="A60" s="340"/>
      <c r="B60" s="784"/>
      <c r="C60" s="487"/>
      <c r="D60" s="488"/>
      <c r="E60" s="972" t="s">
        <v>63</v>
      </c>
      <c r="F60" s="972"/>
      <c r="G60" s="972"/>
      <c r="H60" s="972"/>
      <c r="I60" s="972"/>
      <c r="J60" s="972"/>
      <c r="K60" s="972"/>
      <c r="L60" s="972"/>
      <c r="M60" s="972"/>
      <c r="N60" s="972"/>
      <c r="O60" s="972"/>
      <c r="P60" s="972"/>
      <c r="Q60" s="972"/>
      <c r="R60" s="972"/>
      <c r="S60" s="972"/>
      <c r="T60" s="972"/>
      <c r="U60" s="507"/>
      <c r="V60" s="507"/>
      <c r="W60" s="494"/>
      <c r="X60" s="504"/>
      <c r="Y60" s="494"/>
      <c r="Z60" s="504"/>
      <c r="AA60" s="508"/>
      <c r="AB60" s="396"/>
      <c r="AC60" s="494"/>
      <c r="AD60" s="509"/>
      <c r="AE60" s="508"/>
      <c r="AF60" s="396"/>
      <c r="AG60" s="494"/>
      <c r="AH60" s="504"/>
      <c r="AI60" s="494"/>
      <c r="AJ60" s="504"/>
      <c r="AK60" s="494"/>
      <c r="AL60" s="495"/>
      <c r="AM60" s="487"/>
      <c r="AN60" s="488"/>
      <c r="AO60" s="341"/>
      <c r="AP60" s="341"/>
      <c r="AQ60" s="341"/>
    </row>
    <row r="61" spans="1:43" ht="11.25" customHeight="1" x14ac:dyDescent="0.2">
      <c r="A61" s="340"/>
      <c r="B61" s="784"/>
      <c r="C61" s="487"/>
      <c r="D61" s="488"/>
      <c r="E61" s="972"/>
      <c r="F61" s="972"/>
      <c r="G61" s="972"/>
      <c r="H61" s="972"/>
      <c r="I61" s="972"/>
      <c r="J61" s="972"/>
      <c r="K61" s="972"/>
      <c r="L61" s="972"/>
      <c r="M61" s="972"/>
      <c r="N61" s="972"/>
      <c r="O61" s="972"/>
      <c r="P61" s="972"/>
      <c r="Q61" s="972"/>
      <c r="R61" s="972"/>
      <c r="S61" s="972"/>
      <c r="T61" s="972"/>
      <c r="U61" s="507"/>
      <c r="V61" s="507"/>
      <c r="W61" s="500"/>
      <c r="X61" s="496"/>
      <c r="Y61" s="500"/>
      <c r="Z61" s="496"/>
      <c r="AA61" s="510"/>
      <c r="AB61" s="398"/>
      <c r="AC61" s="500"/>
      <c r="AD61" s="511"/>
      <c r="AE61" s="510"/>
      <c r="AF61" s="398"/>
      <c r="AG61" s="500"/>
      <c r="AH61" s="496"/>
      <c r="AI61" s="500"/>
      <c r="AJ61" s="496"/>
      <c r="AK61" s="500"/>
      <c r="AL61" s="501"/>
      <c r="AM61" s="487"/>
      <c r="AN61" s="488"/>
      <c r="AO61" s="341"/>
      <c r="AP61" s="341"/>
      <c r="AQ61" s="341"/>
    </row>
    <row r="62" spans="1:43" ht="11.25" customHeight="1" x14ac:dyDescent="0.2">
      <c r="A62" s="340"/>
      <c r="B62" s="784"/>
      <c r="C62" s="487"/>
      <c r="D62" s="488"/>
      <c r="E62" s="972" t="s">
        <v>850</v>
      </c>
      <c r="F62" s="972"/>
      <c r="G62" s="972"/>
      <c r="H62" s="972"/>
      <c r="I62" s="972"/>
      <c r="J62" s="972"/>
      <c r="K62" s="972"/>
      <c r="L62" s="972"/>
      <c r="M62" s="972"/>
      <c r="N62" s="972"/>
      <c r="O62" s="972"/>
      <c r="P62" s="972"/>
      <c r="Q62" s="972"/>
      <c r="R62" s="972"/>
      <c r="S62" s="972"/>
      <c r="T62" s="972"/>
      <c r="U62" s="507"/>
      <c r="V62" s="507"/>
      <c r="W62" s="494"/>
      <c r="X62" s="504"/>
      <c r="Y62" s="494"/>
      <c r="Z62" s="504"/>
      <c r="AA62" s="508"/>
      <c r="AB62" s="396"/>
      <c r="AC62" s="494"/>
      <c r="AD62" s="509"/>
      <c r="AE62" s="508"/>
      <c r="AF62" s="396"/>
      <c r="AG62" s="494"/>
      <c r="AH62" s="504"/>
      <c r="AI62" s="494"/>
      <c r="AJ62" s="504"/>
      <c r="AK62" s="494"/>
      <c r="AL62" s="495"/>
      <c r="AM62" s="487"/>
      <c r="AN62" s="488"/>
      <c r="AO62" s="341"/>
      <c r="AP62" s="341"/>
      <c r="AQ62" s="341"/>
    </row>
    <row r="63" spans="1:43" ht="11.25" customHeight="1" x14ac:dyDescent="0.2">
      <c r="A63" s="340"/>
      <c r="B63" s="784"/>
      <c r="C63" s="487"/>
      <c r="D63" s="488"/>
      <c r="E63" s="972"/>
      <c r="F63" s="972"/>
      <c r="G63" s="972"/>
      <c r="H63" s="972"/>
      <c r="I63" s="972"/>
      <c r="J63" s="972"/>
      <c r="K63" s="972"/>
      <c r="L63" s="972"/>
      <c r="M63" s="972"/>
      <c r="N63" s="972"/>
      <c r="O63" s="972"/>
      <c r="P63" s="972"/>
      <c r="Q63" s="972"/>
      <c r="R63" s="972"/>
      <c r="S63" s="972"/>
      <c r="T63" s="972"/>
      <c r="U63" s="507"/>
      <c r="V63" s="507"/>
      <c r="W63" s="500"/>
      <c r="X63" s="496"/>
      <c r="Y63" s="500"/>
      <c r="Z63" s="496"/>
      <c r="AA63" s="510"/>
      <c r="AB63" s="398"/>
      <c r="AC63" s="500"/>
      <c r="AD63" s="511"/>
      <c r="AE63" s="510"/>
      <c r="AF63" s="398"/>
      <c r="AG63" s="500"/>
      <c r="AH63" s="496"/>
      <c r="AI63" s="500"/>
      <c r="AJ63" s="496"/>
      <c r="AK63" s="500"/>
      <c r="AL63" s="501"/>
      <c r="AM63" s="487"/>
      <c r="AN63" s="488"/>
      <c r="AO63" s="341"/>
      <c r="AP63" s="341"/>
      <c r="AQ63" s="341"/>
    </row>
    <row r="64" spans="1:43" ht="11.25" customHeight="1" x14ac:dyDescent="0.2">
      <c r="A64" s="340"/>
      <c r="B64" s="381" t="s">
        <v>53</v>
      </c>
      <c r="C64" s="487"/>
      <c r="D64" s="488"/>
      <c r="E64" s="972" t="s">
        <v>851</v>
      </c>
      <c r="F64" s="972"/>
      <c r="G64" s="972"/>
      <c r="H64" s="972"/>
      <c r="I64" s="972"/>
      <c r="J64" s="972"/>
      <c r="K64" s="972"/>
      <c r="L64" s="972"/>
      <c r="M64" s="972"/>
      <c r="N64" s="972"/>
      <c r="O64" s="972"/>
      <c r="P64" s="972"/>
      <c r="Q64" s="972"/>
      <c r="R64" s="972"/>
      <c r="S64" s="972"/>
      <c r="T64" s="972"/>
      <c r="U64" s="507"/>
      <c r="V64" s="507"/>
      <c r="W64" s="494"/>
      <c r="X64" s="504"/>
      <c r="Y64" s="494"/>
      <c r="Z64" s="504"/>
      <c r="AA64" s="508"/>
      <c r="AB64" s="396"/>
      <c r="AC64" s="494"/>
      <c r="AD64" s="509"/>
      <c r="AE64" s="508"/>
      <c r="AF64" s="396"/>
      <c r="AG64" s="494"/>
      <c r="AH64" s="504"/>
      <c r="AI64" s="494"/>
      <c r="AJ64" s="504"/>
      <c r="AK64" s="494"/>
      <c r="AL64" s="495"/>
      <c r="AM64" s="487"/>
      <c r="AN64" s="488"/>
      <c r="AO64" s="341"/>
      <c r="AP64" s="341"/>
      <c r="AQ64" s="341"/>
    </row>
    <row r="65" spans="1:43" ht="11.25" customHeight="1" x14ac:dyDescent="0.2">
      <c r="A65" s="340"/>
      <c r="B65" s="784"/>
      <c r="C65" s="487"/>
      <c r="D65" s="488"/>
      <c r="E65" s="972"/>
      <c r="F65" s="972"/>
      <c r="G65" s="972"/>
      <c r="H65" s="972"/>
      <c r="I65" s="972"/>
      <c r="J65" s="972"/>
      <c r="K65" s="972"/>
      <c r="L65" s="972"/>
      <c r="M65" s="972"/>
      <c r="N65" s="972"/>
      <c r="O65" s="972"/>
      <c r="P65" s="972"/>
      <c r="Q65" s="972"/>
      <c r="R65" s="972"/>
      <c r="S65" s="972"/>
      <c r="T65" s="972"/>
      <c r="U65" s="507"/>
      <c r="V65" s="507"/>
      <c r="W65" s="500"/>
      <c r="X65" s="496"/>
      <c r="Y65" s="500"/>
      <c r="Z65" s="496"/>
      <c r="AA65" s="510"/>
      <c r="AB65" s="398"/>
      <c r="AC65" s="500"/>
      <c r="AD65" s="511"/>
      <c r="AE65" s="510"/>
      <c r="AF65" s="398"/>
      <c r="AG65" s="500"/>
      <c r="AH65" s="496"/>
      <c r="AI65" s="500"/>
      <c r="AJ65" s="496"/>
      <c r="AK65" s="500"/>
      <c r="AL65" s="501"/>
      <c r="AM65" s="487"/>
      <c r="AN65" s="488"/>
      <c r="AO65" s="341"/>
      <c r="AP65" s="341"/>
      <c r="AQ65" s="341"/>
    </row>
    <row r="66" spans="1:43" ht="11.25" customHeight="1" x14ac:dyDescent="0.2">
      <c r="A66" s="340"/>
      <c r="B66" s="784"/>
      <c r="C66" s="487"/>
      <c r="D66" s="488"/>
      <c r="E66" s="972" t="s">
        <v>852</v>
      </c>
      <c r="F66" s="972"/>
      <c r="G66" s="972"/>
      <c r="H66" s="972"/>
      <c r="I66" s="972"/>
      <c r="J66" s="972"/>
      <c r="K66" s="972"/>
      <c r="L66" s="972"/>
      <c r="M66" s="972"/>
      <c r="N66" s="972"/>
      <c r="O66" s="972"/>
      <c r="P66" s="972"/>
      <c r="Q66" s="972"/>
      <c r="R66" s="972"/>
      <c r="S66" s="972"/>
      <c r="T66" s="972"/>
      <c r="U66" s="507"/>
      <c r="V66" s="507"/>
      <c r="W66" s="494"/>
      <c r="X66" s="504"/>
      <c r="Y66" s="494"/>
      <c r="Z66" s="504"/>
      <c r="AA66" s="508"/>
      <c r="AB66" s="396"/>
      <c r="AC66" s="494"/>
      <c r="AD66" s="509"/>
      <c r="AE66" s="508"/>
      <c r="AF66" s="396"/>
      <c r="AG66" s="494"/>
      <c r="AH66" s="504"/>
      <c r="AI66" s="494"/>
      <c r="AJ66" s="504"/>
      <c r="AK66" s="494"/>
      <c r="AL66" s="495"/>
      <c r="AM66" s="487"/>
      <c r="AN66" s="488"/>
      <c r="AO66" s="341"/>
      <c r="AP66" s="341"/>
      <c r="AQ66" s="341"/>
    </row>
    <row r="67" spans="1:43" ht="11.25" customHeight="1" x14ac:dyDescent="0.2">
      <c r="A67" s="340"/>
      <c r="B67" s="784"/>
      <c r="C67" s="487"/>
      <c r="D67" s="488"/>
      <c r="E67" s="972"/>
      <c r="F67" s="972"/>
      <c r="G67" s="972"/>
      <c r="H67" s="972"/>
      <c r="I67" s="972"/>
      <c r="J67" s="972"/>
      <c r="K67" s="972"/>
      <c r="L67" s="972"/>
      <c r="M67" s="972"/>
      <c r="N67" s="972"/>
      <c r="O67" s="972"/>
      <c r="P67" s="972"/>
      <c r="Q67" s="972"/>
      <c r="R67" s="972"/>
      <c r="S67" s="972"/>
      <c r="T67" s="972"/>
      <c r="U67" s="507"/>
      <c r="V67" s="507"/>
      <c r="W67" s="500"/>
      <c r="X67" s="496"/>
      <c r="Y67" s="500"/>
      <c r="Z67" s="496"/>
      <c r="AA67" s="510"/>
      <c r="AB67" s="398"/>
      <c r="AC67" s="500"/>
      <c r="AD67" s="511"/>
      <c r="AE67" s="510"/>
      <c r="AF67" s="398"/>
      <c r="AG67" s="500"/>
      <c r="AH67" s="496"/>
      <c r="AI67" s="500"/>
      <c r="AJ67" s="496"/>
      <c r="AK67" s="500"/>
      <c r="AL67" s="501"/>
      <c r="AM67" s="487"/>
      <c r="AN67" s="488"/>
      <c r="AO67" s="341"/>
      <c r="AP67" s="341"/>
      <c r="AQ67" s="341"/>
    </row>
    <row r="68" spans="1:43" ht="11.25" customHeight="1" x14ac:dyDescent="0.2">
      <c r="A68" s="340"/>
      <c r="B68" s="784"/>
      <c r="C68" s="487"/>
      <c r="D68" s="488"/>
      <c r="E68" s="972" t="s">
        <v>853</v>
      </c>
      <c r="F68" s="972"/>
      <c r="G68" s="972"/>
      <c r="H68" s="972"/>
      <c r="I68" s="972"/>
      <c r="J68" s="972"/>
      <c r="K68" s="972"/>
      <c r="L68" s="972"/>
      <c r="M68" s="972"/>
      <c r="N68" s="972"/>
      <c r="O68" s="972"/>
      <c r="P68" s="972"/>
      <c r="Q68" s="972"/>
      <c r="R68" s="972"/>
      <c r="S68" s="972"/>
      <c r="T68" s="972"/>
      <c r="U68" s="507"/>
      <c r="V68" s="507"/>
      <c r="W68" s="494"/>
      <c r="X68" s="504"/>
      <c r="Y68" s="494"/>
      <c r="Z68" s="504"/>
      <c r="AA68" s="508"/>
      <c r="AB68" s="396"/>
      <c r="AC68" s="494"/>
      <c r="AD68" s="509"/>
      <c r="AE68" s="508"/>
      <c r="AF68" s="396"/>
      <c r="AG68" s="494"/>
      <c r="AH68" s="504"/>
      <c r="AI68" s="494"/>
      <c r="AJ68" s="504"/>
      <c r="AK68" s="494"/>
      <c r="AL68" s="495"/>
      <c r="AM68" s="487"/>
      <c r="AN68" s="488"/>
      <c r="AO68" s="341"/>
      <c r="AP68" s="341"/>
      <c r="AQ68" s="341"/>
    </row>
    <row r="69" spans="1:43" ht="11.25" customHeight="1" x14ac:dyDescent="0.2">
      <c r="A69" s="340"/>
      <c r="B69" s="784"/>
      <c r="C69" s="487"/>
      <c r="D69" s="488"/>
      <c r="E69" s="972"/>
      <c r="F69" s="972"/>
      <c r="G69" s="972"/>
      <c r="H69" s="972"/>
      <c r="I69" s="972"/>
      <c r="J69" s="972"/>
      <c r="K69" s="972"/>
      <c r="L69" s="972"/>
      <c r="M69" s="972"/>
      <c r="N69" s="972"/>
      <c r="O69" s="972"/>
      <c r="P69" s="972"/>
      <c r="Q69" s="972"/>
      <c r="R69" s="972"/>
      <c r="S69" s="972"/>
      <c r="T69" s="972"/>
      <c r="U69" s="507"/>
      <c r="V69" s="507"/>
      <c r="W69" s="500"/>
      <c r="X69" s="496"/>
      <c r="Y69" s="500"/>
      <c r="Z69" s="496"/>
      <c r="AA69" s="510"/>
      <c r="AB69" s="398"/>
      <c r="AC69" s="500"/>
      <c r="AD69" s="511"/>
      <c r="AE69" s="510"/>
      <c r="AF69" s="398"/>
      <c r="AG69" s="500"/>
      <c r="AH69" s="496"/>
      <c r="AI69" s="500"/>
      <c r="AJ69" s="496"/>
      <c r="AK69" s="500"/>
      <c r="AL69" s="501"/>
      <c r="AM69" s="487"/>
      <c r="AN69" s="488"/>
      <c r="AO69" s="341"/>
      <c r="AP69" s="341"/>
      <c r="AQ69" s="341"/>
    </row>
    <row r="70" spans="1:43" ht="11.25" customHeight="1" x14ac:dyDescent="0.2">
      <c r="A70" s="340"/>
      <c r="B70" s="784"/>
      <c r="C70" s="487"/>
      <c r="D70" s="488"/>
      <c r="E70" s="972" t="s">
        <v>854</v>
      </c>
      <c r="F70" s="972"/>
      <c r="G70" s="972"/>
      <c r="H70" s="972"/>
      <c r="I70" s="972"/>
      <c r="J70" s="972"/>
      <c r="K70" s="972"/>
      <c r="L70" s="972"/>
      <c r="M70" s="972"/>
      <c r="N70" s="972"/>
      <c r="O70" s="972"/>
      <c r="P70" s="972"/>
      <c r="Q70" s="972"/>
      <c r="R70" s="972"/>
      <c r="S70" s="972"/>
      <c r="T70" s="972"/>
      <c r="U70" s="507"/>
      <c r="V70" s="507"/>
      <c r="W70" s="494"/>
      <c r="X70" s="504"/>
      <c r="Y70" s="494"/>
      <c r="Z70" s="504"/>
      <c r="AA70" s="508"/>
      <c r="AB70" s="396"/>
      <c r="AC70" s="494"/>
      <c r="AD70" s="509"/>
      <c r="AE70" s="508"/>
      <c r="AF70" s="396"/>
      <c r="AG70" s="494"/>
      <c r="AH70" s="504"/>
      <c r="AI70" s="494"/>
      <c r="AJ70" s="504"/>
      <c r="AK70" s="494"/>
      <c r="AL70" s="495"/>
      <c r="AM70" s="487"/>
      <c r="AN70" s="488"/>
      <c r="AO70" s="341"/>
      <c r="AP70" s="341"/>
      <c r="AQ70" s="341"/>
    </row>
    <row r="71" spans="1:43" ht="11.25" customHeight="1" x14ac:dyDescent="0.2">
      <c r="A71" s="340"/>
      <c r="B71" s="784"/>
      <c r="C71" s="487"/>
      <c r="D71" s="488"/>
      <c r="E71" s="972"/>
      <c r="F71" s="972"/>
      <c r="G71" s="972"/>
      <c r="H71" s="972"/>
      <c r="I71" s="972"/>
      <c r="J71" s="972"/>
      <c r="K71" s="972"/>
      <c r="L71" s="972"/>
      <c r="M71" s="972"/>
      <c r="N71" s="972"/>
      <c r="O71" s="972"/>
      <c r="P71" s="972"/>
      <c r="Q71" s="972"/>
      <c r="R71" s="972"/>
      <c r="S71" s="972"/>
      <c r="T71" s="972"/>
      <c r="U71" s="507"/>
      <c r="V71" s="507"/>
      <c r="W71" s="500"/>
      <c r="X71" s="496"/>
      <c r="Y71" s="500"/>
      <c r="Z71" s="496"/>
      <c r="AA71" s="510"/>
      <c r="AB71" s="398"/>
      <c r="AC71" s="500"/>
      <c r="AD71" s="511"/>
      <c r="AE71" s="510"/>
      <c r="AF71" s="398"/>
      <c r="AG71" s="500"/>
      <c r="AH71" s="496"/>
      <c r="AI71" s="500"/>
      <c r="AJ71" s="496"/>
      <c r="AK71" s="500"/>
      <c r="AL71" s="501"/>
      <c r="AM71" s="487"/>
      <c r="AN71" s="488"/>
      <c r="AO71" s="341"/>
      <c r="AP71" s="341"/>
      <c r="AQ71" s="341"/>
    </row>
    <row r="72" spans="1:43" ht="11.25" customHeight="1" x14ac:dyDescent="0.2">
      <c r="A72" s="877"/>
      <c r="B72" s="381" t="s">
        <v>54</v>
      </c>
      <c r="C72" s="487"/>
      <c r="D72" s="488"/>
      <c r="E72" s="971" t="s">
        <v>1785</v>
      </c>
      <c r="F72" s="971"/>
      <c r="G72" s="971"/>
      <c r="H72" s="971"/>
      <c r="I72" s="971"/>
      <c r="J72" s="971"/>
      <c r="K72" s="971"/>
      <c r="L72" s="971"/>
      <c r="M72" s="971"/>
      <c r="N72" s="971"/>
      <c r="O72" s="971"/>
      <c r="P72" s="971"/>
      <c r="Q72" s="971"/>
      <c r="R72" s="971"/>
      <c r="S72" s="971"/>
      <c r="T72" s="971"/>
      <c r="U72" s="507"/>
      <c r="V72" s="507"/>
      <c r="W72" s="494"/>
      <c r="X72" s="504"/>
      <c r="Y72" s="494"/>
      <c r="Z72" s="504"/>
      <c r="AA72" s="508"/>
      <c r="AB72" s="396"/>
      <c r="AC72" s="494"/>
      <c r="AD72" s="509"/>
      <c r="AE72" s="508"/>
      <c r="AF72" s="396"/>
      <c r="AG72" s="494"/>
      <c r="AH72" s="504"/>
      <c r="AI72" s="494"/>
      <c r="AJ72" s="504"/>
      <c r="AK72" s="494"/>
      <c r="AL72" s="495"/>
      <c r="AM72" s="487"/>
      <c r="AN72" s="488"/>
      <c r="AO72" s="341"/>
      <c r="AP72" s="341"/>
      <c r="AQ72" s="341"/>
    </row>
    <row r="73" spans="1:43" ht="11.25" customHeight="1" x14ac:dyDescent="0.2">
      <c r="A73" s="877"/>
      <c r="B73" s="876"/>
      <c r="C73" s="487"/>
      <c r="D73" s="488"/>
      <c r="E73" s="971"/>
      <c r="F73" s="971"/>
      <c r="G73" s="971"/>
      <c r="H73" s="971"/>
      <c r="I73" s="971"/>
      <c r="J73" s="971"/>
      <c r="K73" s="971"/>
      <c r="L73" s="971"/>
      <c r="M73" s="971"/>
      <c r="N73" s="971"/>
      <c r="O73" s="971"/>
      <c r="P73" s="971"/>
      <c r="Q73" s="971"/>
      <c r="R73" s="971"/>
      <c r="S73" s="971"/>
      <c r="T73" s="971"/>
      <c r="U73" s="507"/>
      <c r="V73" s="507"/>
      <c r="W73" s="500"/>
      <c r="X73" s="496"/>
      <c r="Y73" s="500"/>
      <c r="Z73" s="496"/>
      <c r="AA73" s="510"/>
      <c r="AB73" s="398"/>
      <c r="AC73" s="500"/>
      <c r="AD73" s="511"/>
      <c r="AE73" s="510"/>
      <c r="AF73" s="398"/>
      <c r="AG73" s="500"/>
      <c r="AH73" s="496"/>
      <c r="AI73" s="500"/>
      <c r="AJ73" s="496"/>
      <c r="AK73" s="500"/>
      <c r="AL73" s="501"/>
      <c r="AM73" s="487"/>
      <c r="AN73" s="488"/>
      <c r="AO73" s="341"/>
      <c r="AP73" s="341"/>
      <c r="AQ73" s="341"/>
    </row>
    <row r="74" spans="1:43" ht="11.25" customHeight="1" x14ac:dyDescent="0.2">
      <c r="A74" s="340"/>
      <c r="B74" s="381" t="s">
        <v>32</v>
      </c>
      <c r="C74" s="487"/>
      <c r="D74" s="488"/>
      <c r="E74" s="972" t="s">
        <v>855</v>
      </c>
      <c r="F74" s="972"/>
      <c r="G74" s="972"/>
      <c r="H74" s="972"/>
      <c r="I74" s="972"/>
      <c r="J74" s="972"/>
      <c r="K74" s="972"/>
      <c r="L74" s="972"/>
      <c r="M74" s="972"/>
      <c r="N74" s="972"/>
      <c r="O74" s="972"/>
      <c r="P74" s="972"/>
      <c r="Q74" s="972"/>
      <c r="R74" s="972"/>
      <c r="S74" s="972"/>
      <c r="T74" s="972"/>
      <c r="U74" s="507"/>
      <c r="V74" s="507"/>
      <c r="W74" s="494"/>
      <c r="X74" s="504"/>
      <c r="Y74" s="494"/>
      <c r="Z74" s="504"/>
      <c r="AA74" s="508"/>
      <c r="AB74" s="396"/>
      <c r="AC74" s="494"/>
      <c r="AD74" s="509"/>
      <c r="AE74" s="508"/>
      <c r="AF74" s="396"/>
      <c r="AG74" s="494"/>
      <c r="AH74" s="504"/>
      <c r="AI74" s="494"/>
      <c r="AJ74" s="504"/>
      <c r="AK74" s="494"/>
      <c r="AL74" s="495"/>
      <c r="AM74" s="487"/>
      <c r="AN74" s="488"/>
      <c r="AO74" s="341"/>
      <c r="AP74" s="341"/>
      <c r="AQ74" s="341"/>
    </row>
    <row r="75" spans="1:43" ht="11.25" customHeight="1" x14ac:dyDescent="0.2">
      <c r="A75" s="340"/>
      <c r="B75" s="784"/>
      <c r="C75" s="487"/>
      <c r="D75" s="488"/>
      <c r="E75" s="972"/>
      <c r="F75" s="972"/>
      <c r="G75" s="972"/>
      <c r="H75" s="972"/>
      <c r="I75" s="972"/>
      <c r="J75" s="972"/>
      <c r="K75" s="972"/>
      <c r="L75" s="972"/>
      <c r="M75" s="972"/>
      <c r="N75" s="972"/>
      <c r="O75" s="972"/>
      <c r="P75" s="972"/>
      <c r="Q75" s="972"/>
      <c r="R75" s="972"/>
      <c r="S75" s="972"/>
      <c r="T75" s="972"/>
      <c r="U75" s="507"/>
      <c r="V75" s="507"/>
      <c r="W75" s="500"/>
      <c r="X75" s="496"/>
      <c r="Y75" s="500"/>
      <c r="Z75" s="496"/>
      <c r="AA75" s="510"/>
      <c r="AB75" s="398"/>
      <c r="AC75" s="500"/>
      <c r="AD75" s="511"/>
      <c r="AE75" s="510"/>
      <c r="AF75" s="398"/>
      <c r="AG75" s="500"/>
      <c r="AH75" s="496"/>
      <c r="AI75" s="500"/>
      <c r="AJ75" s="496"/>
      <c r="AK75" s="500"/>
      <c r="AL75" s="501"/>
      <c r="AM75" s="487"/>
      <c r="AN75" s="488"/>
      <c r="AO75" s="341"/>
      <c r="AP75" s="341"/>
      <c r="AQ75" s="341"/>
    </row>
    <row r="76" spans="1:43" ht="11.25" customHeight="1" x14ac:dyDescent="0.2">
      <c r="A76" s="340"/>
      <c r="B76" s="381" t="s">
        <v>32</v>
      </c>
      <c r="C76" s="487"/>
      <c r="D76" s="488"/>
      <c r="E76" s="972" t="s">
        <v>856</v>
      </c>
      <c r="F76" s="972"/>
      <c r="G76" s="972"/>
      <c r="H76" s="972"/>
      <c r="I76" s="972"/>
      <c r="J76" s="972"/>
      <c r="K76" s="972"/>
      <c r="L76" s="972"/>
      <c r="M76" s="972"/>
      <c r="N76" s="972"/>
      <c r="O76" s="972"/>
      <c r="P76" s="972"/>
      <c r="Q76" s="972"/>
      <c r="R76" s="972"/>
      <c r="S76" s="972"/>
      <c r="T76" s="972"/>
      <c r="U76" s="507"/>
      <c r="V76" s="507"/>
      <c r="W76" s="494"/>
      <c r="X76" s="504"/>
      <c r="Y76" s="494"/>
      <c r="Z76" s="504"/>
      <c r="AA76" s="508"/>
      <c r="AB76" s="396"/>
      <c r="AC76" s="494"/>
      <c r="AD76" s="509"/>
      <c r="AE76" s="508"/>
      <c r="AF76" s="396"/>
      <c r="AG76" s="494"/>
      <c r="AH76" s="504"/>
      <c r="AI76" s="494"/>
      <c r="AJ76" s="504"/>
      <c r="AK76" s="494"/>
      <c r="AL76" s="495"/>
      <c r="AM76" s="487"/>
      <c r="AN76" s="488"/>
      <c r="AO76" s="341"/>
      <c r="AP76" s="341"/>
      <c r="AQ76" s="341"/>
    </row>
    <row r="77" spans="1:43" ht="11.25" customHeight="1" x14ac:dyDescent="0.2">
      <c r="A77" s="340"/>
      <c r="B77" s="784"/>
      <c r="C77" s="487"/>
      <c r="D77" s="488"/>
      <c r="E77" s="972"/>
      <c r="F77" s="972"/>
      <c r="G77" s="972"/>
      <c r="H77" s="972"/>
      <c r="I77" s="972"/>
      <c r="J77" s="972"/>
      <c r="K77" s="972"/>
      <c r="L77" s="972"/>
      <c r="M77" s="972"/>
      <c r="N77" s="972"/>
      <c r="O77" s="972"/>
      <c r="P77" s="972"/>
      <c r="Q77" s="972"/>
      <c r="R77" s="972"/>
      <c r="S77" s="972"/>
      <c r="T77" s="972"/>
      <c r="U77" s="507"/>
      <c r="V77" s="507"/>
      <c r="W77" s="500"/>
      <c r="X77" s="496"/>
      <c r="Y77" s="500"/>
      <c r="Z77" s="496"/>
      <c r="AA77" s="510"/>
      <c r="AB77" s="398"/>
      <c r="AC77" s="500"/>
      <c r="AD77" s="511"/>
      <c r="AE77" s="510"/>
      <c r="AF77" s="398"/>
      <c r="AG77" s="500"/>
      <c r="AH77" s="496"/>
      <c r="AI77" s="500"/>
      <c r="AJ77" s="496"/>
      <c r="AK77" s="500"/>
      <c r="AL77" s="501"/>
      <c r="AM77" s="487"/>
      <c r="AN77" s="488"/>
      <c r="AO77" s="341"/>
      <c r="AP77" s="341"/>
      <c r="AQ77" s="341"/>
    </row>
    <row r="78" spans="1:43" ht="11.25" customHeight="1" x14ac:dyDescent="0.2">
      <c r="A78" s="340"/>
      <c r="B78" s="381" t="s">
        <v>32</v>
      </c>
      <c r="C78" s="487"/>
      <c r="D78" s="488"/>
      <c r="E78" s="972" t="s">
        <v>857</v>
      </c>
      <c r="F78" s="972"/>
      <c r="G78" s="972"/>
      <c r="H78" s="972"/>
      <c r="I78" s="972"/>
      <c r="J78" s="972"/>
      <c r="K78" s="972"/>
      <c r="L78" s="972"/>
      <c r="M78" s="972"/>
      <c r="N78" s="972"/>
      <c r="O78" s="972"/>
      <c r="P78" s="972"/>
      <c r="Q78" s="972"/>
      <c r="R78" s="972"/>
      <c r="S78" s="972"/>
      <c r="T78" s="972"/>
      <c r="U78" s="507"/>
      <c r="V78" s="507"/>
      <c r="W78" s="494"/>
      <c r="X78" s="504"/>
      <c r="Y78" s="494"/>
      <c r="Z78" s="504"/>
      <c r="AA78" s="508"/>
      <c r="AB78" s="396"/>
      <c r="AC78" s="494"/>
      <c r="AD78" s="509"/>
      <c r="AE78" s="508"/>
      <c r="AF78" s="396"/>
      <c r="AG78" s="494"/>
      <c r="AH78" s="504"/>
      <c r="AI78" s="494"/>
      <c r="AJ78" s="504"/>
      <c r="AK78" s="494"/>
      <c r="AL78" s="495"/>
      <c r="AM78" s="487"/>
      <c r="AN78" s="488"/>
      <c r="AO78" s="341"/>
      <c r="AP78" s="341"/>
      <c r="AQ78" s="341"/>
    </row>
    <row r="79" spans="1:43" ht="11.25" customHeight="1" x14ac:dyDescent="0.2">
      <c r="A79" s="340"/>
      <c r="B79" s="784"/>
      <c r="C79" s="487"/>
      <c r="D79" s="488"/>
      <c r="E79" s="972"/>
      <c r="F79" s="972"/>
      <c r="G79" s="972"/>
      <c r="H79" s="972"/>
      <c r="I79" s="972"/>
      <c r="J79" s="972"/>
      <c r="K79" s="972"/>
      <c r="L79" s="972"/>
      <c r="M79" s="972"/>
      <c r="N79" s="972"/>
      <c r="O79" s="972"/>
      <c r="P79" s="972"/>
      <c r="Q79" s="972"/>
      <c r="R79" s="972"/>
      <c r="S79" s="972"/>
      <c r="T79" s="972"/>
      <c r="U79" s="507"/>
      <c r="V79" s="507"/>
      <c r="W79" s="500"/>
      <c r="X79" s="496"/>
      <c r="Y79" s="500"/>
      <c r="Z79" s="496"/>
      <c r="AA79" s="510"/>
      <c r="AB79" s="398"/>
      <c r="AC79" s="500"/>
      <c r="AD79" s="511"/>
      <c r="AE79" s="510"/>
      <c r="AF79" s="398"/>
      <c r="AG79" s="500"/>
      <c r="AH79" s="496"/>
      <c r="AI79" s="500"/>
      <c r="AJ79" s="496"/>
      <c r="AK79" s="500"/>
      <c r="AL79" s="501"/>
      <c r="AM79" s="487"/>
      <c r="AN79" s="488"/>
      <c r="AO79" s="341"/>
      <c r="AP79" s="341"/>
      <c r="AQ79" s="341"/>
    </row>
    <row r="80" spans="1:43" ht="11.25" customHeight="1" x14ac:dyDescent="0.2">
      <c r="A80" s="877"/>
      <c r="B80" s="381" t="s">
        <v>32</v>
      </c>
      <c r="C80" s="487"/>
      <c r="D80" s="488"/>
      <c r="E80" s="971" t="s">
        <v>1774</v>
      </c>
      <c r="F80" s="971"/>
      <c r="G80" s="971"/>
      <c r="H80" s="971"/>
      <c r="I80" s="971"/>
      <c r="J80" s="971"/>
      <c r="K80" s="971"/>
      <c r="L80" s="971"/>
      <c r="M80" s="971"/>
      <c r="N80" s="971"/>
      <c r="O80" s="971"/>
      <c r="P80" s="971"/>
      <c r="Q80" s="971"/>
      <c r="R80" s="971"/>
      <c r="S80" s="971"/>
      <c r="T80" s="971"/>
      <c r="U80" s="507"/>
      <c r="V80" s="507"/>
      <c r="W80" s="494"/>
      <c r="X80" s="504"/>
      <c r="Y80" s="494"/>
      <c r="Z80" s="504"/>
      <c r="AA80" s="508"/>
      <c r="AB80" s="396"/>
      <c r="AC80" s="494"/>
      <c r="AD80" s="509"/>
      <c r="AE80" s="508"/>
      <c r="AF80" s="396"/>
      <c r="AG80" s="494"/>
      <c r="AH80" s="504"/>
      <c r="AI80" s="494"/>
      <c r="AJ80" s="504"/>
      <c r="AK80" s="494"/>
      <c r="AL80" s="495"/>
      <c r="AM80" s="487"/>
      <c r="AN80" s="488"/>
      <c r="AO80" s="341"/>
      <c r="AP80" s="341"/>
      <c r="AQ80" s="341"/>
    </row>
    <row r="81" spans="1:43" ht="11.25" customHeight="1" x14ac:dyDescent="0.2">
      <c r="A81" s="877"/>
      <c r="B81" s="876"/>
      <c r="C81" s="487"/>
      <c r="D81" s="488"/>
      <c r="E81" s="971"/>
      <c r="F81" s="971"/>
      <c r="G81" s="971"/>
      <c r="H81" s="971"/>
      <c r="I81" s="971"/>
      <c r="J81" s="971"/>
      <c r="K81" s="971"/>
      <c r="L81" s="971"/>
      <c r="M81" s="971"/>
      <c r="N81" s="971"/>
      <c r="O81" s="971"/>
      <c r="P81" s="971"/>
      <c r="Q81" s="971"/>
      <c r="R81" s="971"/>
      <c r="S81" s="971"/>
      <c r="T81" s="971"/>
      <c r="U81" s="507"/>
      <c r="V81" s="507"/>
      <c r="W81" s="500"/>
      <c r="X81" s="496"/>
      <c r="Y81" s="500"/>
      <c r="Z81" s="496"/>
      <c r="AA81" s="510"/>
      <c r="AB81" s="398"/>
      <c r="AC81" s="500"/>
      <c r="AD81" s="511"/>
      <c r="AE81" s="510"/>
      <c r="AF81" s="398"/>
      <c r="AG81" s="500"/>
      <c r="AH81" s="496"/>
      <c r="AI81" s="500"/>
      <c r="AJ81" s="496"/>
      <c r="AK81" s="500"/>
      <c r="AL81" s="501"/>
      <c r="AM81" s="487"/>
      <c r="AN81" s="488"/>
      <c r="AO81" s="341"/>
      <c r="AP81" s="341"/>
      <c r="AQ81" s="341"/>
    </row>
    <row r="82" spans="1:43" ht="11.25" customHeight="1" x14ac:dyDescent="0.2">
      <c r="A82" s="340"/>
      <c r="B82" s="784"/>
      <c r="C82" s="487"/>
      <c r="D82" s="488"/>
      <c r="E82" s="972" t="s">
        <v>858</v>
      </c>
      <c r="F82" s="972"/>
      <c r="G82" s="972"/>
      <c r="H82" s="972"/>
      <c r="I82" s="972"/>
      <c r="J82" s="972"/>
      <c r="K82" s="972"/>
      <c r="L82" s="972"/>
      <c r="M82" s="972"/>
      <c r="N82" s="972"/>
      <c r="O82" s="972"/>
      <c r="P82" s="972"/>
      <c r="Q82" s="972"/>
      <c r="R82" s="972"/>
      <c r="S82" s="972"/>
      <c r="T82" s="972"/>
      <c r="U82" s="507"/>
      <c r="V82" s="507"/>
      <c r="W82" s="494"/>
      <c r="X82" s="504"/>
      <c r="Y82" s="494"/>
      <c r="Z82" s="504"/>
      <c r="AA82" s="508"/>
      <c r="AB82" s="396"/>
      <c r="AC82" s="494"/>
      <c r="AD82" s="509"/>
      <c r="AE82" s="508"/>
      <c r="AF82" s="396"/>
      <c r="AG82" s="494"/>
      <c r="AH82" s="504"/>
      <c r="AI82" s="494"/>
      <c r="AJ82" s="504"/>
      <c r="AK82" s="494"/>
      <c r="AL82" s="495"/>
      <c r="AM82" s="487"/>
      <c r="AN82" s="488"/>
      <c r="AO82" s="341"/>
      <c r="AP82" s="341"/>
      <c r="AQ82" s="341"/>
    </row>
    <row r="83" spans="1:43" ht="11.25" customHeight="1" x14ac:dyDescent="0.2">
      <c r="A83" s="340"/>
      <c r="B83" s="784"/>
      <c r="C83" s="487"/>
      <c r="D83" s="488"/>
      <c r="E83" s="972"/>
      <c r="F83" s="972"/>
      <c r="G83" s="972"/>
      <c r="H83" s="972"/>
      <c r="I83" s="972"/>
      <c r="J83" s="972"/>
      <c r="K83" s="972"/>
      <c r="L83" s="972"/>
      <c r="M83" s="972"/>
      <c r="N83" s="972"/>
      <c r="O83" s="972"/>
      <c r="P83" s="972"/>
      <c r="Q83" s="972"/>
      <c r="R83" s="972"/>
      <c r="S83" s="972"/>
      <c r="T83" s="972"/>
      <c r="U83" s="507"/>
      <c r="V83" s="507"/>
      <c r="W83" s="500"/>
      <c r="X83" s="496"/>
      <c r="Y83" s="500"/>
      <c r="Z83" s="496"/>
      <c r="AA83" s="510"/>
      <c r="AB83" s="398"/>
      <c r="AC83" s="500"/>
      <c r="AD83" s="511"/>
      <c r="AE83" s="510"/>
      <c r="AF83" s="398"/>
      <c r="AG83" s="500"/>
      <c r="AH83" s="496"/>
      <c r="AI83" s="500"/>
      <c r="AJ83" s="496"/>
      <c r="AK83" s="500"/>
      <c r="AL83" s="501"/>
      <c r="AM83" s="487"/>
      <c r="AN83" s="488"/>
      <c r="AO83" s="341"/>
      <c r="AP83" s="341"/>
      <c r="AQ83" s="341"/>
    </row>
    <row r="84" spans="1:43" ht="11.25" customHeight="1" x14ac:dyDescent="0.2">
      <c r="A84" s="340"/>
      <c r="B84" s="784"/>
      <c r="C84" s="487"/>
      <c r="D84" s="488"/>
      <c r="E84" s="972" t="s">
        <v>859</v>
      </c>
      <c r="F84" s="972"/>
      <c r="G84" s="972"/>
      <c r="H84" s="972"/>
      <c r="I84" s="972"/>
      <c r="J84" s="972"/>
      <c r="K84" s="972"/>
      <c r="L84" s="972"/>
      <c r="M84" s="972"/>
      <c r="N84" s="972"/>
      <c r="O84" s="972"/>
      <c r="P84" s="972"/>
      <c r="Q84" s="972"/>
      <c r="R84" s="972"/>
      <c r="S84" s="972"/>
      <c r="T84" s="972"/>
      <c r="U84" s="507"/>
      <c r="V84" s="507"/>
      <c r="W84" s="494"/>
      <c r="X84" s="504"/>
      <c r="Y84" s="494"/>
      <c r="Z84" s="504"/>
      <c r="AA84" s="508"/>
      <c r="AB84" s="396"/>
      <c r="AC84" s="494"/>
      <c r="AD84" s="509"/>
      <c r="AE84" s="508"/>
      <c r="AF84" s="396"/>
      <c r="AG84" s="494"/>
      <c r="AH84" s="504"/>
      <c r="AI84" s="494"/>
      <c r="AJ84" s="504"/>
      <c r="AK84" s="494"/>
      <c r="AL84" s="495"/>
      <c r="AM84" s="487"/>
      <c r="AN84" s="488"/>
      <c r="AO84" s="341"/>
      <c r="AP84" s="341"/>
      <c r="AQ84" s="341"/>
    </row>
    <row r="85" spans="1:43" ht="11.25" customHeight="1" x14ac:dyDescent="0.2">
      <c r="A85" s="340"/>
      <c r="B85" s="784"/>
      <c r="C85" s="487"/>
      <c r="D85" s="488"/>
      <c r="E85" s="972"/>
      <c r="F85" s="972"/>
      <c r="G85" s="972"/>
      <c r="H85" s="972"/>
      <c r="I85" s="972"/>
      <c r="J85" s="972"/>
      <c r="K85" s="972"/>
      <c r="L85" s="972"/>
      <c r="M85" s="972"/>
      <c r="N85" s="972"/>
      <c r="O85" s="972"/>
      <c r="P85" s="972"/>
      <c r="Q85" s="972"/>
      <c r="R85" s="972"/>
      <c r="S85" s="972"/>
      <c r="T85" s="972"/>
      <c r="U85" s="507"/>
      <c r="V85" s="507"/>
      <c r="W85" s="500"/>
      <c r="X85" s="496"/>
      <c r="Y85" s="500"/>
      <c r="Z85" s="496"/>
      <c r="AA85" s="510"/>
      <c r="AB85" s="398"/>
      <c r="AC85" s="500"/>
      <c r="AD85" s="511"/>
      <c r="AE85" s="510"/>
      <c r="AF85" s="398"/>
      <c r="AG85" s="500"/>
      <c r="AH85" s="496"/>
      <c r="AI85" s="500"/>
      <c r="AJ85" s="496"/>
      <c r="AK85" s="500"/>
      <c r="AL85" s="501"/>
      <c r="AM85" s="487"/>
      <c r="AN85" s="488"/>
      <c r="AO85" s="341"/>
      <c r="AP85" s="341"/>
      <c r="AQ85" s="341"/>
    </row>
    <row r="86" spans="1:43" ht="11.25" customHeight="1" x14ac:dyDescent="0.2">
      <c r="A86" s="340"/>
      <c r="B86" s="381" t="s">
        <v>72</v>
      </c>
      <c r="C86" s="487"/>
      <c r="D86" s="488"/>
      <c r="E86" s="972" t="s">
        <v>860</v>
      </c>
      <c r="F86" s="972"/>
      <c r="G86" s="972"/>
      <c r="H86" s="972"/>
      <c r="I86" s="972"/>
      <c r="J86" s="972"/>
      <c r="K86" s="972"/>
      <c r="L86" s="972"/>
      <c r="M86" s="972"/>
      <c r="N86" s="972"/>
      <c r="O86" s="972"/>
      <c r="P86" s="972"/>
      <c r="Q86" s="972"/>
      <c r="R86" s="972"/>
      <c r="S86" s="972"/>
      <c r="T86" s="972"/>
      <c r="U86" s="507"/>
      <c r="V86" s="507"/>
      <c r="W86" s="494"/>
      <c r="X86" s="504"/>
      <c r="Y86" s="494"/>
      <c r="Z86" s="504"/>
      <c r="AA86" s="508"/>
      <c r="AB86" s="396"/>
      <c r="AC86" s="494"/>
      <c r="AD86" s="509"/>
      <c r="AE86" s="508"/>
      <c r="AF86" s="396"/>
      <c r="AG86" s="494"/>
      <c r="AH86" s="504"/>
      <c r="AI86" s="494"/>
      <c r="AJ86" s="504"/>
      <c r="AK86" s="494"/>
      <c r="AL86" s="495"/>
      <c r="AM86" s="487"/>
      <c r="AN86" s="488"/>
      <c r="AO86" s="341"/>
      <c r="AP86" s="341"/>
      <c r="AQ86" s="341"/>
    </row>
    <row r="87" spans="1:43" ht="11.25" customHeight="1" x14ac:dyDescent="0.2">
      <c r="A87" s="340"/>
      <c r="B87" s="784"/>
      <c r="C87" s="487"/>
      <c r="D87" s="488"/>
      <c r="E87" s="972"/>
      <c r="F87" s="972"/>
      <c r="G87" s="972"/>
      <c r="H87" s="972"/>
      <c r="I87" s="972"/>
      <c r="J87" s="972"/>
      <c r="K87" s="972"/>
      <c r="L87" s="972"/>
      <c r="M87" s="972"/>
      <c r="N87" s="972"/>
      <c r="O87" s="972"/>
      <c r="P87" s="972"/>
      <c r="Q87" s="972"/>
      <c r="R87" s="972"/>
      <c r="S87" s="972"/>
      <c r="T87" s="972"/>
      <c r="U87" s="507"/>
      <c r="V87" s="507"/>
      <c r="W87" s="500"/>
      <c r="X87" s="496"/>
      <c r="Y87" s="500"/>
      <c r="Z87" s="496"/>
      <c r="AA87" s="510"/>
      <c r="AB87" s="398"/>
      <c r="AC87" s="500"/>
      <c r="AD87" s="511"/>
      <c r="AE87" s="510"/>
      <c r="AF87" s="398"/>
      <c r="AG87" s="500"/>
      <c r="AH87" s="496"/>
      <c r="AI87" s="500"/>
      <c r="AJ87" s="496"/>
      <c r="AK87" s="500"/>
      <c r="AL87" s="501"/>
      <c r="AM87" s="487"/>
      <c r="AN87" s="488"/>
      <c r="AO87" s="341"/>
      <c r="AP87" s="341"/>
      <c r="AQ87" s="341"/>
    </row>
    <row r="88" spans="1:43" ht="11.25" customHeight="1" x14ac:dyDescent="0.2">
      <c r="A88" s="340"/>
      <c r="B88" s="784"/>
      <c r="C88" s="487"/>
      <c r="D88" s="488"/>
      <c r="E88" s="972" t="s">
        <v>64</v>
      </c>
      <c r="F88" s="972"/>
      <c r="G88" s="972"/>
      <c r="H88" s="972"/>
      <c r="I88" s="972"/>
      <c r="J88" s="972"/>
      <c r="K88" s="972"/>
      <c r="L88" s="972"/>
      <c r="M88" s="972"/>
      <c r="N88" s="972"/>
      <c r="O88" s="972"/>
      <c r="P88" s="972"/>
      <c r="Q88" s="972"/>
      <c r="R88" s="972"/>
      <c r="S88" s="972"/>
      <c r="T88" s="972"/>
      <c r="U88" s="507"/>
      <c r="V88" s="507"/>
      <c r="W88" s="494"/>
      <c r="X88" s="504"/>
      <c r="Y88" s="494"/>
      <c r="Z88" s="504"/>
      <c r="AA88" s="508"/>
      <c r="AB88" s="396"/>
      <c r="AC88" s="494"/>
      <c r="AD88" s="509"/>
      <c r="AE88" s="508"/>
      <c r="AF88" s="396"/>
      <c r="AG88" s="494"/>
      <c r="AH88" s="504"/>
      <c r="AI88" s="494"/>
      <c r="AJ88" s="504"/>
      <c r="AK88" s="494"/>
      <c r="AL88" s="495"/>
      <c r="AM88" s="487"/>
      <c r="AN88" s="488"/>
      <c r="AO88" s="341"/>
      <c r="AP88" s="341"/>
      <c r="AQ88" s="341"/>
    </row>
    <row r="89" spans="1:43" ht="11.25" customHeight="1" x14ac:dyDescent="0.2">
      <c r="A89" s="340"/>
      <c r="B89" s="784"/>
      <c r="C89" s="487"/>
      <c r="D89" s="488"/>
      <c r="E89" s="972"/>
      <c r="F89" s="972"/>
      <c r="G89" s="972"/>
      <c r="H89" s="972"/>
      <c r="I89" s="972"/>
      <c r="J89" s="972"/>
      <c r="K89" s="972"/>
      <c r="L89" s="972"/>
      <c r="M89" s="972"/>
      <c r="N89" s="972"/>
      <c r="O89" s="972"/>
      <c r="P89" s="972"/>
      <c r="Q89" s="972"/>
      <c r="R89" s="972"/>
      <c r="S89" s="972"/>
      <c r="T89" s="972"/>
      <c r="U89" s="507"/>
      <c r="V89" s="507"/>
      <c r="W89" s="500"/>
      <c r="X89" s="496"/>
      <c r="Y89" s="500"/>
      <c r="Z89" s="496"/>
      <c r="AA89" s="510"/>
      <c r="AB89" s="398"/>
      <c r="AC89" s="500"/>
      <c r="AD89" s="511"/>
      <c r="AE89" s="510"/>
      <c r="AF89" s="398"/>
      <c r="AG89" s="500"/>
      <c r="AH89" s="496"/>
      <c r="AI89" s="500"/>
      <c r="AJ89" s="496"/>
      <c r="AK89" s="500"/>
      <c r="AL89" s="501"/>
      <c r="AM89" s="487"/>
      <c r="AN89" s="488"/>
      <c r="AO89" s="341"/>
      <c r="AP89" s="341"/>
      <c r="AQ89" s="341"/>
    </row>
    <row r="90" spans="1:43" ht="11.25" customHeight="1" x14ac:dyDescent="0.2">
      <c r="A90" s="340"/>
      <c r="B90" s="784"/>
      <c r="C90" s="487"/>
      <c r="D90" s="488"/>
      <c r="E90" s="972" t="s">
        <v>65</v>
      </c>
      <c r="F90" s="972"/>
      <c r="G90" s="972"/>
      <c r="H90" s="972"/>
      <c r="I90" s="972"/>
      <c r="J90" s="972"/>
      <c r="K90" s="972"/>
      <c r="L90" s="972"/>
      <c r="M90" s="972"/>
      <c r="N90" s="972"/>
      <c r="O90" s="972"/>
      <c r="P90" s="972"/>
      <c r="Q90" s="972"/>
      <c r="R90" s="972"/>
      <c r="S90" s="972"/>
      <c r="T90" s="972"/>
      <c r="U90" s="507"/>
      <c r="V90" s="507"/>
      <c r="W90" s="494"/>
      <c r="X90" s="504"/>
      <c r="Y90" s="494"/>
      <c r="Z90" s="504"/>
      <c r="AA90" s="508"/>
      <c r="AB90" s="396"/>
      <c r="AC90" s="494"/>
      <c r="AD90" s="509"/>
      <c r="AE90" s="508"/>
      <c r="AF90" s="396"/>
      <c r="AG90" s="494"/>
      <c r="AH90" s="504"/>
      <c r="AI90" s="494"/>
      <c r="AJ90" s="504"/>
      <c r="AK90" s="494"/>
      <c r="AL90" s="495"/>
      <c r="AM90" s="487"/>
      <c r="AN90" s="488"/>
      <c r="AO90" s="341"/>
      <c r="AP90" s="341"/>
      <c r="AQ90" s="341"/>
    </row>
    <row r="91" spans="1:43" ht="11.25" customHeight="1" x14ac:dyDescent="0.2">
      <c r="A91" s="340"/>
      <c r="B91" s="784"/>
      <c r="C91" s="487"/>
      <c r="D91" s="488"/>
      <c r="E91" s="972"/>
      <c r="F91" s="972"/>
      <c r="G91" s="972"/>
      <c r="H91" s="972"/>
      <c r="I91" s="972"/>
      <c r="J91" s="972"/>
      <c r="K91" s="972"/>
      <c r="L91" s="972"/>
      <c r="M91" s="972"/>
      <c r="N91" s="972"/>
      <c r="O91" s="972"/>
      <c r="P91" s="972"/>
      <c r="Q91" s="972"/>
      <c r="R91" s="972"/>
      <c r="S91" s="972"/>
      <c r="T91" s="972"/>
      <c r="U91" s="507"/>
      <c r="V91" s="507"/>
      <c r="W91" s="500"/>
      <c r="X91" s="496"/>
      <c r="Y91" s="500"/>
      <c r="Z91" s="496"/>
      <c r="AA91" s="510"/>
      <c r="AB91" s="398"/>
      <c r="AC91" s="500"/>
      <c r="AD91" s="511"/>
      <c r="AE91" s="510"/>
      <c r="AF91" s="398"/>
      <c r="AG91" s="500"/>
      <c r="AH91" s="496"/>
      <c r="AI91" s="500"/>
      <c r="AJ91" s="496"/>
      <c r="AK91" s="500"/>
      <c r="AL91" s="501"/>
      <c r="AM91" s="487"/>
      <c r="AN91" s="488"/>
      <c r="AO91" s="341"/>
      <c r="AP91" s="341"/>
      <c r="AQ91" s="341"/>
    </row>
    <row r="92" spans="1:43" ht="11.25" customHeight="1" x14ac:dyDescent="0.2">
      <c r="A92" s="340"/>
      <c r="B92" s="381" t="s">
        <v>72</v>
      </c>
      <c r="C92" s="487"/>
      <c r="D92" s="488"/>
      <c r="E92" s="972" t="s">
        <v>74</v>
      </c>
      <c r="F92" s="972"/>
      <c r="G92" s="972"/>
      <c r="H92" s="972"/>
      <c r="I92" s="972"/>
      <c r="J92" s="972"/>
      <c r="K92" s="972"/>
      <c r="L92" s="972"/>
      <c r="M92" s="972"/>
      <c r="N92" s="972"/>
      <c r="O92" s="972"/>
      <c r="P92" s="972"/>
      <c r="Q92" s="972"/>
      <c r="R92" s="972"/>
      <c r="S92" s="972"/>
      <c r="T92" s="972"/>
      <c r="U92" s="507"/>
      <c r="V92" s="507"/>
      <c r="W92" s="494"/>
      <c r="X92" s="504"/>
      <c r="Y92" s="494"/>
      <c r="Z92" s="504"/>
      <c r="AA92" s="508"/>
      <c r="AB92" s="396"/>
      <c r="AC92" s="494"/>
      <c r="AD92" s="509"/>
      <c r="AE92" s="508"/>
      <c r="AF92" s="396"/>
      <c r="AG92" s="494"/>
      <c r="AH92" s="504"/>
      <c r="AI92" s="494"/>
      <c r="AJ92" s="504"/>
      <c r="AK92" s="494"/>
      <c r="AL92" s="495"/>
      <c r="AM92" s="487"/>
      <c r="AN92" s="488"/>
      <c r="AO92" s="341"/>
      <c r="AP92" s="341"/>
      <c r="AQ92" s="341"/>
    </row>
    <row r="93" spans="1:43" ht="11.25" customHeight="1" x14ac:dyDescent="0.2">
      <c r="A93" s="340"/>
      <c r="B93" s="784"/>
      <c r="C93" s="487"/>
      <c r="D93" s="488"/>
      <c r="E93" s="972"/>
      <c r="F93" s="972"/>
      <c r="G93" s="972"/>
      <c r="H93" s="972"/>
      <c r="I93" s="972"/>
      <c r="J93" s="972"/>
      <c r="K93" s="972"/>
      <c r="L93" s="972"/>
      <c r="M93" s="972"/>
      <c r="N93" s="972"/>
      <c r="O93" s="972"/>
      <c r="P93" s="972"/>
      <c r="Q93" s="972"/>
      <c r="R93" s="972"/>
      <c r="S93" s="972"/>
      <c r="T93" s="972"/>
      <c r="U93" s="507"/>
      <c r="V93" s="507"/>
      <c r="W93" s="500"/>
      <c r="X93" s="496"/>
      <c r="Y93" s="500"/>
      <c r="Z93" s="496"/>
      <c r="AA93" s="510"/>
      <c r="AB93" s="398"/>
      <c r="AC93" s="500"/>
      <c r="AD93" s="511"/>
      <c r="AE93" s="510"/>
      <c r="AF93" s="398"/>
      <c r="AG93" s="500"/>
      <c r="AH93" s="496"/>
      <c r="AI93" s="500"/>
      <c r="AJ93" s="496"/>
      <c r="AK93" s="500"/>
      <c r="AL93" s="501"/>
      <c r="AM93" s="487"/>
      <c r="AN93" s="488"/>
      <c r="AO93" s="341"/>
      <c r="AP93" s="341"/>
      <c r="AQ93" s="341"/>
    </row>
    <row r="94" spans="1:43" ht="11.25" customHeight="1" x14ac:dyDescent="0.2">
      <c r="A94" s="340"/>
      <c r="B94" s="381" t="s">
        <v>73</v>
      </c>
      <c r="C94" s="487"/>
      <c r="D94" s="488"/>
      <c r="E94" s="971" t="s">
        <v>1413</v>
      </c>
      <c r="F94" s="971"/>
      <c r="G94" s="971"/>
      <c r="H94" s="971"/>
      <c r="I94" s="971"/>
      <c r="J94" s="971"/>
      <c r="K94" s="971"/>
      <c r="L94" s="971"/>
      <c r="M94" s="971"/>
      <c r="N94" s="971"/>
      <c r="O94" s="971"/>
      <c r="P94" s="971"/>
      <c r="Q94" s="971"/>
      <c r="R94" s="971"/>
      <c r="S94" s="971"/>
      <c r="T94" s="971"/>
      <c r="U94" s="507"/>
      <c r="V94" s="507"/>
      <c r="W94" s="494"/>
      <c r="X94" s="504"/>
      <c r="Y94" s="494"/>
      <c r="Z94" s="504"/>
      <c r="AA94" s="508"/>
      <c r="AB94" s="396"/>
      <c r="AC94" s="494"/>
      <c r="AD94" s="509"/>
      <c r="AE94" s="508"/>
      <c r="AF94" s="396"/>
      <c r="AG94" s="494"/>
      <c r="AH94" s="504"/>
      <c r="AI94" s="494"/>
      <c r="AJ94" s="504"/>
      <c r="AK94" s="494"/>
      <c r="AL94" s="495"/>
      <c r="AM94" s="487"/>
      <c r="AN94" s="488"/>
      <c r="AO94" s="341"/>
      <c r="AP94" s="341"/>
      <c r="AQ94" s="341"/>
    </row>
    <row r="95" spans="1:43" ht="11.25" customHeight="1" x14ac:dyDescent="0.2">
      <c r="A95" s="340"/>
      <c r="B95" s="784"/>
      <c r="C95" s="487"/>
      <c r="D95" s="488"/>
      <c r="E95" s="971"/>
      <c r="F95" s="971"/>
      <c r="G95" s="971"/>
      <c r="H95" s="971"/>
      <c r="I95" s="971"/>
      <c r="J95" s="971"/>
      <c r="K95" s="971"/>
      <c r="L95" s="971"/>
      <c r="M95" s="971"/>
      <c r="N95" s="971"/>
      <c r="O95" s="971"/>
      <c r="P95" s="971"/>
      <c r="Q95" s="971"/>
      <c r="R95" s="971"/>
      <c r="S95" s="971"/>
      <c r="T95" s="971"/>
      <c r="U95" s="507"/>
      <c r="V95" s="507"/>
      <c r="W95" s="500"/>
      <c r="X95" s="496"/>
      <c r="Y95" s="500"/>
      <c r="Z95" s="496"/>
      <c r="AA95" s="510"/>
      <c r="AB95" s="398"/>
      <c r="AC95" s="500"/>
      <c r="AD95" s="511"/>
      <c r="AE95" s="510"/>
      <c r="AF95" s="398"/>
      <c r="AG95" s="500"/>
      <c r="AH95" s="496"/>
      <c r="AI95" s="500"/>
      <c r="AJ95" s="496"/>
      <c r="AK95" s="500"/>
      <c r="AL95" s="501"/>
      <c r="AM95" s="487"/>
      <c r="AN95" s="488"/>
      <c r="AO95" s="341"/>
      <c r="AP95" s="341"/>
      <c r="AQ95" s="341"/>
    </row>
    <row r="96" spans="1:43" ht="11.25" customHeight="1" x14ac:dyDescent="0.2">
      <c r="A96" s="340"/>
      <c r="B96" s="381" t="s">
        <v>73</v>
      </c>
      <c r="C96" s="487"/>
      <c r="D96" s="488"/>
      <c r="E96" s="971" t="s">
        <v>1414</v>
      </c>
      <c r="F96" s="971"/>
      <c r="G96" s="971"/>
      <c r="H96" s="971"/>
      <c r="I96" s="971"/>
      <c r="J96" s="971"/>
      <c r="K96" s="971"/>
      <c r="L96" s="971"/>
      <c r="M96" s="971"/>
      <c r="N96" s="971"/>
      <c r="O96" s="971"/>
      <c r="P96" s="971"/>
      <c r="Q96" s="971"/>
      <c r="R96" s="971"/>
      <c r="S96" s="971"/>
      <c r="T96" s="971"/>
      <c r="U96" s="507"/>
      <c r="V96" s="507"/>
      <c r="W96" s="494"/>
      <c r="X96" s="504"/>
      <c r="Y96" s="494"/>
      <c r="Z96" s="504"/>
      <c r="AA96" s="508"/>
      <c r="AB96" s="396"/>
      <c r="AC96" s="494"/>
      <c r="AD96" s="509"/>
      <c r="AE96" s="508"/>
      <c r="AF96" s="396"/>
      <c r="AG96" s="494"/>
      <c r="AH96" s="504"/>
      <c r="AI96" s="494"/>
      <c r="AJ96" s="504"/>
      <c r="AK96" s="494"/>
      <c r="AL96" s="495"/>
      <c r="AM96" s="487"/>
      <c r="AN96" s="488"/>
      <c r="AO96" s="341"/>
      <c r="AP96" s="341"/>
      <c r="AQ96" s="341"/>
    </row>
    <row r="97" spans="1:44" ht="12" customHeight="1" thickBot="1" x14ac:dyDescent="0.25">
      <c r="A97" s="340"/>
      <c r="B97" s="806" t="s">
        <v>75</v>
      </c>
      <c r="C97" s="487"/>
      <c r="D97" s="488"/>
      <c r="E97" s="971"/>
      <c r="F97" s="971"/>
      <c r="G97" s="971"/>
      <c r="H97" s="971"/>
      <c r="I97" s="971"/>
      <c r="J97" s="971"/>
      <c r="K97" s="971"/>
      <c r="L97" s="971"/>
      <c r="M97" s="971"/>
      <c r="N97" s="971"/>
      <c r="O97" s="971"/>
      <c r="P97" s="971"/>
      <c r="Q97" s="971"/>
      <c r="R97" s="971"/>
      <c r="S97" s="971"/>
      <c r="T97" s="971"/>
      <c r="U97" s="507"/>
      <c r="V97" s="507"/>
      <c r="W97" s="478"/>
      <c r="X97" s="476"/>
      <c r="Y97" s="478"/>
      <c r="Z97" s="476"/>
      <c r="AA97" s="512"/>
      <c r="AB97" s="347"/>
      <c r="AC97" s="478"/>
      <c r="AD97" s="513"/>
      <c r="AE97" s="512"/>
      <c r="AF97" s="347"/>
      <c r="AG97" s="478"/>
      <c r="AH97" s="476"/>
      <c r="AI97" s="478"/>
      <c r="AJ97" s="476"/>
      <c r="AK97" s="478"/>
      <c r="AL97" s="477"/>
      <c r="AM97" s="487"/>
      <c r="AN97" s="488"/>
      <c r="AO97" s="341"/>
      <c r="AP97" s="341"/>
      <c r="AQ97" s="341"/>
    </row>
    <row r="98" spans="1:44" ht="12" customHeight="1" x14ac:dyDescent="0.2">
      <c r="A98" s="340"/>
      <c r="B98" s="784"/>
      <c r="C98" s="487"/>
      <c r="D98" s="488"/>
      <c r="E98" s="972" t="s">
        <v>861</v>
      </c>
      <c r="F98" s="972"/>
      <c r="G98" s="972"/>
      <c r="H98" s="972"/>
      <c r="I98" s="972"/>
      <c r="J98" s="972"/>
      <c r="K98" s="972"/>
      <c r="L98" s="972"/>
      <c r="M98" s="972"/>
      <c r="N98" s="972"/>
      <c r="O98" s="972"/>
      <c r="P98" s="972"/>
      <c r="Q98" s="972"/>
      <c r="R98" s="972"/>
      <c r="S98" s="972"/>
      <c r="T98" s="972"/>
      <c r="U98" s="507"/>
      <c r="V98" s="507"/>
      <c r="W98" s="483"/>
      <c r="X98" s="484"/>
      <c r="Y98" s="483"/>
      <c r="Z98" s="484"/>
      <c r="AA98" s="514"/>
      <c r="AB98" s="367"/>
      <c r="AC98" s="483"/>
      <c r="AD98" s="515"/>
      <c r="AE98" s="514"/>
      <c r="AF98" s="367"/>
      <c r="AG98" s="483"/>
      <c r="AH98" s="484"/>
      <c r="AI98" s="483"/>
      <c r="AJ98" s="484"/>
      <c r="AK98" s="483"/>
      <c r="AL98" s="482"/>
      <c r="AM98" s="487"/>
      <c r="AN98" s="488"/>
      <c r="AO98" s="341"/>
      <c r="AP98" s="341"/>
      <c r="AQ98" s="341"/>
    </row>
    <row r="99" spans="1:44" ht="11.25" customHeight="1" x14ac:dyDescent="0.2">
      <c r="A99" s="340"/>
      <c r="B99" s="784"/>
      <c r="C99" s="487"/>
      <c r="D99" s="488"/>
      <c r="E99" s="972"/>
      <c r="F99" s="972"/>
      <c r="G99" s="972"/>
      <c r="H99" s="972"/>
      <c r="I99" s="972"/>
      <c r="J99" s="972"/>
      <c r="K99" s="972"/>
      <c r="L99" s="972"/>
      <c r="M99" s="972"/>
      <c r="N99" s="972"/>
      <c r="O99" s="972"/>
      <c r="P99" s="972"/>
      <c r="Q99" s="972"/>
      <c r="R99" s="972"/>
      <c r="S99" s="972"/>
      <c r="T99" s="972"/>
      <c r="U99" s="507"/>
      <c r="V99" s="507"/>
      <c r="W99" s="500"/>
      <c r="X99" s="496"/>
      <c r="Y99" s="500"/>
      <c r="Z99" s="496"/>
      <c r="AA99" s="510"/>
      <c r="AB99" s="398"/>
      <c r="AC99" s="500"/>
      <c r="AD99" s="511"/>
      <c r="AE99" s="510"/>
      <c r="AF99" s="398"/>
      <c r="AG99" s="500"/>
      <c r="AH99" s="496"/>
      <c r="AI99" s="500"/>
      <c r="AJ99" s="496"/>
      <c r="AK99" s="500"/>
      <c r="AL99" s="501"/>
      <c r="AM99" s="487"/>
      <c r="AN99" s="488"/>
      <c r="AO99" s="341"/>
      <c r="AP99" s="341"/>
      <c r="AQ99" s="341"/>
    </row>
    <row r="100" spans="1:44" ht="6" customHeight="1" thickBot="1" x14ac:dyDescent="0.25">
      <c r="A100" s="476"/>
      <c r="B100" s="779"/>
      <c r="C100" s="477"/>
      <c r="D100" s="478"/>
      <c r="E100" s="476"/>
      <c r="F100" s="476"/>
      <c r="G100" s="476"/>
      <c r="H100" s="476"/>
      <c r="I100" s="476"/>
      <c r="J100" s="476"/>
      <c r="K100" s="476"/>
      <c r="L100" s="476"/>
      <c r="M100" s="476"/>
      <c r="N100" s="476"/>
      <c r="O100" s="345"/>
      <c r="P100" s="476"/>
      <c r="Q100" s="476"/>
      <c r="R100" s="476"/>
      <c r="S100" s="476"/>
      <c r="T100" s="476"/>
      <c r="U100" s="476"/>
      <c r="V100" s="476"/>
      <c r="W100" s="476"/>
      <c r="X100" s="476"/>
      <c r="Y100" s="476"/>
      <c r="Z100" s="476"/>
      <c r="AA100" s="476"/>
      <c r="AB100" s="476"/>
      <c r="AC100" s="345"/>
      <c r="AD100" s="476"/>
      <c r="AE100" s="476"/>
      <c r="AF100" s="476"/>
      <c r="AG100" s="476"/>
      <c r="AH100" s="476"/>
      <c r="AI100" s="476"/>
      <c r="AJ100" s="476"/>
      <c r="AK100" s="476"/>
      <c r="AL100" s="476"/>
      <c r="AM100" s="477"/>
      <c r="AN100" s="478"/>
      <c r="AO100" s="476"/>
      <c r="AP100" s="476"/>
      <c r="AQ100" s="476"/>
    </row>
    <row r="101" spans="1:44" ht="6" customHeight="1" x14ac:dyDescent="0.2">
      <c r="A101" s="480"/>
      <c r="B101" s="481"/>
      <c r="C101" s="482"/>
      <c r="D101" s="483"/>
      <c r="E101" s="484"/>
      <c r="F101" s="484"/>
      <c r="G101" s="484"/>
      <c r="H101" s="484"/>
      <c r="I101" s="484"/>
      <c r="J101" s="484"/>
      <c r="K101" s="484"/>
      <c r="L101" s="484"/>
      <c r="M101" s="484"/>
      <c r="N101" s="484"/>
      <c r="O101" s="365"/>
      <c r="P101" s="484"/>
      <c r="Q101" s="484"/>
      <c r="R101" s="484"/>
      <c r="S101" s="484"/>
      <c r="T101" s="484"/>
      <c r="U101" s="484"/>
      <c r="V101" s="484"/>
      <c r="W101" s="484"/>
      <c r="X101" s="484"/>
      <c r="Y101" s="484"/>
      <c r="Z101" s="484"/>
      <c r="AA101" s="484"/>
      <c r="AB101" s="484"/>
      <c r="AC101" s="365"/>
      <c r="AD101" s="484"/>
      <c r="AE101" s="484"/>
      <c r="AF101" s="484"/>
      <c r="AG101" s="484"/>
      <c r="AH101" s="484"/>
      <c r="AI101" s="484"/>
      <c r="AJ101" s="484"/>
      <c r="AK101" s="484"/>
      <c r="AL101" s="484"/>
      <c r="AM101" s="482"/>
      <c r="AN101" s="483"/>
      <c r="AO101" s="484"/>
      <c r="AP101" s="484"/>
      <c r="AQ101" s="485"/>
    </row>
    <row r="102" spans="1:44" x14ac:dyDescent="0.2">
      <c r="A102" s="486"/>
      <c r="B102" s="784" t="s">
        <v>144</v>
      </c>
      <c r="C102" s="487"/>
      <c r="D102" s="488"/>
      <c r="E102" s="979" t="s">
        <v>1723</v>
      </c>
      <c r="F102" s="979"/>
      <c r="G102" s="979"/>
      <c r="H102" s="979"/>
      <c r="I102" s="979"/>
      <c r="J102" s="979"/>
      <c r="K102" s="979"/>
      <c r="L102" s="979"/>
      <c r="M102" s="979"/>
      <c r="N102" s="979"/>
      <c r="O102" s="979"/>
      <c r="P102" s="979"/>
      <c r="Q102" s="979"/>
      <c r="R102" s="979"/>
      <c r="S102" s="979"/>
      <c r="T102" s="979"/>
      <c r="U102" s="979"/>
      <c r="V102" s="979"/>
      <c r="W102" s="979"/>
      <c r="X102" s="979"/>
      <c r="Y102" s="979"/>
      <c r="Z102" s="979"/>
      <c r="AA102" s="979"/>
      <c r="AB102" s="979"/>
      <c r="AC102" s="979"/>
      <c r="AD102" s="979"/>
      <c r="AE102" s="979"/>
      <c r="AF102" s="979"/>
      <c r="AG102" s="979"/>
      <c r="AH102" s="979"/>
      <c r="AI102" s="979"/>
      <c r="AJ102" s="979"/>
      <c r="AK102" s="979"/>
      <c r="AL102" s="979"/>
      <c r="AM102" s="487"/>
      <c r="AN102" s="488"/>
      <c r="AO102" s="340"/>
      <c r="AP102" s="340"/>
      <c r="AQ102" s="489"/>
    </row>
    <row r="103" spans="1:44" ht="6" customHeight="1" x14ac:dyDescent="0.2">
      <c r="A103" s="486"/>
      <c r="B103" s="784"/>
      <c r="C103" s="487"/>
      <c r="D103" s="488"/>
      <c r="E103" s="340"/>
      <c r="F103" s="340"/>
      <c r="G103" s="340"/>
      <c r="H103" s="340"/>
      <c r="I103" s="340"/>
      <c r="J103" s="340"/>
      <c r="K103" s="340"/>
      <c r="L103" s="340"/>
      <c r="M103" s="340"/>
      <c r="N103" s="340"/>
      <c r="O103" s="353"/>
      <c r="P103" s="340"/>
      <c r="Q103" s="340"/>
      <c r="R103" s="340"/>
      <c r="S103" s="340"/>
      <c r="T103" s="340"/>
      <c r="U103" s="340"/>
      <c r="V103" s="340"/>
      <c r="W103" s="340"/>
      <c r="X103" s="340"/>
      <c r="Y103" s="340"/>
      <c r="Z103" s="340"/>
      <c r="AA103" s="340"/>
      <c r="AB103" s="340"/>
      <c r="AC103" s="353"/>
      <c r="AD103" s="340"/>
      <c r="AE103" s="340"/>
      <c r="AF103" s="340"/>
      <c r="AG103" s="340"/>
      <c r="AH103" s="340"/>
      <c r="AI103" s="340"/>
      <c r="AJ103" s="340"/>
      <c r="AK103" s="340"/>
      <c r="AL103" s="340"/>
      <c r="AM103" s="487"/>
      <c r="AN103" s="488"/>
      <c r="AO103" s="340"/>
      <c r="AP103" s="340"/>
      <c r="AQ103" s="489"/>
    </row>
    <row r="104" spans="1:44" x14ac:dyDescent="0.2">
      <c r="A104" s="486"/>
      <c r="B104" s="806" t="s">
        <v>68</v>
      </c>
      <c r="C104" s="487"/>
      <c r="D104" s="488"/>
      <c r="E104" s="340"/>
      <c r="F104" s="340"/>
      <c r="G104" s="340"/>
      <c r="H104" s="340"/>
      <c r="I104" s="340"/>
      <c r="J104" s="340"/>
      <c r="K104" s="516"/>
      <c r="L104" s="340"/>
      <c r="M104" s="516"/>
      <c r="N104" s="517"/>
      <c r="O104" s="354" t="s">
        <v>445</v>
      </c>
      <c r="P104" s="517"/>
      <c r="Q104" s="517"/>
      <c r="R104" s="340"/>
      <c r="S104" s="340"/>
      <c r="T104" s="516"/>
      <c r="U104" s="516"/>
      <c r="V104" s="340"/>
      <c r="W104" s="340"/>
      <c r="X104" s="340"/>
      <c r="Y104" s="340"/>
      <c r="Z104" s="516"/>
      <c r="AA104" s="340"/>
      <c r="AB104" s="340"/>
      <c r="AC104" s="354" t="s">
        <v>444</v>
      </c>
      <c r="AD104" s="340"/>
      <c r="AE104" s="340"/>
      <c r="AF104" s="340"/>
      <c r="AG104" s="340"/>
      <c r="AH104" s="340"/>
      <c r="AI104" s="340"/>
      <c r="AJ104" s="340"/>
      <c r="AK104" s="340"/>
      <c r="AL104" s="340"/>
      <c r="AM104" s="487"/>
      <c r="AN104" s="488"/>
      <c r="AO104" s="340"/>
      <c r="AP104" s="978" t="s">
        <v>373</v>
      </c>
      <c r="AQ104" s="489"/>
    </row>
    <row r="105" spans="1:44" x14ac:dyDescent="0.2">
      <c r="A105" s="486"/>
      <c r="B105" s="806"/>
      <c r="C105" s="487"/>
      <c r="D105" s="488"/>
      <c r="E105" s="782"/>
      <c r="F105" s="782"/>
      <c r="G105" s="782"/>
      <c r="H105" s="782"/>
      <c r="I105" s="782"/>
      <c r="J105" s="782"/>
      <c r="K105" s="516"/>
      <c r="L105" s="782"/>
      <c r="M105" s="516"/>
      <c r="N105" s="517"/>
      <c r="O105" s="354"/>
      <c r="P105" s="517"/>
      <c r="Q105" s="517"/>
      <c r="R105" s="782"/>
      <c r="S105" s="782"/>
      <c r="T105" s="516"/>
      <c r="U105" s="516"/>
      <c r="V105" s="782"/>
      <c r="W105" s="782"/>
      <c r="X105" s="782"/>
      <c r="Y105" s="782"/>
      <c r="Z105" s="516"/>
      <c r="AA105" s="782"/>
      <c r="AB105" s="782"/>
      <c r="AC105" s="354"/>
      <c r="AD105" s="782"/>
      <c r="AE105" s="782"/>
      <c r="AF105" s="782"/>
      <c r="AG105" s="782"/>
      <c r="AH105" s="782"/>
      <c r="AI105" s="782"/>
      <c r="AJ105" s="782"/>
      <c r="AK105" s="782"/>
      <c r="AL105" s="782"/>
      <c r="AM105" s="487"/>
      <c r="AN105" s="488"/>
      <c r="AO105" s="782"/>
      <c r="AP105" s="978"/>
      <c r="AQ105" s="489"/>
    </row>
    <row r="106" spans="1:44" ht="6" customHeight="1" thickBot="1" x14ac:dyDescent="0.25">
      <c r="A106" s="502"/>
      <c r="B106" s="779"/>
      <c r="C106" s="477"/>
      <c r="D106" s="478"/>
      <c r="E106" s="476"/>
      <c r="F106" s="476"/>
      <c r="G106" s="476"/>
      <c r="H106" s="476"/>
      <c r="I106" s="476"/>
      <c r="J106" s="476"/>
      <c r="K106" s="476"/>
      <c r="L106" s="476"/>
      <c r="M106" s="476"/>
      <c r="N106" s="476"/>
      <c r="O106" s="345"/>
      <c r="P106" s="476"/>
      <c r="Q106" s="476"/>
      <c r="R106" s="476"/>
      <c r="S106" s="476"/>
      <c r="T106" s="476"/>
      <c r="U106" s="476"/>
      <c r="V106" s="476"/>
      <c r="W106" s="476"/>
      <c r="X106" s="476"/>
      <c r="Y106" s="476"/>
      <c r="Z106" s="476"/>
      <c r="AA106" s="476"/>
      <c r="AB106" s="476"/>
      <c r="AC106" s="345"/>
      <c r="AD106" s="476"/>
      <c r="AE106" s="476"/>
      <c r="AF106" s="476"/>
      <c r="AG106" s="476"/>
      <c r="AH106" s="476"/>
      <c r="AI106" s="476"/>
      <c r="AJ106" s="476"/>
      <c r="AK106" s="476"/>
      <c r="AL106" s="476"/>
      <c r="AM106" s="477"/>
      <c r="AN106" s="478"/>
      <c r="AO106" s="476"/>
      <c r="AP106" s="345"/>
      <c r="AQ106" s="503"/>
    </row>
    <row r="107" spans="1:44" ht="6" customHeight="1" x14ac:dyDescent="0.2">
      <c r="A107" s="365"/>
      <c r="B107" s="366"/>
      <c r="C107" s="367"/>
      <c r="D107" s="368"/>
      <c r="E107" s="365"/>
      <c r="F107" s="365"/>
      <c r="G107" s="365"/>
      <c r="H107" s="365"/>
      <c r="I107" s="365"/>
      <c r="J107" s="365"/>
      <c r="K107" s="365"/>
      <c r="L107" s="365"/>
      <c r="M107" s="365"/>
      <c r="N107" s="365"/>
      <c r="O107" s="365"/>
      <c r="P107" s="365"/>
      <c r="Q107" s="365"/>
      <c r="R107" s="365"/>
      <c r="S107" s="365"/>
      <c r="T107" s="365"/>
      <c r="U107" s="367"/>
      <c r="V107" s="368"/>
      <c r="W107" s="365"/>
      <c r="X107" s="365"/>
      <c r="Y107" s="365"/>
      <c r="Z107" s="365"/>
      <c r="AA107" s="365"/>
      <c r="AB107" s="365"/>
      <c r="AC107" s="365"/>
      <c r="AD107" s="365"/>
      <c r="AE107" s="365"/>
      <c r="AF107" s="365"/>
      <c r="AG107" s="365"/>
      <c r="AH107" s="365"/>
      <c r="AI107" s="365"/>
      <c r="AJ107" s="365"/>
      <c r="AK107" s="365"/>
      <c r="AL107" s="369"/>
      <c r="AM107" s="367"/>
      <c r="AN107" s="368"/>
      <c r="AO107" s="365"/>
      <c r="AP107" s="365"/>
      <c r="AQ107" s="365"/>
      <c r="AR107" s="356"/>
    </row>
    <row r="108" spans="1:44" ht="11.25" customHeight="1" x14ac:dyDescent="0.2">
      <c r="A108" s="353"/>
      <c r="B108" s="79" t="s">
        <v>62</v>
      </c>
      <c r="C108" s="351"/>
      <c r="D108" s="352"/>
      <c r="E108" s="942" t="str">
        <f ca="1">VLOOKUP(INDIRECT(ADDRESS(ROW(),COLUMN()-3)),Language_Translations,MATCH(Language_Selected,Language_Options,0),FALSE)</f>
        <v>En plus de ce qui est inscrit (sur ce/ces documents), (NOM) a-t-il/elle eu d'autres vaccins, y compris des vaccins reçus le jour d'une campagne de vaccination, de journées de vaccination ou de journées sur la santé de l'enfant ?</v>
      </c>
      <c r="F108" s="942"/>
      <c r="G108" s="942"/>
      <c r="H108" s="942"/>
      <c r="I108" s="942"/>
      <c r="J108" s="942"/>
      <c r="K108" s="942"/>
      <c r="L108" s="942"/>
      <c r="M108" s="942"/>
      <c r="N108" s="942"/>
      <c r="O108" s="942"/>
      <c r="P108" s="942"/>
      <c r="Q108" s="942"/>
      <c r="R108" s="942"/>
      <c r="S108" s="942"/>
      <c r="T108" s="942"/>
      <c r="U108" s="518"/>
      <c r="V108" s="352"/>
      <c r="W108" s="356"/>
      <c r="X108" s="356"/>
      <c r="Y108" s="356"/>
      <c r="Z108" s="356"/>
      <c r="AA108" s="356"/>
      <c r="AB108" s="356"/>
      <c r="AD108" s="356"/>
      <c r="AE108" s="356"/>
      <c r="AF108" s="356"/>
      <c r="AG108" s="356"/>
      <c r="AH108" s="356"/>
      <c r="AI108" s="356"/>
      <c r="AJ108" s="356"/>
      <c r="AK108" s="356"/>
      <c r="AL108" s="356"/>
      <c r="AM108" s="519"/>
      <c r="AN108" s="520"/>
      <c r="AO108" s="356"/>
      <c r="AP108" s="377"/>
      <c r="AQ108" s="353"/>
      <c r="AR108" s="356"/>
    </row>
    <row r="109" spans="1:44" ht="11.25" customHeight="1" x14ac:dyDescent="0.2">
      <c r="A109" s="353"/>
      <c r="B109" s="806" t="s">
        <v>71</v>
      </c>
      <c r="C109" s="351"/>
      <c r="D109" s="352"/>
      <c r="E109" s="942"/>
      <c r="F109" s="942"/>
      <c r="G109" s="942"/>
      <c r="H109" s="942"/>
      <c r="I109" s="942"/>
      <c r="J109" s="942"/>
      <c r="K109" s="942"/>
      <c r="L109" s="942"/>
      <c r="M109" s="942"/>
      <c r="N109" s="942"/>
      <c r="O109" s="942"/>
      <c r="P109" s="942"/>
      <c r="Q109" s="942"/>
      <c r="R109" s="942"/>
      <c r="S109" s="942"/>
      <c r="T109" s="942"/>
      <c r="U109" s="518"/>
      <c r="V109" s="352"/>
      <c r="W109" s="353" t="s">
        <v>444</v>
      </c>
      <c r="X109" s="353"/>
      <c r="Y109" s="372" t="s">
        <v>2</v>
      </c>
      <c r="Z109" s="412"/>
      <c r="AA109" s="372"/>
      <c r="AB109" s="372"/>
      <c r="AC109" s="372"/>
      <c r="AD109" s="372"/>
      <c r="AE109" s="372"/>
      <c r="AF109" s="372"/>
      <c r="AG109" s="372"/>
      <c r="AH109" s="372"/>
      <c r="AI109" s="372"/>
      <c r="AJ109" s="372"/>
      <c r="AK109" s="372"/>
      <c r="AL109" s="400" t="s">
        <v>10</v>
      </c>
      <c r="AM109" s="351"/>
      <c r="AN109" s="352"/>
      <c r="AO109" s="353"/>
      <c r="AP109" s="353"/>
      <c r="AQ109" s="353"/>
      <c r="AR109" s="356"/>
    </row>
    <row r="110" spans="1:44" ht="11.25" customHeight="1" x14ac:dyDescent="0.2">
      <c r="A110" s="353"/>
      <c r="B110" s="79"/>
      <c r="C110" s="351"/>
      <c r="D110" s="352"/>
      <c r="E110" s="942"/>
      <c r="F110" s="942"/>
      <c r="G110" s="942"/>
      <c r="H110" s="942"/>
      <c r="I110" s="942"/>
      <c r="J110" s="942"/>
      <c r="K110" s="942"/>
      <c r="L110" s="942"/>
      <c r="M110" s="942"/>
      <c r="N110" s="942"/>
      <c r="O110" s="942"/>
      <c r="P110" s="942"/>
      <c r="Q110" s="942"/>
      <c r="R110" s="942"/>
      <c r="S110" s="942"/>
      <c r="T110" s="942"/>
      <c r="U110" s="518"/>
      <c r="V110" s="352"/>
      <c r="W110" s="981" t="s">
        <v>1755</v>
      </c>
      <c r="X110" s="981"/>
      <c r="Y110" s="981"/>
      <c r="Z110" s="981"/>
      <c r="AA110" s="981"/>
      <c r="AB110" s="981"/>
      <c r="AC110" s="981"/>
      <c r="AD110" s="981"/>
      <c r="AE110" s="981"/>
      <c r="AF110" s="981"/>
      <c r="AG110" s="981"/>
      <c r="AH110" s="981"/>
      <c r="AI110" s="981"/>
      <c r="AJ110" s="981"/>
      <c r="AK110" s="981"/>
      <c r="AL110" s="401"/>
      <c r="AM110" s="351"/>
      <c r="AN110" s="352"/>
      <c r="AO110" s="353"/>
      <c r="AP110" s="353"/>
      <c r="AQ110" s="353"/>
      <c r="AR110" s="356"/>
    </row>
    <row r="111" spans="1:44" ht="11.25" customHeight="1" x14ac:dyDescent="0.2">
      <c r="A111" s="781"/>
      <c r="B111" s="79"/>
      <c r="C111" s="351"/>
      <c r="D111" s="352"/>
      <c r="E111" s="942"/>
      <c r="F111" s="942"/>
      <c r="G111" s="942"/>
      <c r="H111" s="942"/>
      <c r="I111" s="942"/>
      <c r="J111" s="942"/>
      <c r="K111" s="942"/>
      <c r="L111" s="942"/>
      <c r="M111" s="942"/>
      <c r="N111" s="942"/>
      <c r="O111" s="942"/>
      <c r="P111" s="942"/>
      <c r="Q111" s="942"/>
      <c r="R111" s="942"/>
      <c r="S111" s="942"/>
      <c r="T111" s="942"/>
      <c r="U111" s="518"/>
      <c r="V111" s="352"/>
      <c r="W111" s="981"/>
      <c r="X111" s="981"/>
      <c r="Y111" s="981"/>
      <c r="Z111" s="981"/>
      <c r="AA111" s="981"/>
      <c r="AB111" s="981"/>
      <c r="AC111" s="981"/>
      <c r="AD111" s="981"/>
      <c r="AE111" s="981"/>
      <c r="AF111" s="981"/>
      <c r="AG111" s="981"/>
      <c r="AH111" s="981"/>
      <c r="AI111" s="981"/>
      <c r="AJ111" s="981"/>
      <c r="AK111" s="981"/>
      <c r="AL111" s="783"/>
      <c r="AM111" s="351"/>
      <c r="AN111" s="352"/>
      <c r="AO111" s="781"/>
      <c r="AP111" s="781"/>
      <c r="AQ111" s="781"/>
      <c r="AR111" s="356"/>
    </row>
    <row r="112" spans="1:44" ht="11.25" customHeight="1" x14ac:dyDescent="0.2">
      <c r="A112" s="849"/>
      <c r="B112" s="79"/>
      <c r="C112" s="351"/>
      <c r="D112" s="352"/>
      <c r="E112" s="942"/>
      <c r="F112" s="942"/>
      <c r="G112" s="942"/>
      <c r="H112" s="942"/>
      <c r="I112" s="942"/>
      <c r="J112" s="942"/>
      <c r="K112" s="942"/>
      <c r="L112" s="942"/>
      <c r="M112" s="942"/>
      <c r="N112" s="942"/>
      <c r="O112" s="942"/>
      <c r="P112" s="942"/>
      <c r="Q112" s="942"/>
      <c r="R112" s="942"/>
      <c r="S112" s="942"/>
      <c r="T112" s="942"/>
      <c r="U112" s="518"/>
      <c r="V112" s="352"/>
      <c r="W112" s="981"/>
      <c r="X112" s="981"/>
      <c r="Y112" s="981"/>
      <c r="Z112" s="981"/>
      <c r="AA112" s="981"/>
      <c r="AB112" s="981"/>
      <c r="AC112" s="981"/>
      <c r="AD112" s="981"/>
      <c r="AE112" s="981"/>
      <c r="AF112" s="981"/>
      <c r="AG112" s="981"/>
      <c r="AH112" s="981"/>
      <c r="AI112" s="981"/>
      <c r="AJ112" s="981"/>
      <c r="AK112" s="981"/>
      <c r="AL112" s="850"/>
      <c r="AM112" s="351"/>
      <c r="AN112" s="352"/>
      <c r="AO112" s="849"/>
      <c r="AP112" s="849"/>
      <c r="AQ112" s="849"/>
      <c r="AR112" s="356"/>
    </row>
    <row r="113" spans="1:44" ht="11.25" customHeight="1" x14ac:dyDescent="0.2">
      <c r="A113" s="849"/>
      <c r="B113" s="79"/>
      <c r="C113" s="351"/>
      <c r="D113" s="352"/>
      <c r="E113" s="942"/>
      <c r="F113" s="942"/>
      <c r="G113" s="942"/>
      <c r="H113" s="942"/>
      <c r="I113" s="942"/>
      <c r="J113" s="942"/>
      <c r="K113" s="942"/>
      <c r="L113" s="942"/>
      <c r="M113" s="942"/>
      <c r="N113" s="942"/>
      <c r="O113" s="942"/>
      <c r="P113" s="942"/>
      <c r="Q113" s="942"/>
      <c r="R113" s="942"/>
      <c r="S113" s="942"/>
      <c r="T113" s="942"/>
      <c r="U113" s="518"/>
      <c r="V113" s="352"/>
      <c r="W113" s="981"/>
      <c r="X113" s="981"/>
      <c r="Y113" s="981"/>
      <c r="Z113" s="981"/>
      <c r="AA113" s="981"/>
      <c r="AB113" s="981"/>
      <c r="AC113" s="981"/>
      <c r="AD113" s="981"/>
      <c r="AE113" s="981"/>
      <c r="AF113" s="981"/>
      <c r="AG113" s="981"/>
      <c r="AH113" s="981"/>
      <c r="AI113" s="981"/>
      <c r="AJ113" s="981"/>
      <c r="AK113" s="981"/>
      <c r="AL113" s="850"/>
      <c r="AM113" s="351"/>
      <c r="AN113" s="352"/>
      <c r="AO113" s="849"/>
      <c r="AP113" s="849"/>
      <c r="AQ113" s="849"/>
      <c r="AR113" s="356"/>
    </row>
    <row r="114" spans="1:44" ht="10.5" x14ac:dyDescent="0.2">
      <c r="A114" s="353"/>
      <c r="B114" s="79"/>
      <c r="C114" s="351"/>
      <c r="D114" s="352"/>
      <c r="E114" s="942"/>
      <c r="F114" s="942"/>
      <c r="G114" s="942"/>
      <c r="H114" s="942"/>
      <c r="I114" s="942"/>
      <c r="J114" s="942"/>
      <c r="K114" s="942"/>
      <c r="L114" s="942"/>
      <c r="M114" s="942"/>
      <c r="N114" s="942"/>
      <c r="O114" s="942"/>
      <c r="P114" s="942"/>
      <c r="Q114" s="942"/>
      <c r="R114" s="942"/>
      <c r="S114" s="942"/>
      <c r="T114" s="942"/>
      <c r="U114" s="518"/>
      <c r="V114" s="352"/>
      <c r="W114" s="981"/>
      <c r="X114" s="981"/>
      <c r="Y114" s="981"/>
      <c r="Z114" s="981"/>
      <c r="AA114" s="981"/>
      <c r="AB114" s="981"/>
      <c r="AC114" s="981"/>
      <c r="AD114" s="981"/>
      <c r="AE114" s="981"/>
      <c r="AF114" s="981"/>
      <c r="AG114" s="981"/>
      <c r="AH114" s="981"/>
      <c r="AI114" s="981"/>
      <c r="AJ114" s="981"/>
      <c r="AK114" s="981"/>
      <c r="AL114" s="401"/>
      <c r="AM114" s="351"/>
      <c r="AN114" s="352"/>
      <c r="AO114" s="359"/>
      <c r="AP114" s="359"/>
      <c r="AQ114" s="353"/>
      <c r="AR114" s="356"/>
    </row>
    <row r="115" spans="1:44" ht="6" customHeight="1" x14ac:dyDescent="0.2">
      <c r="A115" s="353"/>
      <c r="B115" s="79"/>
      <c r="C115" s="351"/>
      <c r="D115" s="352"/>
      <c r="E115" s="768"/>
      <c r="F115" s="768"/>
      <c r="G115" s="768"/>
      <c r="H115" s="768"/>
      <c r="I115" s="768"/>
      <c r="J115" s="768"/>
      <c r="K115" s="768"/>
      <c r="L115" s="768"/>
      <c r="M115" s="768"/>
      <c r="N115" s="768"/>
      <c r="O115" s="768"/>
      <c r="P115" s="768"/>
      <c r="Q115" s="768"/>
      <c r="R115" s="768"/>
      <c r="S115" s="768"/>
      <c r="T115" s="768"/>
      <c r="U115" s="518"/>
      <c r="V115" s="352"/>
      <c r="W115" s="402"/>
      <c r="X115" s="402"/>
      <c r="Y115" s="402"/>
      <c r="Z115" s="402"/>
      <c r="AA115" s="402"/>
      <c r="AB115" s="402"/>
      <c r="AC115" s="402"/>
      <c r="AD115" s="402"/>
      <c r="AE115" s="402"/>
      <c r="AF115" s="402"/>
      <c r="AG115" s="402"/>
      <c r="AH115" s="402"/>
      <c r="AI115" s="402"/>
      <c r="AJ115" s="402"/>
      <c r="AK115" s="402"/>
      <c r="AL115" s="401"/>
      <c r="AM115" s="351"/>
      <c r="AN115" s="352"/>
      <c r="AO115" s="359"/>
      <c r="AP115" s="359"/>
      <c r="AQ115" s="353"/>
      <c r="AR115" s="356"/>
    </row>
    <row r="116" spans="1:44" ht="11.25" customHeight="1" x14ac:dyDescent="0.2">
      <c r="A116" s="353"/>
      <c r="B116" s="79"/>
      <c r="C116" s="351"/>
      <c r="D116" s="352"/>
      <c r="E116" s="979" t="s">
        <v>1741</v>
      </c>
      <c r="F116" s="979"/>
      <c r="G116" s="979"/>
      <c r="H116" s="979"/>
      <c r="I116" s="979"/>
      <c r="J116" s="979"/>
      <c r="K116" s="979"/>
      <c r="L116" s="979"/>
      <c r="M116" s="979"/>
      <c r="N116" s="979"/>
      <c r="O116" s="979"/>
      <c r="P116" s="979"/>
      <c r="Q116" s="979"/>
      <c r="R116" s="979"/>
      <c r="S116" s="979"/>
      <c r="T116" s="979"/>
      <c r="U116" s="518"/>
      <c r="V116" s="352"/>
      <c r="W116" s="402"/>
      <c r="X116" s="402"/>
      <c r="Y116" s="402"/>
      <c r="Z116" s="402"/>
      <c r="AA116" s="402"/>
      <c r="AB116" s="402"/>
      <c r="AC116" s="402"/>
      <c r="AD116" s="402"/>
      <c r="AE116" s="402"/>
      <c r="AF116" s="402"/>
      <c r="AG116" s="402"/>
      <c r="AH116" s="402"/>
      <c r="AI116" s="402"/>
      <c r="AJ116" s="403" t="s">
        <v>1737</v>
      </c>
      <c r="AK116" s="402"/>
      <c r="AL116" s="401"/>
      <c r="AM116" s="351"/>
      <c r="AN116" s="352"/>
      <c r="AO116" s="359"/>
      <c r="AP116" s="359"/>
      <c r="AQ116" s="353"/>
      <c r="AR116" s="356"/>
    </row>
    <row r="117" spans="1:44" ht="11.25" customHeight="1" x14ac:dyDescent="0.2">
      <c r="A117" s="353"/>
      <c r="B117" s="79"/>
      <c r="C117" s="351"/>
      <c r="D117" s="352"/>
      <c r="E117" s="979"/>
      <c r="F117" s="979"/>
      <c r="G117" s="979"/>
      <c r="H117" s="979"/>
      <c r="I117" s="979"/>
      <c r="J117" s="979"/>
      <c r="K117" s="979"/>
      <c r="L117" s="979"/>
      <c r="M117" s="979"/>
      <c r="N117" s="979"/>
      <c r="O117" s="979"/>
      <c r="P117" s="979"/>
      <c r="Q117" s="979"/>
      <c r="R117" s="979"/>
      <c r="S117" s="979"/>
      <c r="T117" s="979"/>
      <c r="U117" s="518"/>
      <c r="V117" s="352"/>
      <c r="W117" s="402"/>
      <c r="X117" s="402"/>
      <c r="Y117" s="402"/>
      <c r="Z117" s="402"/>
      <c r="AA117" s="402"/>
      <c r="AB117" s="402"/>
      <c r="AC117" s="402"/>
      <c r="AD117" s="402"/>
      <c r="AE117" s="402"/>
      <c r="AF117" s="402"/>
      <c r="AG117" s="402"/>
      <c r="AH117" s="402"/>
      <c r="AI117" s="402"/>
      <c r="AJ117" s="403"/>
      <c r="AK117" s="402"/>
      <c r="AL117" s="401"/>
      <c r="AM117" s="351"/>
      <c r="AN117" s="352"/>
      <c r="AO117" s="359"/>
      <c r="AP117" s="359"/>
      <c r="AQ117" s="353"/>
      <c r="AR117" s="356"/>
    </row>
    <row r="118" spans="1:44" ht="11.25" customHeight="1" x14ac:dyDescent="0.2">
      <c r="A118" s="353"/>
      <c r="B118" s="79"/>
      <c r="C118" s="351"/>
      <c r="D118" s="352"/>
      <c r="E118" s="979"/>
      <c r="F118" s="979"/>
      <c r="G118" s="979"/>
      <c r="H118" s="979"/>
      <c r="I118" s="979"/>
      <c r="J118" s="979"/>
      <c r="K118" s="979"/>
      <c r="L118" s="979"/>
      <c r="M118" s="979"/>
      <c r="N118" s="979"/>
      <c r="O118" s="979"/>
      <c r="P118" s="979"/>
      <c r="Q118" s="979"/>
      <c r="R118" s="979"/>
      <c r="S118" s="979"/>
      <c r="T118" s="979"/>
      <c r="U118" s="351"/>
      <c r="V118" s="352"/>
      <c r="W118" s="353" t="s">
        <v>445</v>
      </c>
      <c r="X118" s="353"/>
      <c r="Y118" s="372" t="s">
        <v>2</v>
      </c>
      <c r="Z118" s="372"/>
      <c r="AA118" s="372"/>
      <c r="AB118" s="372"/>
      <c r="AC118" s="372"/>
      <c r="AD118" s="372"/>
      <c r="AE118" s="372"/>
      <c r="AF118" s="372"/>
      <c r="AG118" s="372"/>
      <c r="AH118" s="372"/>
      <c r="AI118" s="372"/>
      <c r="AJ118" s="372"/>
      <c r="AK118" s="372"/>
      <c r="AL118" s="400" t="s">
        <v>12</v>
      </c>
      <c r="AM118" s="351"/>
      <c r="AN118" s="352"/>
      <c r="AO118" s="359"/>
      <c r="AP118" s="521"/>
      <c r="AQ118" s="521"/>
      <c r="AR118" s="356"/>
    </row>
    <row r="119" spans="1:44" x14ac:dyDescent="0.2">
      <c r="A119" s="353"/>
      <c r="B119" s="79"/>
      <c r="C119" s="351"/>
      <c r="D119" s="352"/>
      <c r="E119" s="979"/>
      <c r="F119" s="979"/>
      <c r="G119" s="979"/>
      <c r="H119" s="979"/>
      <c r="I119" s="979"/>
      <c r="J119" s="979"/>
      <c r="K119" s="979"/>
      <c r="L119" s="979"/>
      <c r="M119" s="979"/>
      <c r="N119" s="979"/>
      <c r="O119" s="979"/>
      <c r="P119" s="979"/>
      <c r="Q119" s="979"/>
      <c r="R119" s="979"/>
      <c r="S119" s="979"/>
      <c r="T119" s="979"/>
      <c r="U119" s="351"/>
      <c r="V119" s="352"/>
      <c r="W119" s="353" t="s">
        <v>560</v>
      </c>
      <c r="X119" s="353"/>
      <c r="Y119" s="359"/>
      <c r="Z119" s="359"/>
      <c r="AA119" s="359"/>
      <c r="AB119" s="372" t="s">
        <v>2</v>
      </c>
      <c r="AC119" s="412"/>
      <c r="AD119" s="372"/>
      <c r="AE119" s="372"/>
      <c r="AF119" s="372"/>
      <c r="AG119" s="372"/>
      <c r="AH119" s="372"/>
      <c r="AI119" s="372"/>
      <c r="AJ119" s="372"/>
      <c r="AK119" s="372"/>
      <c r="AL119" s="400" t="s">
        <v>58</v>
      </c>
      <c r="AM119" s="351"/>
      <c r="AN119" s="352"/>
      <c r="AO119" s="359"/>
      <c r="AP119" s="521"/>
      <c r="AQ119" s="521"/>
      <c r="AR119" s="356"/>
    </row>
    <row r="120" spans="1:44" x14ac:dyDescent="0.2">
      <c r="A120" s="849"/>
      <c r="B120" s="79"/>
      <c r="C120" s="351"/>
      <c r="D120" s="352"/>
      <c r="E120" s="850"/>
      <c r="F120" s="850"/>
      <c r="G120" s="850"/>
      <c r="H120" s="850"/>
      <c r="I120" s="850"/>
      <c r="J120" s="850"/>
      <c r="K120" s="850"/>
      <c r="L120" s="850"/>
      <c r="M120" s="850"/>
      <c r="N120" s="850"/>
      <c r="O120" s="850"/>
      <c r="P120" s="850"/>
      <c r="Q120" s="850"/>
      <c r="R120" s="850"/>
      <c r="S120" s="850"/>
      <c r="T120" s="850"/>
      <c r="U120" s="351"/>
      <c r="V120" s="352"/>
      <c r="W120" s="981" t="s">
        <v>1739</v>
      </c>
      <c r="X120" s="981"/>
      <c r="Y120" s="981"/>
      <c r="Z120" s="981"/>
      <c r="AA120" s="981"/>
      <c r="AB120" s="981"/>
      <c r="AC120" s="981"/>
      <c r="AD120" s="981"/>
      <c r="AE120" s="981"/>
      <c r="AF120" s="981"/>
      <c r="AG120" s="981"/>
      <c r="AH120" s="981"/>
      <c r="AI120" s="981"/>
      <c r="AJ120" s="981"/>
      <c r="AK120" s="981"/>
      <c r="AL120" s="400"/>
      <c r="AM120" s="351"/>
      <c r="AN120" s="352"/>
      <c r="AO120" s="851"/>
      <c r="AP120" s="849"/>
      <c r="AQ120" s="521"/>
      <c r="AR120" s="356"/>
    </row>
    <row r="121" spans="1:44" x14ac:dyDescent="0.2">
      <c r="A121" s="849"/>
      <c r="B121" s="79"/>
      <c r="C121" s="351"/>
      <c r="D121" s="352"/>
      <c r="E121" s="850"/>
      <c r="F121" s="850"/>
      <c r="G121" s="850"/>
      <c r="H121" s="850"/>
      <c r="I121" s="850"/>
      <c r="J121" s="850"/>
      <c r="K121" s="850"/>
      <c r="L121" s="850"/>
      <c r="M121" s="850"/>
      <c r="N121" s="850"/>
      <c r="O121" s="850"/>
      <c r="P121" s="850"/>
      <c r="Q121" s="850"/>
      <c r="R121" s="850"/>
      <c r="S121" s="850"/>
      <c r="T121" s="850"/>
      <c r="U121" s="351"/>
      <c r="V121" s="352"/>
      <c r="W121" s="981"/>
      <c r="X121" s="981"/>
      <c r="Y121" s="981"/>
      <c r="Z121" s="981"/>
      <c r="AA121" s="981"/>
      <c r="AB121" s="981"/>
      <c r="AC121" s="981"/>
      <c r="AD121" s="981"/>
      <c r="AE121" s="981"/>
      <c r="AF121" s="981"/>
      <c r="AG121" s="981"/>
      <c r="AH121" s="981"/>
      <c r="AI121" s="981"/>
      <c r="AJ121" s="981"/>
      <c r="AK121" s="981"/>
      <c r="AL121" s="400"/>
      <c r="AM121" s="351"/>
      <c r="AN121" s="352"/>
      <c r="AO121" s="851"/>
      <c r="AP121" s="849"/>
      <c r="AQ121" s="521"/>
      <c r="AR121" s="356"/>
    </row>
    <row r="122" spans="1:44" x14ac:dyDescent="0.2">
      <c r="A122" s="849"/>
      <c r="B122" s="79"/>
      <c r="C122" s="351"/>
      <c r="D122" s="352"/>
      <c r="E122" s="850"/>
      <c r="F122" s="850"/>
      <c r="G122" s="850"/>
      <c r="H122" s="850"/>
      <c r="I122" s="850"/>
      <c r="J122" s="850"/>
      <c r="K122" s="850"/>
      <c r="L122" s="850"/>
      <c r="M122" s="850"/>
      <c r="N122" s="850"/>
      <c r="O122" s="850"/>
      <c r="P122" s="850"/>
      <c r="Q122" s="850"/>
      <c r="R122" s="850"/>
      <c r="S122" s="850"/>
      <c r="T122" s="850"/>
      <c r="U122" s="351"/>
      <c r="V122" s="352"/>
      <c r="W122" s="981"/>
      <c r="X122" s="981"/>
      <c r="Y122" s="981"/>
      <c r="Z122" s="981"/>
      <c r="AA122" s="981"/>
      <c r="AB122" s="981"/>
      <c r="AC122" s="981"/>
      <c r="AD122" s="981"/>
      <c r="AE122" s="981"/>
      <c r="AF122" s="981"/>
      <c r="AG122" s="981"/>
      <c r="AH122" s="981"/>
      <c r="AI122" s="981"/>
      <c r="AJ122" s="981"/>
      <c r="AK122" s="981"/>
      <c r="AL122" s="400"/>
      <c r="AM122" s="351"/>
      <c r="AN122" s="352"/>
      <c r="AO122" s="851"/>
      <c r="AP122" s="849"/>
      <c r="AQ122" s="521"/>
      <c r="AR122" s="356"/>
    </row>
    <row r="123" spans="1:44" x14ac:dyDescent="0.2">
      <c r="A123" s="849"/>
      <c r="B123" s="79"/>
      <c r="C123" s="351"/>
      <c r="D123" s="352"/>
      <c r="E123" s="850"/>
      <c r="F123" s="850"/>
      <c r="G123" s="850"/>
      <c r="H123" s="850"/>
      <c r="I123" s="850"/>
      <c r="J123" s="850"/>
      <c r="K123" s="850"/>
      <c r="L123" s="850"/>
      <c r="M123" s="850"/>
      <c r="N123" s="850"/>
      <c r="O123" s="850"/>
      <c r="P123" s="850"/>
      <c r="Q123" s="850"/>
      <c r="R123" s="850"/>
      <c r="S123" s="850"/>
      <c r="T123" s="850"/>
      <c r="U123" s="351"/>
      <c r="V123" s="352"/>
      <c r="W123" s="849"/>
      <c r="X123" s="849"/>
      <c r="Y123" s="851"/>
      <c r="Z123" s="851"/>
      <c r="AA123" s="851"/>
      <c r="AB123" s="372"/>
      <c r="AC123" s="412"/>
      <c r="AD123" s="982" t="s">
        <v>1737</v>
      </c>
      <c r="AE123" s="982"/>
      <c r="AF123" s="982"/>
      <c r="AG123" s="982"/>
      <c r="AH123" s="982"/>
      <c r="AI123" s="982"/>
      <c r="AJ123" s="982"/>
      <c r="AK123" s="372"/>
      <c r="AL123" s="400"/>
      <c r="AM123" s="351"/>
      <c r="AN123" s="352"/>
      <c r="AO123" s="851"/>
      <c r="AP123" s="849"/>
      <c r="AQ123" s="521"/>
      <c r="AR123" s="356"/>
    </row>
    <row r="124" spans="1:44" x14ac:dyDescent="0.2">
      <c r="A124" s="849"/>
      <c r="B124" s="79"/>
      <c r="C124" s="351"/>
      <c r="D124" s="352"/>
      <c r="E124" s="850"/>
      <c r="F124" s="850"/>
      <c r="G124" s="850"/>
      <c r="H124" s="850"/>
      <c r="I124" s="850"/>
      <c r="J124" s="850"/>
      <c r="K124" s="850"/>
      <c r="L124" s="850"/>
      <c r="M124" s="850"/>
      <c r="N124" s="850"/>
      <c r="O124" s="850"/>
      <c r="P124" s="850"/>
      <c r="Q124" s="850"/>
      <c r="R124" s="850"/>
      <c r="S124" s="850"/>
      <c r="T124" s="850"/>
      <c r="U124" s="351"/>
      <c r="V124" s="352"/>
      <c r="W124" s="849"/>
      <c r="X124" s="849"/>
      <c r="Y124" s="851"/>
      <c r="Z124" s="851"/>
      <c r="AA124" s="851"/>
      <c r="AB124" s="372"/>
      <c r="AC124" s="412"/>
      <c r="AD124" s="982"/>
      <c r="AE124" s="982"/>
      <c r="AF124" s="982"/>
      <c r="AG124" s="982"/>
      <c r="AH124" s="982"/>
      <c r="AI124" s="982"/>
      <c r="AJ124" s="982"/>
      <c r="AK124" s="372"/>
      <c r="AL124" s="400"/>
      <c r="AM124" s="351"/>
      <c r="AN124" s="352"/>
      <c r="AO124" s="851"/>
      <c r="AP124" s="849"/>
      <c r="AQ124" s="521"/>
      <c r="AR124" s="356"/>
    </row>
    <row r="125" spans="1:44" ht="6" customHeight="1" x14ac:dyDescent="0.2">
      <c r="A125" s="404"/>
      <c r="B125" s="405"/>
      <c r="C125" s="398"/>
      <c r="D125" s="397"/>
      <c r="E125" s="404"/>
      <c r="F125" s="404"/>
      <c r="G125" s="404"/>
      <c r="H125" s="404"/>
      <c r="I125" s="404"/>
      <c r="J125" s="404"/>
      <c r="K125" s="404"/>
      <c r="L125" s="404"/>
      <c r="M125" s="404"/>
      <c r="N125" s="404"/>
      <c r="O125" s="404"/>
      <c r="P125" s="404"/>
      <c r="Q125" s="404"/>
      <c r="R125" s="404"/>
      <c r="S125" s="404"/>
      <c r="T125" s="404"/>
      <c r="U125" s="398"/>
      <c r="V125" s="397"/>
      <c r="W125" s="404"/>
      <c r="X125" s="404"/>
      <c r="Y125" s="404"/>
      <c r="Z125" s="404"/>
      <c r="AA125" s="404"/>
      <c r="AB125" s="404"/>
      <c r="AC125" s="404"/>
      <c r="AD125" s="404"/>
      <c r="AE125" s="404"/>
      <c r="AF125" s="404"/>
      <c r="AG125" s="404"/>
      <c r="AH125" s="404"/>
      <c r="AI125" s="404"/>
      <c r="AJ125" s="404"/>
      <c r="AK125" s="404"/>
      <c r="AL125" s="406"/>
      <c r="AM125" s="398"/>
      <c r="AN125" s="397"/>
      <c r="AO125" s="404"/>
      <c r="AP125" s="404"/>
      <c r="AQ125" s="404"/>
    </row>
    <row r="126" spans="1:44" ht="6" customHeight="1" x14ac:dyDescent="0.2">
      <c r="A126" s="407"/>
      <c r="B126" s="788"/>
      <c r="C126" s="396"/>
      <c r="D126" s="395"/>
      <c r="E126" s="504"/>
      <c r="F126" s="504"/>
      <c r="G126" s="504"/>
      <c r="H126" s="504"/>
      <c r="I126" s="504"/>
      <c r="J126" s="407"/>
      <c r="K126" s="407"/>
      <c r="L126" s="407"/>
      <c r="M126" s="407"/>
      <c r="N126" s="407"/>
      <c r="O126" s="407"/>
      <c r="P126" s="407"/>
      <c r="Q126" s="407"/>
      <c r="R126" s="407"/>
      <c r="S126" s="504"/>
      <c r="T126" s="504"/>
      <c r="U126" s="396"/>
      <c r="V126" s="395"/>
      <c r="W126" s="407"/>
      <c r="X126" s="407"/>
      <c r="Y126" s="407"/>
      <c r="Z126" s="407"/>
      <c r="AA126" s="407"/>
      <c r="AB126" s="407"/>
      <c r="AC126" s="407"/>
      <c r="AD126" s="407"/>
      <c r="AE126" s="407"/>
      <c r="AF126" s="407"/>
      <c r="AG126" s="407"/>
      <c r="AH126" s="407"/>
      <c r="AI126" s="407"/>
      <c r="AJ126" s="407"/>
      <c r="AK126" s="407"/>
      <c r="AL126" s="408"/>
      <c r="AM126" s="396"/>
      <c r="AN126" s="395"/>
      <c r="AO126" s="407"/>
      <c r="AP126" s="407"/>
      <c r="AQ126" s="407"/>
    </row>
    <row r="127" spans="1:44" ht="11.25" customHeight="1" x14ac:dyDescent="0.2">
      <c r="A127" s="353"/>
      <c r="B127" s="79" t="s">
        <v>145</v>
      </c>
      <c r="C127" s="351"/>
      <c r="D127" s="352"/>
      <c r="E127" s="942" t="str">
        <f ca="1">VLOOKUP(INDIRECT(ADDRESS(ROW(),COLUMN()-3)),Language_Translations,MATCH(Language_Selected,Language_Options,0),FALSE)</f>
        <v>(NOM) a-t-il/elle reçu des vaccins pour éviter de contracter des maladies, y compris des vaccins reçus au cours de campagnes ou de journées de vaccination ou de journées de la santé de l'enfant ?</v>
      </c>
      <c r="F127" s="942"/>
      <c r="G127" s="942"/>
      <c r="H127" s="942"/>
      <c r="I127" s="942"/>
      <c r="J127" s="942"/>
      <c r="K127" s="942"/>
      <c r="L127" s="942"/>
      <c r="M127" s="942"/>
      <c r="N127" s="942"/>
      <c r="O127" s="942"/>
      <c r="P127" s="942"/>
      <c r="Q127" s="942"/>
      <c r="R127" s="942"/>
      <c r="S127" s="942"/>
      <c r="T127" s="942"/>
      <c r="U127" s="351"/>
      <c r="V127" s="352"/>
      <c r="AC127" s="310"/>
      <c r="AM127" s="351"/>
      <c r="AN127" s="352"/>
      <c r="AP127" s="310"/>
      <c r="AQ127" s="353"/>
    </row>
    <row r="128" spans="1:44" x14ac:dyDescent="0.2">
      <c r="A128" s="353"/>
      <c r="B128" s="806" t="s">
        <v>71</v>
      </c>
      <c r="C128" s="351"/>
      <c r="D128" s="352"/>
      <c r="E128" s="942"/>
      <c r="F128" s="942"/>
      <c r="G128" s="942"/>
      <c r="H128" s="942"/>
      <c r="I128" s="942"/>
      <c r="J128" s="942"/>
      <c r="K128" s="942"/>
      <c r="L128" s="942"/>
      <c r="M128" s="942"/>
      <c r="N128" s="942"/>
      <c r="O128" s="942"/>
      <c r="P128" s="942"/>
      <c r="Q128" s="942"/>
      <c r="R128" s="942"/>
      <c r="S128" s="942"/>
      <c r="T128" s="942"/>
      <c r="U128" s="351"/>
      <c r="V128" s="352"/>
      <c r="W128" s="353" t="s">
        <v>444</v>
      </c>
      <c r="X128" s="353"/>
      <c r="Y128" s="378" t="s">
        <v>2</v>
      </c>
      <c r="Z128" s="378"/>
      <c r="AA128" s="378"/>
      <c r="AB128" s="378"/>
      <c r="AC128" s="378"/>
      <c r="AD128" s="378"/>
      <c r="AE128" s="378"/>
      <c r="AF128" s="378"/>
      <c r="AG128" s="378"/>
      <c r="AH128" s="378"/>
      <c r="AI128" s="378"/>
      <c r="AJ128" s="378"/>
      <c r="AK128" s="378"/>
      <c r="AL128" s="400" t="s">
        <v>10</v>
      </c>
      <c r="AM128" s="351"/>
      <c r="AN128" s="352"/>
      <c r="AO128" s="359"/>
      <c r="AP128" s="359"/>
      <c r="AQ128" s="521"/>
    </row>
    <row r="129" spans="1:43" ht="11.25" customHeight="1" x14ac:dyDescent="0.2">
      <c r="A129" s="353"/>
      <c r="B129" s="79"/>
      <c r="C129" s="351"/>
      <c r="D129" s="352"/>
      <c r="E129" s="942"/>
      <c r="F129" s="942"/>
      <c r="G129" s="942"/>
      <c r="H129" s="942"/>
      <c r="I129" s="942"/>
      <c r="J129" s="942"/>
      <c r="K129" s="942"/>
      <c r="L129" s="942"/>
      <c r="M129" s="942"/>
      <c r="N129" s="942"/>
      <c r="O129" s="942"/>
      <c r="P129" s="942"/>
      <c r="Q129" s="942"/>
      <c r="R129" s="942"/>
      <c r="S129" s="942"/>
      <c r="T129" s="942"/>
      <c r="U129" s="492"/>
      <c r="V129" s="352"/>
      <c r="W129" s="353" t="s">
        <v>445</v>
      </c>
      <c r="X129" s="353"/>
      <c r="Y129" s="378" t="s">
        <v>2</v>
      </c>
      <c r="Z129" s="378"/>
      <c r="AA129" s="378"/>
      <c r="AB129" s="378"/>
      <c r="AC129" s="378"/>
      <c r="AD129" s="378"/>
      <c r="AE129" s="378"/>
      <c r="AF129" s="378"/>
      <c r="AG129" s="378"/>
      <c r="AH129" s="378"/>
      <c r="AI129" s="378"/>
      <c r="AJ129" s="378"/>
      <c r="AK129" s="378"/>
      <c r="AL129" s="400" t="s">
        <v>12</v>
      </c>
      <c r="AM129" s="351"/>
      <c r="AN129" s="352"/>
      <c r="AO129" s="359"/>
      <c r="AP129" s="978" t="s">
        <v>373</v>
      </c>
      <c r="AQ129" s="521"/>
    </row>
    <row r="130" spans="1:43" ht="11.25" customHeight="1" x14ac:dyDescent="0.2">
      <c r="A130" s="781"/>
      <c r="B130" s="79"/>
      <c r="C130" s="351"/>
      <c r="D130" s="352"/>
      <c r="E130" s="942"/>
      <c r="F130" s="942"/>
      <c r="G130" s="942"/>
      <c r="H130" s="942"/>
      <c r="I130" s="942"/>
      <c r="J130" s="942"/>
      <c r="K130" s="942"/>
      <c r="L130" s="942"/>
      <c r="M130" s="942"/>
      <c r="N130" s="942"/>
      <c r="O130" s="942"/>
      <c r="P130" s="942"/>
      <c r="Q130" s="942"/>
      <c r="R130" s="942"/>
      <c r="S130" s="942"/>
      <c r="T130" s="942"/>
      <c r="U130" s="492"/>
      <c r="V130" s="352"/>
      <c r="W130" s="353" t="s">
        <v>560</v>
      </c>
      <c r="X130" s="353"/>
      <c r="Y130" s="341"/>
      <c r="Z130" s="341"/>
      <c r="AA130" s="341"/>
      <c r="AB130" s="372" t="s">
        <v>2</v>
      </c>
      <c r="AC130" s="412"/>
      <c r="AD130" s="372"/>
      <c r="AE130" s="372"/>
      <c r="AF130" s="372"/>
      <c r="AG130" s="372"/>
      <c r="AH130" s="372"/>
      <c r="AI130" s="372"/>
      <c r="AJ130" s="372"/>
      <c r="AK130" s="372"/>
      <c r="AL130" s="400" t="s">
        <v>58</v>
      </c>
      <c r="AM130" s="351"/>
      <c r="AN130" s="352"/>
      <c r="AO130" s="359"/>
      <c r="AP130" s="978"/>
      <c r="AQ130" s="521"/>
    </row>
    <row r="131" spans="1:43" ht="10.5" x14ac:dyDescent="0.2">
      <c r="A131" s="353"/>
      <c r="B131" s="79"/>
      <c r="C131" s="351"/>
      <c r="D131" s="352"/>
      <c r="E131" s="942"/>
      <c r="F131" s="942"/>
      <c r="G131" s="942"/>
      <c r="H131" s="942"/>
      <c r="I131" s="942"/>
      <c r="J131" s="942"/>
      <c r="K131" s="942"/>
      <c r="L131" s="942"/>
      <c r="M131" s="942"/>
      <c r="N131" s="942"/>
      <c r="O131" s="942"/>
      <c r="P131" s="942"/>
      <c r="Q131" s="942"/>
      <c r="R131" s="942"/>
      <c r="S131" s="942"/>
      <c r="T131" s="942"/>
      <c r="U131" s="492"/>
      <c r="V131" s="352"/>
      <c r="W131" s="353"/>
      <c r="X131" s="353"/>
      <c r="Y131" s="341"/>
      <c r="Z131" s="341"/>
      <c r="AA131" s="341"/>
      <c r="AB131" s="372"/>
      <c r="AC131" s="412"/>
      <c r="AD131" s="372"/>
      <c r="AE131" s="372"/>
      <c r="AF131" s="372"/>
      <c r="AG131" s="372"/>
      <c r="AH131" s="372"/>
      <c r="AI131" s="372"/>
      <c r="AJ131" s="372"/>
      <c r="AK131" s="372"/>
      <c r="AL131" s="400"/>
      <c r="AM131" s="351"/>
      <c r="AN131" s="352"/>
      <c r="AO131" s="359"/>
      <c r="AP131" s="353"/>
      <c r="AQ131" s="353"/>
    </row>
    <row r="132" spans="1:43" ht="6" customHeight="1" x14ac:dyDescent="0.2">
      <c r="A132" s="404"/>
      <c r="B132" s="405"/>
      <c r="C132" s="398"/>
      <c r="D132" s="397"/>
      <c r="E132" s="404"/>
      <c r="F132" s="404"/>
      <c r="G132" s="404"/>
      <c r="H132" s="404"/>
      <c r="I132" s="404"/>
      <c r="J132" s="404"/>
      <c r="K132" s="404"/>
      <c r="L132" s="404"/>
      <c r="M132" s="404"/>
      <c r="N132" s="404"/>
      <c r="O132" s="404"/>
      <c r="P132" s="404"/>
      <c r="Q132" s="404"/>
      <c r="R132" s="404"/>
      <c r="S132" s="404"/>
      <c r="T132" s="404"/>
      <c r="U132" s="398"/>
      <c r="V132" s="397"/>
      <c r="W132" s="404"/>
      <c r="X132" s="404"/>
      <c r="Y132" s="404"/>
      <c r="Z132" s="404"/>
      <c r="AA132" s="404"/>
      <c r="AB132" s="404"/>
      <c r="AC132" s="404"/>
      <c r="AD132" s="404"/>
      <c r="AE132" s="404"/>
      <c r="AF132" s="404"/>
      <c r="AG132" s="404"/>
      <c r="AH132" s="404"/>
      <c r="AI132" s="404"/>
      <c r="AJ132" s="404"/>
      <c r="AK132" s="404"/>
      <c r="AL132" s="406"/>
      <c r="AM132" s="398"/>
      <c r="AN132" s="397"/>
      <c r="AO132" s="404"/>
      <c r="AP132" s="404"/>
      <c r="AQ132" s="404"/>
    </row>
    <row r="133" spans="1:43" ht="6" customHeight="1" x14ac:dyDescent="0.2">
      <c r="A133" s="407"/>
      <c r="B133" s="788"/>
      <c r="C133" s="396"/>
      <c r="D133" s="395"/>
      <c r="E133" s="504"/>
      <c r="F133" s="504"/>
      <c r="G133" s="504"/>
      <c r="H133" s="504"/>
      <c r="I133" s="504"/>
      <c r="J133" s="407"/>
      <c r="K133" s="407"/>
      <c r="L133" s="407"/>
      <c r="M133" s="407"/>
      <c r="N133" s="407"/>
      <c r="O133" s="407"/>
      <c r="P133" s="407"/>
      <c r="Q133" s="407"/>
      <c r="R133" s="407"/>
      <c r="S133" s="504"/>
      <c r="T133" s="504"/>
      <c r="U133" s="396"/>
      <c r="V133" s="395"/>
      <c r="W133" s="407"/>
      <c r="X133" s="407"/>
      <c r="Y133" s="407"/>
      <c r="Z133" s="407"/>
      <c r="AA133" s="407"/>
      <c r="AB133" s="407"/>
      <c r="AC133" s="407"/>
      <c r="AD133" s="407"/>
      <c r="AE133" s="407"/>
      <c r="AF133" s="407"/>
      <c r="AG133" s="407"/>
      <c r="AH133" s="407"/>
      <c r="AI133" s="407"/>
      <c r="AJ133" s="407"/>
      <c r="AK133" s="407"/>
      <c r="AL133" s="408"/>
      <c r="AM133" s="396"/>
      <c r="AN133" s="395"/>
      <c r="AO133" s="407"/>
      <c r="AP133" s="407"/>
      <c r="AQ133" s="407"/>
    </row>
    <row r="134" spans="1:43" ht="11.25" customHeight="1" x14ac:dyDescent="0.2">
      <c r="A134" s="353"/>
      <c r="B134" s="79" t="s">
        <v>146</v>
      </c>
      <c r="C134" s="351"/>
      <c r="D134" s="352"/>
      <c r="E134" s="942" t="str">
        <f ca="1">VLOOKUP(INDIRECT(ADDRESS(ROW(),COLUMN()-3)),Language_Translations,MATCH(Language_Selected,Language_Options,0),FALSE)</f>
        <v>Est-ce que (NOM) a reçu le vaccin du BCG contre la tuberculose, c'est-à-dire une injection dans le bras ou à l'épaule qui laisse habituellement une cicatrice ?</v>
      </c>
      <c r="F134" s="942"/>
      <c r="G134" s="942"/>
      <c r="H134" s="942"/>
      <c r="I134" s="942"/>
      <c r="J134" s="942"/>
      <c r="K134" s="942"/>
      <c r="L134" s="942"/>
      <c r="M134" s="942"/>
      <c r="N134" s="942"/>
      <c r="O134" s="942"/>
      <c r="P134" s="942"/>
      <c r="Q134" s="942"/>
      <c r="R134" s="942"/>
      <c r="S134" s="942"/>
      <c r="T134" s="942"/>
      <c r="U134" s="351"/>
      <c r="V134" s="352"/>
      <c r="W134" s="718" t="s">
        <v>444</v>
      </c>
      <c r="X134" s="353"/>
      <c r="Y134" s="378" t="s">
        <v>2</v>
      </c>
      <c r="Z134" s="378"/>
      <c r="AA134" s="378"/>
      <c r="AB134" s="378"/>
      <c r="AC134" s="378"/>
      <c r="AD134" s="378"/>
      <c r="AE134" s="378"/>
      <c r="AF134" s="378"/>
      <c r="AG134" s="378"/>
      <c r="AH134" s="378"/>
      <c r="AI134" s="378"/>
      <c r="AJ134" s="378"/>
      <c r="AK134" s="378"/>
      <c r="AL134" s="400" t="s">
        <v>10</v>
      </c>
      <c r="AM134" s="351"/>
      <c r="AN134" s="352"/>
      <c r="AO134" s="359"/>
      <c r="AP134" s="359"/>
      <c r="AQ134" s="353"/>
    </row>
    <row r="135" spans="1:43" x14ac:dyDescent="0.2">
      <c r="A135" s="353"/>
      <c r="B135" s="79"/>
      <c r="C135" s="351"/>
      <c r="D135" s="352"/>
      <c r="E135" s="942"/>
      <c r="F135" s="942"/>
      <c r="G135" s="942"/>
      <c r="H135" s="942"/>
      <c r="I135" s="942"/>
      <c r="J135" s="942"/>
      <c r="K135" s="942"/>
      <c r="L135" s="942"/>
      <c r="M135" s="942"/>
      <c r="N135" s="942"/>
      <c r="O135" s="942"/>
      <c r="P135" s="942"/>
      <c r="Q135" s="942"/>
      <c r="R135" s="942"/>
      <c r="S135" s="942"/>
      <c r="T135" s="942"/>
      <c r="U135" s="351"/>
      <c r="V135" s="352"/>
      <c r="W135" s="718" t="s">
        <v>445</v>
      </c>
      <c r="X135" s="353"/>
      <c r="Y135" s="378" t="s">
        <v>2</v>
      </c>
      <c r="Z135" s="378"/>
      <c r="AA135" s="378"/>
      <c r="AB135" s="378"/>
      <c r="AC135" s="378"/>
      <c r="AD135" s="378"/>
      <c r="AE135" s="378"/>
      <c r="AF135" s="378"/>
      <c r="AG135" s="378"/>
      <c r="AH135" s="378"/>
      <c r="AI135" s="378"/>
      <c r="AJ135" s="378"/>
      <c r="AK135" s="378"/>
      <c r="AL135" s="400" t="s">
        <v>12</v>
      </c>
      <c r="AM135" s="351"/>
      <c r="AN135" s="352"/>
      <c r="AO135" s="359"/>
      <c r="AP135" s="359"/>
      <c r="AQ135" s="353"/>
    </row>
    <row r="136" spans="1:43" ht="11.25" customHeight="1" x14ac:dyDescent="0.2">
      <c r="A136" s="353"/>
      <c r="B136" s="79"/>
      <c r="C136" s="351"/>
      <c r="D136" s="352"/>
      <c r="E136" s="942"/>
      <c r="F136" s="942"/>
      <c r="G136" s="942"/>
      <c r="H136" s="942"/>
      <c r="I136" s="942"/>
      <c r="J136" s="942"/>
      <c r="K136" s="942"/>
      <c r="L136" s="942"/>
      <c r="M136" s="942"/>
      <c r="N136" s="942"/>
      <c r="O136" s="942"/>
      <c r="P136" s="942"/>
      <c r="Q136" s="942"/>
      <c r="R136" s="942"/>
      <c r="S136" s="942"/>
      <c r="T136" s="942"/>
      <c r="U136" s="492"/>
      <c r="V136" s="352"/>
      <c r="W136" s="718" t="s">
        <v>560</v>
      </c>
      <c r="X136" s="353"/>
      <c r="Y136" s="341"/>
      <c r="Z136" s="341"/>
      <c r="AA136" s="341"/>
      <c r="AB136" s="372" t="s">
        <v>2</v>
      </c>
      <c r="AC136" s="412"/>
      <c r="AD136" s="372"/>
      <c r="AE136" s="372"/>
      <c r="AF136" s="372"/>
      <c r="AG136" s="372"/>
      <c r="AH136" s="372"/>
      <c r="AI136" s="372"/>
      <c r="AJ136" s="372"/>
      <c r="AK136" s="372"/>
      <c r="AL136" s="400" t="s">
        <v>58</v>
      </c>
      <c r="AM136" s="351"/>
      <c r="AN136" s="352"/>
      <c r="AO136" s="359"/>
      <c r="AP136" s="359"/>
      <c r="AQ136" s="353"/>
    </row>
    <row r="137" spans="1:43" ht="6" customHeight="1" x14ac:dyDescent="0.2">
      <c r="A137" s="404"/>
      <c r="B137" s="405"/>
      <c r="C137" s="398"/>
      <c r="D137" s="397"/>
      <c r="E137" s="404"/>
      <c r="F137" s="404"/>
      <c r="G137" s="404"/>
      <c r="H137" s="404"/>
      <c r="I137" s="404"/>
      <c r="J137" s="404"/>
      <c r="K137" s="404"/>
      <c r="L137" s="404"/>
      <c r="M137" s="404"/>
      <c r="N137" s="404"/>
      <c r="O137" s="404"/>
      <c r="P137" s="404"/>
      <c r="Q137" s="404"/>
      <c r="R137" s="404"/>
      <c r="S137" s="404"/>
      <c r="T137" s="404"/>
      <c r="U137" s="398"/>
      <c r="V137" s="397"/>
      <c r="W137" s="404"/>
      <c r="X137" s="404"/>
      <c r="Y137" s="404"/>
      <c r="Z137" s="404"/>
      <c r="AA137" s="404"/>
      <c r="AB137" s="404"/>
      <c r="AC137" s="404"/>
      <c r="AD137" s="404"/>
      <c r="AE137" s="404"/>
      <c r="AF137" s="404"/>
      <c r="AG137" s="404"/>
      <c r="AH137" s="404"/>
      <c r="AI137" s="404"/>
      <c r="AJ137" s="404"/>
      <c r="AK137" s="404"/>
      <c r="AL137" s="406"/>
      <c r="AM137" s="398"/>
      <c r="AN137" s="397"/>
      <c r="AO137" s="404"/>
      <c r="AP137" s="404"/>
      <c r="AQ137" s="404"/>
    </row>
    <row r="138" spans="1:43" ht="6" customHeight="1" x14ac:dyDescent="0.2">
      <c r="A138" s="407"/>
      <c r="B138" s="788"/>
      <c r="C138" s="396"/>
      <c r="D138" s="395"/>
      <c r="E138" s="504"/>
      <c r="F138" s="504"/>
      <c r="G138" s="504"/>
      <c r="H138" s="504"/>
      <c r="I138" s="504"/>
      <c r="J138" s="407"/>
      <c r="K138" s="407"/>
      <c r="L138" s="407"/>
      <c r="M138" s="407"/>
      <c r="N138" s="407"/>
      <c r="O138" s="407"/>
      <c r="P138" s="407"/>
      <c r="Q138" s="407"/>
      <c r="R138" s="407"/>
      <c r="S138" s="504"/>
      <c r="T138" s="504"/>
      <c r="U138" s="396"/>
      <c r="V138" s="395"/>
      <c r="W138" s="407"/>
      <c r="X138" s="407"/>
      <c r="Y138" s="407"/>
      <c r="Z138" s="407"/>
      <c r="AA138" s="407"/>
      <c r="AB138" s="407"/>
      <c r="AC138" s="407"/>
      <c r="AD138" s="407"/>
      <c r="AE138" s="407"/>
      <c r="AF138" s="407"/>
      <c r="AG138" s="407"/>
      <c r="AH138" s="407"/>
      <c r="AI138" s="407"/>
      <c r="AJ138" s="407"/>
      <c r="AK138" s="407"/>
      <c r="AL138" s="408"/>
      <c r="AM138" s="396"/>
      <c r="AN138" s="395"/>
      <c r="AO138" s="407"/>
      <c r="AP138" s="407"/>
      <c r="AQ138" s="407"/>
    </row>
    <row r="139" spans="1:43" ht="11.25" customHeight="1" x14ac:dyDescent="0.2">
      <c r="A139" s="353"/>
      <c r="B139" s="79" t="s">
        <v>147</v>
      </c>
      <c r="C139" s="351"/>
      <c r="D139" s="352"/>
      <c r="E139" s="942" t="str">
        <f ca="1">VLOOKUP(INDIRECT(ADDRESS(ROW(),COLUMN()-3)),Language_Translations,MATCH(Language_Selected,Language_Options,0),FALSE)</f>
        <v>Est-ce que dans les 24 heures après la naissance, (NOM) a reçu le vaccin de l'hépatite B, c'est-à dire une injection dans la cuisse pour éviter l'hépatite B ?</v>
      </c>
      <c r="F139" s="942"/>
      <c r="G139" s="942"/>
      <c r="H139" s="942"/>
      <c r="I139" s="942"/>
      <c r="J139" s="942"/>
      <c r="K139" s="942"/>
      <c r="L139" s="942"/>
      <c r="M139" s="942"/>
      <c r="N139" s="942"/>
      <c r="O139" s="942"/>
      <c r="P139" s="942"/>
      <c r="Q139" s="942"/>
      <c r="R139" s="942"/>
      <c r="S139" s="942"/>
      <c r="T139" s="942"/>
      <c r="U139" s="351"/>
      <c r="V139" s="352"/>
      <c r="W139" s="718" t="s">
        <v>444</v>
      </c>
      <c r="X139" s="353"/>
      <c r="Y139" s="378" t="s">
        <v>2</v>
      </c>
      <c r="Z139" s="378"/>
      <c r="AA139" s="378"/>
      <c r="AB139" s="378"/>
      <c r="AC139" s="378"/>
      <c r="AD139" s="378"/>
      <c r="AE139" s="378"/>
      <c r="AF139" s="378"/>
      <c r="AG139" s="378"/>
      <c r="AH139" s="378"/>
      <c r="AI139" s="378"/>
      <c r="AJ139" s="378"/>
      <c r="AK139" s="378"/>
      <c r="AL139" s="400" t="s">
        <v>10</v>
      </c>
      <c r="AM139" s="351"/>
      <c r="AN139" s="352"/>
      <c r="AO139" s="359"/>
      <c r="AP139" s="359"/>
      <c r="AQ139" s="353"/>
    </row>
    <row r="140" spans="1:43" x14ac:dyDescent="0.2">
      <c r="A140" s="353"/>
      <c r="B140" s="381"/>
      <c r="C140" s="351"/>
      <c r="D140" s="352"/>
      <c r="E140" s="942"/>
      <c r="F140" s="942"/>
      <c r="G140" s="942"/>
      <c r="H140" s="942"/>
      <c r="I140" s="942"/>
      <c r="J140" s="942"/>
      <c r="K140" s="942"/>
      <c r="L140" s="942"/>
      <c r="M140" s="942"/>
      <c r="N140" s="942"/>
      <c r="O140" s="942"/>
      <c r="P140" s="942"/>
      <c r="Q140" s="942"/>
      <c r="R140" s="942"/>
      <c r="S140" s="942"/>
      <c r="T140" s="942"/>
      <c r="U140" s="351"/>
      <c r="V140" s="352"/>
      <c r="W140" s="718" t="s">
        <v>445</v>
      </c>
      <c r="X140" s="353"/>
      <c r="Y140" s="378" t="s">
        <v>2</v>
      </c>
      <c r="Z140" s="378"/>
      <c r="AA140" s="378"/>
      <c r="AB140" s="378"/>
      <c r="AC140" s="378"/>
      <c r="AD140" s="378"/>
      <c r="AE140" s="378"/>
      <c r="AF140" s="378"/>
      <c r="AG140" s="378"/>
      <c r="AH140" s="378"/>
      <c r="AI140" s="378"/>
      <c r="AJ140" s="378"/>
      <c r="AK140" s="378"/>
      <c r="AL140" s="400" t="s">
        <v>12</v>
      </c>
      <c r="AM140" s="351"/>
      <c r="AN140" s="352"/>
      <c r="AO140" s="359"/>
      <c r="AP140" s="359"/>
      <c r="AQ140" s="353"/>
    </row>
    <row r="141" spans="1:43" ht="11.25" customHeight="1" x14ac:dyDescent="0.2">
      <c r="A141" s="353"/>
      <c r="B141" s="79"/>
      <c r="C141" s="351"/>
      <c r="D141" s="352"/>
      <c r="E141" s="942"/>
      <c r="F141" s="942"/>
      <c r="G141" s="942"/>
      <c r="H141" s="942"/>
      <c r="I141" s="942"/>
      <c r="J141" s="942"/>
      <c r="K141" s="942"/>
      <c r="L141" s="942"/>
      <c r="M141" s="942"/>
      <c r="N141" s="942"/>
      <c r="O141" s="942"/>
      <c r="P141" s="942"/>
      <c r="Q141" s="942"/>
      <c r="R141" s="942"/>
      <c r="S141" s="942"/>
      <c r="T141" s="942"/>
      <c r="U141" s="492"/>
      <c r="V141" s="352"/>
      <c r="W141" s="718" t="s">
        <v>560</v>
      </c>
      <c r="X141" s="353"/>
      <c r="Y141" s="341"/>
      <c r="Z141" s="341"/>
      <c r="AA141" s="341"/>
      <c r="AB141" s="372" t="s">
        <v>2</v>
      </c>
      <c r="AC141" s="412"/>
      <c r="AD141" s="372"/>
      <c r="AE141" s="372"/>
      <c r="AF141" s="372"/>
      <c r="AG141" s="372"/>
      <c r="AH141" s="372"/>
      <c r="AI141" s="372"/>
      <c r="AJ141" s="372"/>
      <c r="AK141" s="372"/>
      <c r="AL141" s="400" t="s">
        <v>58</v>
      </c>
      <c r="AM141" s="351"/>
      <c r="AN141" s="352"/>
      <c r="AO141" s="359"/>
      <c r="AP141" s="359"/>
      <c r="AQ141" s="353"/>
    </row>
    <row r="142" spans="1:43" ht="6" customHeight="1" x14ac:dyDescent="0.2">
      <c r="A142" s="404"/>
      <c r="B142" s="405"/>
      <c r="C142" s="398"/>
      <c r="D142" s="397"/>
      <c r="E142" s="404"/>
      <c r="F142" s="404"/>
      <c r="G142" s="404"/>
      <c r="H142" s="404"/>
      <c r="I142" s="404"/>
      <c r="J142" s="404"/>
      <c r="K142" s="404"/>
      <c r="L142" s="404"/>
      <c r="M142" s="404"/>
      <c r="N142" s="404"/>
      <c r="O142" s="404"/>
      <c r="P142" s="404"/>
      <c r="Q142" s="404"/>
      <c r="R142" s="404"/>
      <c r="S142" s="404"/>
      <c r="T142" s="404"/>
      <c r="U142" s="398"/>
      <c r="V142" s="397"/>
      <c r="W142" s="404"/>
      <c r="X142" s="404"/>
      <c r="Y142" s="404"/>
      <c r="Z142" s="404"/>
      <c r="AA142" s="404"/>
      <c r="AB142" s="404"/>
      <c r="AC142" s="404"/>
      <c r="AD142" s="404"/>
      <c r="AE142" s="404"/>
      <c r="AF142" s="404"/>
      <c r="AG142" s="404"/>
      <c r="AH142" s="404"/>
      <c r="AI142" s="404"/>
      <c r="AJ142" s="404"/>
      <c r="AK142" s="404"/>
      <c r="AL142" s="406"/>
      <c r="AM142" s="398"/>
      <c r="AN142" s="397"/>
      <c r="AO142" s="404"/>
      <c r="AP142" s="404"/>
      <c r="AQ142" s="404"/>
    </row>
    <row r="143" spans="1:43" ht="6" customHeight="1" x14ac:dyDescent="0.2">
      <c r="A143" s="407"/>
      <c r="B143" s="788"/>
      <c r="C143" s="396"/>
      <c r="D143" s="395"/>
      <c r="E143" s="504"/>
      <c r="F143" s="504"/>
      <c r="G143" s="504"/>
      <c r="H143" s="504"/>
      <c r="I143" s="504"/>
      <c r="J143" s="407"/>
      <c r="K143" s="407"/>
      <c r="L143" s="407"/>
      <c r="M143" s="407"/>
      <c r="N143" s="407"/>
      <c r="O143" s="407"/>
      <c r="P143" s="407"/>
      <c r="Q143" s="407"/>
      <c r="R143" s="407"/>
      <c r="S143" s="504"/>
      <c r="T143" s="504"/>
      <c r="U143" s="396"/>
      <c r="V143" s="395"/>
      <c r="W143" s="407"/>
      <c r="X143" s="407"/>
      <c r="Y143" s="407"/>
      <c r="Z143" s="407"/>
      <c r="AA143" s="407"/>
      <c r="AB143" s="407"/>
      <c r="AC143" s="407"/>
      <c r="AD143" s="407"/>
      <c r="AE143" s="407"/>
      <c r="AF143" s="407"/>
      <c r="AG143" s="407"/>
      <c r="AH143" s="407"/>
      <c r="AI143" s="407"/>
      <c r="AJ143" s="407"/>
      <c r="AK143" s="407"/>
      <c r="AL143" s="408"/>
      <c r="AM143" s="396"/>
      <c r="AN143" s="395"/>
      <c r="AO143" s="407"/>
      <c r="AP143" s="407"/>
      <c r="AQ143" s="407"/>
    </row>
    <row r="144" spans="1:43" ht="11.25" customHeight="1" x14ac:dyDescent="0.2">
      <c r="A144" s="353"/>
      <c r="B144" s="79" t="s">
        <v>148</v>
      </c>
      <c r="C144" s="351"/>
      <c r="D144" s="352"/>
      <c r="E144" s="942" t="str">
        <f ca="1">VLOOKUP(INDIRECT(ADDRESS(ROW(),COLUMN()-3)),Language_Translations,MATCH(Language_Selected,Language_Options,0),FALSE)</f>
        <v>Est-ce que (NOM) a reçu le vaccin oral contre la polio, c'est-à-dire deux gouttes dans la bouche pour éviter la polio ?</v>
      </c>
      <c r="F144" s="942"/>
      <c r="G144" s="942"/>
      <c r="H144" s="942"/>
      <c r="I144" s="942"/>
      <c r="J144" s="942"/>
      <c r="K144" s="942"/>
      <c r="L144" s="942"/>
      <c r="M144" s="942"/>
      <c r="N144" s="942"/>
      <c r="O144" s="942"/>
      <c r="P144" s="942"/>
      <c r="Q144" s="942"/>
      <c r="R144" s="942"/>
      <c r="S144" s="942"/>
      <c r="T144" s="942"/>
      <c r="U144" s="351"/>
      <c r="V144" s="352"/>
      <c r="W144" s="718" t="s">
        <v>444</v>
      </c>
      <c r="X144" s="353"/>
      <c r="Y144" s="378" t="s">
        <v>2</v>
      </c>
      <c r="Z144" s="378"/>
      <c r="AA144" s="378"/>
      <c r="AB144" s="378"/>
      <c r="AC144" s="378"/>
      <c r="AD144" s="378"/>
      <c r="AE144" s="378"/>
      <c r="AF144" s="378"/>
      <c r="AG144" s="378"/>
      <c r="AH144" s="378"/>
      <c r="AI144" s="378"/>
      <c r="AJ144" s="378"/>
      <c r="AK144" s="378"/>
      <c r="AL144" s="400" t="s">
        <v>10</v>
      </c>
      <c r="AM144" s="351"/>
      <c r="AN144" s="352"/>
      <c r="AO144" s="359"/>
      <c r="AP144" s="359"/>
      <c r="AQ144" s="353"/>
    </row>
    <row r="145" spans="1:43" x14ac:dyDescent="0.2">
      <c r="A145" s="353"/>
      <c r="B145" s="79"/>
      <c r="C145" s="351"/>
      <c r="D145" s="352"/>
      <c r="E145" s="942"/>
      <c r="F145" s="942"/>
      <c r="G145" s="942"/>
      <c r="H145" s="942"/>
      <c r="I145" s="942"/>
      <c r="J145" s="942"/>
      <c r="K145" s="942"/>
      <c r="L145" s="942"/>
      <c r="M145" s="942"/>
      <c r="N145" s="942"/>
      <c r="O145" s="942"/>
      <c r="P145" s="942"/>
      <c r="Q145" s="942"/>
      <c r="R145" s="942"/>
      <c r="S145" s="942"/>
      <c r="T145" s="942"/>
      <c r="U145" s="351"/>
      <c r="V145" s="352"/>
      <c r="W145" s="718" t="s">
        <v>445</v>
      </c>
      <c r="X145" s="353"/>
      <c r="Y145" s="378" t="s">
        <v>2</v>
      </c>
      <c r="Z145" s="378"/>
      <c r="AA145" s="378"/>
      <c r="AB145" s="378"/>
      <c r="AC145" s="378"/>
      <c r="AD145" s="378"/>
      <c r="AE145" s="378"/>
      <c r="AF145" s="378"/>
      <c r="AG145" s="378"/>
      <c r="AH145" s="378"/>
      <c r="AI145" s="378"/>
      <c r="AJ145" s="378"/>
      <c r="AK145" s="378"/>
      <c r="AL145" s="400" t="s">
        <v>12</v>
      </c>
      <c r="AM145" s="351"/>
      <c r="AN145" s="352"/>
      <c r="AO145" s="359"/>
      <c r="AP145" s="980" t="s">
        <v>150</v>
      </c>
      <c r="AQ145" s="522"/>
    </row>
    <row r="146" spans="1:43" ht="11.25" customHeight="1" x14ac:dyDescent="0.2">
      <c r="A146" s="353"/>
      <c r="B146" s="79"/>
      <c r="C146" s="351"/>
      <c r="D146" s="352"/>
      <c r="E146" s="942"/>
      <c r="F146" s="942"/>
      <c r="G146" s="942"/>
      <c r="H146" s="942"/>
      <c r="I146" s="942"/>
      <c r="J146" s="942"/>
      <c r="K146" s="942"/>
      <c r="L146" s="942"/>
      <c r="M146" s="942"/>
      <c r="N146" s="942"/>
      <c r="O146" s="942"/>
      <c r="P146" s="942"/>
      <c r="Q146" s="942"/>
      <c r="R146" s="942"/>
      <c r="S146" s="942"/>
      <c r="T146" s="942"/>
      <c r="U146" s="492"/>
      <c r="V146" s="352"/>
      <c r="W146" s="718" t="s">
        <v>560</v>
      </c>
      <c r="X146" s="353"/>
      <c r="Y146" s="341"/>
      <c r="Z146" s="341"/>
      <c r="AA146" s="341"/>
      <c r="AB146" s="372" t="s">
        <v>2</v>
      </c>
      <c r="AC146" s="412"/>
      <c r="AD146" s="372"/>
      <c r="AE146" s="372"/>
      <c r="AF146" s="372"/>
      <c r="AG146" s="372"/>
      <c r="AH146" s="372"/>
      <c r="AI146" s="372"/>
      <c r="AJ146" s="372"/>
      <c r="AK146" s="372"/>
      <c r="AL146" s="400" t="s">
        <v>58</v>
      </c>
      <c r="AM146" s="351"/>
      <c r="AN146" s="352"/>
      <c r="AO146" s="359"/>
      <c r="AP146" s="980"/>
      <c r="AQ146" s="522"/>
    </row>
    <row r="147" spans="1:43" ht="6" customHeight="1" x14ac:dyDescent="0.2">
      <c r="A147" s="404"/>
      <c r="B147" s="405"/>
      <c r="C147" s="398"/>
      <c r="D147" s="397"/>
      <c r="E147" s="404"/>
      <c r="F147" s="404"/>
      <c r="G147" s="404"/>
      <c r="H147" s="404"/>
      <c r="I147" s="404"/>
      <c r="J147" s="404"/>
      <c r="K147" s="404"/>
      <c r="L147" s="404"/>
      <c r="M147" s="404"/>
      <c r="N147" s="404"/>
      <c r="O147" s="404"/>
      <c r="P147" s="404"/>
      <c r="Q147" s="404"/>
      <c r="R147" s="404"/>
      <c r="S147" s="404"/>
      <c r="T147" s="404"/>
      <c r="U147" s="398"/>
      <c r="V147" s="397"/>
      <c r="W147" s="404"/>
      <c r="X147" s="404"/>
      <c r="Y147" s="404"/>
      <c r="Z147" s="404"/>
      <c r="AA147" s="404"/>
      <c r="AB147" s="404"/>
      <c r="AC147" s="404"/>
      <c r="AD147" s="404"/>
      <c r="AE147" s="404"/>
      <c r="AF147" s="404"/>
      <c r="AG147" s="404"/>
      <c r="AH147" s="404"/>
      <c r="AI147" s="404"/>
      <c r="AJ147" s="404"/>
      <c r="AK147" s="404"/>
      <c r="AL147" s="406"/>
      <c r="AM147" s="398"/>
      <c r="AN147" s="397"/>
      <c r="AO147" s="404"/>
      <c r="AP147" s="404"/>
      <c r="AQ147" s="404"/>
    </row>
    <row r="148" spans="1:43" ht="6" customHeight="1" x14ac:dyDescent="0.2">
      <c r="A148" s="407"/>
      <c r="B148" s="788"/>
      <c r="C148" s="396"/>
      <c r="D148" s="395"/>
      <c r="E148" s="504"/>
      <c r="F148" s="504"/>
      <c r="G148" s="504"/>
      <c r="H148" s="504"/>
      <c r="I148" s="504"/>
      <c r="J148" s="407"/>
      <c r="K148" s="407"/>
      <c r="L148" s="407"/>
      <c r="M148" s="407"/>
      <c r="N148" s="407"/>
      <c r="O148" s="407"/>
      <c r="P148" s="407"/>
      <c r="Q148" s="407"/>
      <c r="R148" s="407"/>
      <c r="S148" s="504"/>
      <c r="T148" s="504"/>
      <c r="U148" s="396"/>
      <c r="V148" s="395"/>
      <c r="W148" s="407"/>
      <c r="X148" s="407"/>
      <c r="Y148" s="407"/>
      <c r="Z148" s="407"/>
      <c r="AA148" s="407"/>
      <c r="AB148" s="407"/>
      <c r="AC148" s="407"/>
      <c r="AD148" s="407"/>
      <c r="AE148" s="407"/>
      <c r="AF148" s="407"/>
      <c r="AG148" s="407"/>
      <c r="AH148" s="407"/>
      <c r="AI148" s="407"/>
      <c r="AJ148" s="407"/>
      <c r="AK148" s="407"/>
      <c r="AL148" s="408"/>
      <c r="AM148" s="396"/>
      <c r="AN148" s="395"/>
      <c r="AO148" s="407"/>
      <c r="AP148" s="407"/>
      <c r="AQ148" s="407"/>
    </row>
    <row r="149" spans="1:43" ht="11.25" customHeight="1" x14ac:dyDescent="0.2">
      <c r="A149" s="353"/>
      <c r="B149" s="79" t="s">
        <v>149</v>
      </c>
      <c r="C149" s="351"/>
      <c r="D149" s="352"/>
      <c r="E149" s="942" t="str">
        <f ca="1">VLOOKUP(INDIRECT(ADDRESS(ROW(),COLUMN()-3)),Language_Translations,MATCH(Language_Selected,Language_Options,0),FALSE)</f>
        <v>Est-ce que (NOM) a reçu le premier vaccin oral contre la polio dans les deux premières semaines après sa naissance ou plus tard ?</v>
      </c>
      <c r="F149" s="942"/>
      <c r="G149" s="942"/>
      <c r="H149" s="942"/>
      <c r="I149" s="942"/>
      <c r="J149" s="942"/>
      <c r="K149" s="942"/>
      <c r="L149" s="942"/>
      <c r="M149" s="942"/>
      <c r="N149" s="942"/>
      <c r="O149" s="942"/>
      <c r="P149" s="942"/>
      <c r="Q149" s="942"/>
      <c r="R149" s="942"/>
      <c r="S149" s="942"/>
      <c r="T149" s="942"/>
      <c r="U149" s="351"/>
      <c r="V149" s="352"/>
      <c r="W149" s="353" t="s">
        <v>863</v>
      </c>
      <c r="X149" s="353"/>
      <c r="Y149" s="341"/>
      <c r="Z149" s="341"/>
      <c r="AA149" s="341"/>
      <c r="AB149" s="341"/>
      <c r="AC149" s="310"/>
      <c r="AD149" s="378"/>
      <c r="AE149" s="498"/>
      <c r="AF149" s="378" t="s">
        <v>2</v>
      </c>
      <c r="AG149" s="378"/>
      <c r="AH149" s="378"/>
      <c r="AI149" s="378"/>
      <c r="AJ149" s="378"/>
      <c r="AK149" s="378"/>
      <c r="AL149" s="400" t="s">
        <v>10</v>
      </c>
      <c r="AM149" s="351"/>
      <c r="AN149" s="352"/>
      <c r="AO149" s="359"/>
      <c r="AP149" s="359"/>
      <c r="AQ149" s="353"/>
    </row>
    <row r="150" spans="1:43" x14ac:dyDescent="0.2">
      <c r="A150" s="353"/>
      <c r="B150" s="381" t="s">
        <v>53</v>
      </c>
      <c r="C150" s="351"/>
      <c r="D150" s="352"/>
      <c r="E150" s="942"/>
      <c r="F150" s="942"/>
      <c r="G150" s="942"/>
      <c r="H150" s="942"/>
      <c r="I150" s="942"/>
      <c r="J150" s="942"/>
      <c r="K150" s="942"/>
      <c r="L150" s="942"/>
      <c r="M150" s="942"/>
      <c r="N150" s="942"/>
      <c r="O150" s="942"/>
      <c r="P150" s="942"/>
      <c r="Q150" s="942"/>
      <c r="R150" s="942"/>
      <c r="S150" s="942"/>
      <c r="T150" s="942"/>
      <c r="U150" s="351"/>
      <c r="V150" s="352"/>
      <c r="W150" s="353" t="s">
        <v>548</v>
      </c>
      <c r="X150" s="353"/>
      <c r="Y150" s="341"/>
      <c r="Z150" s="378"/>
      <c r="AA150" s="164" t="s">
        <v>2</v>
      </c>
      <c r="AB150" s="378"/>
      <c r="AC150" s="378"/>
      <c r="AD150" s="378"/>
      <c r="AE150" s="378"/>
      <c r="AF150" s="378"/>
      <c r="AG150" s="378"/>
      <c r="AH150" s="378"/>
      <c r="AI150" s="378"/>
      <c r="AJ150" s="378"/>
      <c r="AK150" s="378"/>
      <c r="AL150" s="400" t="s">
        <v>12</v>
      </c>
      <c r="AM150" s="351"/>
      <c r="AN150" s="352"/>
      <c r="AO150" s="359"/>
      <c r="AP150" s="359"/>
      <c r="AQ150" s="353"/>
    </row>
    <row r="151" spans="1:43" x14ac:dyDescent="0.2">
      <c r="A151" s="781"/>
      <c r="B151" s="381"/>
      <c r="C151" s="351"/>
      <c r="D151" s="352"/>
      <c r="E151" s="942"/>
      <c r="F151" s="942"/>
      <c r="G151" s="942"/>
      <c r="H151" s="942"/>
      <c r="I151" s="942"/>
      <c r="J151" s="942"/>
      <c r="K151" s="942"/>
      <c r="L151" s="942"/>
      <c r="M151" s="942"/>
      <c r="N151" s="942"/>
      <c r="O151" s="942"/>
      <c r="P151" s="942"/>
      <c r="Q151" s="942"/>
      <c r="R151" s="942"/>
      <c r="S151" s="942"/>
      <c r="T151" s="942"/>
      <c r="U151" s="351"/>
      <c r="V151" s="352"/>
      <c r="W151" s="781"/>
      <c r="X151" s="781"/>
      <c r="Y151" s="341"/>
      <c r="Z151" s="378"/>
      <c r="AA151" s="164"/>
      <c r="AB151" s="378"/>
      <c r="AC151" s="378"/>
      <c r="AD151" s="378"/>
      <c r="AE151" s="378"/>
      <c r="AF151" s="378"/>
      <c r="AG151" s="378"/>
      <c r="AH151" s="378"/>
      <c r="AI151" s="378"/>
      <c r="AJ151" s="378"/>
      <c r="AK151" s="378"/>
      <c r="AL151" s="400"/>
      <c r="AM151" s="351"/>
      <c r="AN151" s="352"/>
      <c r="AO151" s="780"/>
      <c r="AP151" s="780"/>
      <c r="AQ151" s="781"/>
    </row>
    <row r="152" spans="1:43" ht="6" customHeight="1" x14ac:dyDescent="0.2">
      <c r="A152" s="404"/>
      <c r="B152" s="405"/>
      <c r="C152" s="398"/>
      <c r="D152" s="397"/>
      <c r="E152" s="404"/>
      <c r="F152" s="404"/>
      <c r="G152" s="404"/>
      <c r="H152" s="404"/>
      <c r="I152" s="404"/>
      <c r="J152" s="404"/>
      <c r="K152" s="404"/>
      <c r="L152" s="404"/>
      <c r="M152" s="404"/>
      <c r="N152" s="404"/>
      <c r="O152" s="404"/>
      <c r="P152" s="404"/>
      <c r="Q152" s="404"/>
      <c r="R152" s="404"/>
      <c r="S152" s="404"/>
      <c r="T152" s="404"/>
      <c r="U152" s="398"/>
      <c r="V152" s="397"/>
      <c r="W152" s="404"/>
      <c r="X152" s="404"/>
      <c r="Y152" s="404"/>
      <c r="Z152" s="404"/>
      <c r="AA152" s="404"/>
      <c r="AB152" s="404"/>
      <c r="AC152" s="404"/>
      <c r="AD152" s="404"/>
      <c r="AE152" s="404"/>
      <c r="AF152" s="404"/>
      <c r="AG152" s="404"/>
      <c r="AH152" s="404"/>
      <c r="AI152" s="404"/>
      <c r="AJ152" s="404"/>
      <c r="AK152" s="404"/>
      <c r="AL152" s="406"/>
      <c r="AM152" s="398"/>
      <c r="AN152" s="397"/>
      <c r="AO152" s="404"/>
      <c r="AP152" s="404"/>
      <c r="AQ152" s="404"/>
    </row>
    <row r="153" spans="1:43" ht="6" customHeight="1" x14ac:dyDescent="0.2">
      <c r="A153" s="407"/>
      <c r="B153" s="788"/>
      <c r="C153" s="396"/>
      <c r="D153" s="395"/>
      <c r="E153" s="504"/>
      <c r="F153" s="504"/>
      <c r="G153" s="504"/>
      <c r="H153" s="504"/>
      <c r="I153" s="504"/>
      <c r="J153" s="407"/>
      <c r="K153" s="407"/>
      <c r="L153" s="407"/>
      <c r="M153" s="407"/>
      <c r="N153" s="407"/>
      <c r="O153" s="407"/>
      <c r="P153" s="407"/>
      <c r="Q153" s="407"/>
      <c r="R153" s="407"/>
      <c r="S153" s="504"/>
      <c r="T153" s="504"/>
      <c r="U153" s="396"/>
      <c r="V153" s="395"/>
      <c r="W153" s="407"/>
      <c r="X153" s="407"/>
      <c r="Y153" s="407"/>
      <c r="Z153" s="407"/>
      <c r="AA153" s="407"/>
      <c r="AB153" s="407"/>
      <c r="AC153" s="407"/>
      <c r="AD153" s="407"/>
      <c r="AE153" s="407"/>
      <c r="AF153" s="407"/>
      <c r="AG153" s="407"/>
      <c r="AH153" s="407"/>
      <c r="AI153" s="407"/>
      <c r="AJ153" s="407"/>
      <c r="AK153" s="407"/>
      <c r="AL153" s="408"/>
      <c r="AM153" s="396"/>
      <c r="AN153" s="395"/>
      <c r="AO153" s="407"/>
      <c r="AP153" s="407"/>
      <c r="AQ153" s="407"/>
    </row>
    <row r="154" spans="1:43" ht="11.25" customHeight="1" x14ac:dyDescent="0.2">
      <c r="A154" s="353"/>
      <c r="B154" s="79" t="s">
        <v>66</v>
      </c>
      <c r="C154" s="351"/>
      <c r="D154" s="352"/>
      <c r="E154" s="942" t="str">
        <f ca="1">VLOOKUP(INDIRECT(ADDRESS(ROW(),COLUMN()-3)),Language_Translations,MATCH(Language_Selected,Language_Options,0),FALSE)</f>
        <v>Combien de fois (NOM) a-t-il/elle reçu le vaccin oral contre la polio ?</v>
      </c>
      <c r="F154" s="942"/>
      <c r="G154" s="942"/>
      <c r="H154" s="942"/>
      <c r="I154" s="942"/>
      <c r="J154" s="942"/>
      <c r="K154" s="942"/>
      <c r="L154" s="942"/>
      <c r="M154" s="942"/>
      <c r="N154" s="942"/>
      <c r="O154" s="942"/>
      <c r="P154" s="942"/>
      <c r="Q154" s="942"/>
      <c r="R154" s="942"/>
      <c r="S154" s="942"/>
      <c r="T154" s="942"/>
      <c r="U154" s="351"/>
      <c r="V154" s="352"/>
      <c r="W154" s="341"/>
      <c r="X154" s="341"/>
      <c r="Y154" s="341"/>
      <c r="Z154" s="341"/>
      <c r="AA154" s="341"/>
      <c r="AB154" s="341"/>
      <c r="AC154" s="359"/>
      <c r="AD154" s="341"/>
      <c r="AE154" s="341"/>
      <c r="AF154" s="341"/>
      <c r="AG154" s="341"/>
      <c r="AH154" s="341"/>
      <c r="AI154" s="341"/>
      <c r="AJ154" s="341"/>
      <c r="AK154" s="494"/>
      <c r="AL154" s="523"/>
      <c r="AM154" s="351"/>
      <c r="AN154" s="352"/>
      <c r="AO154" s="359"/>
      <c r="AP154" s="359"/>
      <c r="AQ154" s="353"/>
    </row>
    <row r="155" spans="1:43" x14ac:dyDescent="0.2">
      <c r="A155" s="353"/>
      <c r="B155" s="79"/>
      <c r="C155" s="351"/>
      <c r="D155" s="352"/>
      <c r="E155" s="942"/>
      <c r="F155" s="942"/>
      <c r="G155" s="942"/>
      <c r="H155" s="942"/>
      <c r="I155" s="942"/>
      <c r="J155" s="942"/>
      <c r="K155" s="942"/>
      <c r="L155" s="942"/>
      <c r="M155" s="942"/>
      <c r="N155" s="942"/>
      <c r="O155" s="942"/>
      <c r="P155" s="942"/>
      <c r="Q155" s="942"/>
      <c r="R155" s="942"/>
      <c r="S155" s="942"/>
      <c r="T155" s="942"/>
      <c r="U155" s="351"/>
      <c r="V155" s="352"/>
      <c r="W155" s="353" t="s">
        <v>477</v>
      </c>
      <c r="X155" s="353"/>
      <c r="Y155" s="341"/>
      <c r="Z155" s="341"/>
      <c r="AA155" s="341"/>
      <c r="AB155" s="341"/>
      <c r="AC155" s="342"/>
      <c r="AD155" s="378" t="s">
        <v>2</v>
      </c>
      <c r="AE155" s="499"/>
      <c r="AF155" s="378"/>
      <c r="AG155" s="378"/>
      <c r="AH155" s="378"/>
      <c r="AI155" s="378"/>
      <c r="AJ155" s="378"/>
      <c r="AK155" s="500"/>
      <c r="AL155" s="524"/>
      <c r="AM155" s="351"/>
      <c r="AN155" s="352"/>
      <c r="AO155" s="359"/>
      <c r="AP155" s="359"/>
      <c r="AQ155" s="353"/>
    </row>
    <row r="156" spans="1:43" ht="6" customHeight="1" x14ac:dyDescent="0.2">
      <c r="A156" s="404"/>
      <c r="B156" s="405"/>
      <c r="C156" s="398"/>
      <c r="D156" s="397"/>
      <c r="E156" s="404"/>
      <c r="F156" s="404"/>
      <c r="G156" s="404"/>
      <c r="H156" s="404"/>
      <c r="I156" s="404"/>
      <c r="J156" s="404"/>
      <c r="K156" s="404"/>
      <c r="L156" s="404"/>
      <c r="M156" s="404"/>
      <c r="N156" s="404"/>
      <c r="O156" s="404"/>
      <c r="P156" s="404"/>
      <c r="Q156" s="404"/>
      <c r="R156" s="404"/>
      <c r="S156" s="404"/>
      <c r="T156" s="404"/>
      <c r="U156" s="398"/>
      <c r="V156" s="397"/>
      <c r="W156" s="404"/>
      <c r="X156" s="404"/>
      <c r="Y156" s="404"/>
      <c r="Z156" s="404"/>
      <c r="AA156" s="404"/>
      <c r="AB156" s="404"/>
      <c r="AC156" s="404"/>
      <c r="AD156" s="404"/>
      <c r="AE156" s="404"/>
      <c r="AF156" s="404"/>
      <c r="AG156" s="404"/>
      <c r="AH156" s="404"/>
      <c r="AI156" s="404"/>
      <c r="AJ156" s="404"/>
      <c r="AK156" s="404"/>
      <c r="AL156" s="406"/>
      <c r="AM156" s="398"/>
      <c r="AN156" s="397"/>
      <c r="AO156" s="404"/>
      <c r="AP156" s="404"/>
      <c r="AQ156" s="404"/>
    </row>
    <row r="157" spans="1:43" ht="6" customHeight="1" x14ac:dyDescent="0.2">
      <c r="A157" s="407"/>
      <c r="B157" s="880"/>
      <c r="C157" s="396"/>
      <c r="D157" s="395"/>
      <c r="E157" s="504"/>
      <c r="F157" s="504"/>
      <c r="G157" s="504"/>
      <c r="H157" s="504"/>
      <c r="I157" s="504"/>
      <c r="J157" s="407"/>
      <c r="K157" s="407"/>
      <c r="L157" s="407"/>
      <c r="M157" s="407"/>
      <c r="N157" s="407"/>
      <c r="O157" s="407"/>
      <c r="P157" s="407"/>
      <c r="Q157" s="407"/>
      <c r="R157" s="407"/>
      <c r="S157" s="504"/>
      <c r="T157" s="504"/>
      <c r="U157" s="396"/>
      <c r="V157" s="395"/>
      <c r="W157" s="407"/>
      <c r="X157" s="407"/>
      <c r="Y157" s="407"/>
      <c r="Z157" s="407"/>
      <c r="AA157" s="407"/>
      <c r="AB157" s="407"/>
      <c r="AC157" s="407"/>
      <c r="AD157" s="407"/>
      <c r="AE157" s="407"/>
      <c r="AF157" s="407"/>
      <c r="AG157" s="407"/>
      <c r="AH157" s="407"/>
      <c r="AI157" s="407"/>
      <c r="AJ157" s="407"/>
      <c r="AK157" s="407"/>
      <c r="AL157" s="408"/>
      <c r="AM157" s="396"/>
      <c r="AN157" s="395"/>
      <c r="AO157" s="407"/>
      <c r="AP157" s="407"/>
      <c r="AQ157" s="407"/>
    </row>
    <row r="158" spans="1:43" ht="11.25" customHeight="1" x14ac:dyDescent="0.2">
      <c r="A158" s="878"/>
      <c r="B158" s="884" t="s">
        <v>1771</v>
      </c>
      <c r="C158" s="351"/>
      <c r="D158" s="352"/>
      <c r="E158" s="942" t="str">
        <f ca="1">VLOOKUP(INDIRECT(ADDRESS(ROW(),COLUMN()-3)),Language_Translations,MATCH(Language_Selected,Language_Options,0),FALSE)</f>
        <v>La dernière fois que (NOM) a reçu des gouttes dans la bouche contre la polio, est-ce (NOM) a aussi reçu une injection de VPI dans le bras pour le/la protéger contre la polio ? </v>
      </c>
      <c r="F158" s="942"/>
      <c r="G158" s="942"/>
      <c r="H158" s="942"/>
      <c r="I158" s="942"/>
      <c r="J158" s="942"/>
      <c r="K158" s="942"/>
      <c r="L158" s="942"/>
      <c r="M158" s="942"/>
      <c r="N158" s="942"/>
      <c r="O158" s="942"/>
      <c r="P158" s="942"/>
      <c r="Q158" s="942"/>
      <c r="R158" s="942"/>
      <c r="S158" s="942"/>
      <c r="T158" s="942"/>
      <c r="U158" s="351"/>
      <c r="V158" s="352"/>
      <c r="W158" s="878" t="s">
        <v>444</v>
      </c>
      <c r="X158" s="878"/>
      <c r="Y158" s="378" t="s">
        <v>2</v>
      </c>
      <c r="Z158" s="378"/>
      <c r="AA158" s="378"/>
      <c r="AB158" s="378"/>
      <c r="AC158" s="378"/>
      <c r="AD158" s="378"/>
      <c r="AE158" s="378"/>
      <c r="AF158" s="378"/>
      <c r="AG158" s="378"/>
      <c r="AH158" s="378"/>
      <c r="AI158" s="378"/>
      <c r="AJ158" s="378"/>
      <c r="AK158" s="378"/>
      <c r="AL158" s="400" t="s">
        <v>10</v>
      </c>
      <c r="AM158" s="351"/>
      <c r="AN158" s="352"/>
      <c r="AO158" s="879"/>
      <c r="AP158" s="879"/>
      <c r="AQ158" s="878"/>
    </row>
    <row r="159" spans="1:43" x14ac:dyDescent="0.2">
      <c r="A159" s="878"/>
      <c r="B159" s="381" t="s">
        <v>54</v>
      </c>
      <c r="C159" s="351"/>
      <c r="D159" s="352"/>
      <c r="E159" s="942"/>
      <c r="F159" s="942"/>
      <c r="G159" s="942"/>
      <c r="H159" s="942"/>
      <c r="I159" s="942"/>
      <c r="J159" s="942"/>
      <c r="K159" s="942"/>
      <c r="L159" s="942"/>
      <c r="M159" s="942"/>
      <c r="N159" s="942"/>
      <c r="O159" s="942"/>
      <c r="P159" s="942"/>
      <c r="Q159" s="942"/>
      <c r="R159" s="942"/>
      <c r="S159" s="942"/>
      <c r="T159" s="942"/>
      <c r="U159" s="351"/>
      <c r="V159" s="352"/>
      <c r="W159" s="878" t="s">
        <v>445</v>
      </c>
      <c r="X159" s="878"/>
      <c r="Y159" s="378" t="s">
        <v>2</v>
      </c>
      <c r="Z159" s="378"/>
      <c r="AA159" s="378"/>
      <c r="AB159" s="378"/>
      <c r="AC159" s="378"/>
      <c r="AD159" s="378"/>
      <c r="AE159" s="378"/>
      <c r="AF159" s="378"/>
      <c r="AG159" s="378"/>
      <c r="AH159" s="378"/>
      <c r="AI159" s="378"/>
      <c r="AJ159" s="378"/>
      <c r="AK159" s="378"/>
      <c r="AL159" s="400" t="s">
        <v>12</v>
      </c>
      <c r="AM159" s="351"/>
      <c r="AN159" s="352"/>
      <c r="AO159" s="879"/>
      <c r="AP159" s="879"/>
      <c r="AQ159" s="878"/>
    </row>
    <row r="160" spans="1:43" x14ac:dyDescent="0.2">
      <c r="A160" s="883"/>
      <c r="B160" s="381"/>
      <c r="C160" s="351"/>
      <c r="D160" s="352"/>
      <c r="E160" s="942"/>
      <c r="F160" s="942"/>
      <c r="G160" s="942"/>
      <c r="H160" s="942"/>
      <c r="I160" s="942"/>
      <c r="J160" s="942"/>
      <c r="K160" s="942"/>
      <c r="L160" s="942"/>
      <c r="M160" s="942"/>
      <c r="N160" s="942"/>
      <c r="O160" s="942"/>
      <c r="P160" s="942"/>
      <c r="Q160" s="942"/>
      <c r="R160" s="942"/>
      <c r="S160" s="942"/>
      <c r="T160" s="942"/>
      <c r="U160" s="351"/>
      <c r="V160" s="352"/>
      <c r="W160" s="878" t="s">
        <v>560</v>
      </c>
      <c r="X160" s="878"/>
      <c r="Y160" s="341"/>
      <c r="Z160" s="341"/>
      <c r="AA160" s="341"/>
      <c r="AB160" s="372" t="s">
        <v>2</v>
      </c>
      <c r="AC160" s="412"/>
      <c r="AD160" s="372"/>
      <c r="AE160" s="372"/>
      <c r="AF160" s="372"/>
      <c r="AG160" s="372"/>
      <c r="AH160" s="372"/>
      <c r="AI160" s="372"/>
      <c r="AJ160" s="372"/>
      <c r="AK160" s="372"/>
      <c r="AL160" s="400" t="s">
        <v>58</v>
      </c>
      <c r="AM160" s="351"/>
      <c r="AN160" s="352"/>
      <c r="AO160" s="882"/>
      <c r="AP160" s="882"/>
      <c r="AQ160" s="883"/>
    </row>
    <row r="161" spans="1:43" ht="11.25" customHeight="1" x14ac:dyDescent="0.2">
      <c r="A161" s="878"/>
      <c r="B161" s="884"/>
      <c r="C161" s="351"/>
      <c r="D161" s="352"/>
      <c r="E161" s="942"/>
      <c r="F161" s="942"/>
      <c r="G161" s="942"/>
      <c r="H161" s="942"/>
      <c r="I161" s="942"/>
      <c r="J161" s="942"/>
      <c r="K161" s="942"/>
      <c r="L161" s="942"/>
      <c r="M161" s="942"/>
      <c r="N161" s="942"/>
      <c r="O161" s="942"/>
      <c r="P161" s="942"/>
      <c r="Q161" s="942"/>
      <c r="R161" s="942"/>
      <c r="S161" s="942"/>
      <c r="T161" s="942"/>
      <c r="U161" s="492"/>
      <c r="V161" s="352"/>
      <c r="AC161" s="310"/>
      <c r="AM161" s="351"/>
      <c r="AN161" s="352"/>
      <c r="AO161" s="879"/>
      <c r="AP161" s="879"/>
      <c r="AQ161" s="878"/>
    </row>
    <row r="162" spans="1:43" ht="6" customHeight="1" x14ac:dyDescent="0.2">
      <c r="A162" s="404"/>
      <c r="B162" s="405"/>
      <c r="C162" s="398"/>
      <c r="D162" s="397"/>
      <c r="E162" s="404"/>
      <c r="F162" s="404"/>
      <c r="G162" s="404"/>
      <c r="H162" s="404"/>
      <c r="I162" s="404"/>
      <c r="J162" s="404"/>
      <c r="K162" s="404"/>
      <c r="L162" s="404"/>
      <c r="M162" s="404"/>
      <c r="N162" s="404"/>
      <c r="O162" s="404"/>
      <c r="P162" s="404"/>
      <c r="Q162" s="404"/>
      <c r="R162" s="404"/>
      <c r="S162" s="404"/>
      <c r="T162" s="404"/>
      <c r="U162" s="398"/>
      <c r="V162" s="397"/>
      <c r="W162" s="404"/>
      <c r="X162" s="404"/>
      <c r="Y162" s="404"/>
      <c r="Z162" s="404"/>
      <c r="AA162" s="404"/>
      <c r="AB162" s="404"/>
      <c r="AC162" s="404"/>
      <c r="AD162" s="404"/>
      <c r="AE162" s="404"/>
      <c r="AF162" s="404"/>
      <c r="AG162" s="404"/>
      <c r="AH162" s="404"/>
      <c r="AI162" s="404"/>
      <c r="AJ162" s="404"/>
      <c r="AK162" s="404"/>
      <c r="AL162" s="406"/>
      <c r="AM162" s="398"/>
      <c r="AN162" s="397"/>
      <c r="AO162" s="404"/>
      <c r="AP162" s="404"/>
      <c r="AQ162" s="404"/>
    </row>
    <row r="163" spans="1:43" ht="6" customHeight="1" x14ac:dyDescent="0.2">
      <c r="A163" s="407"/>
      <c r="B163" s="788"/>
      <c r="C163" s="396"/>
      <c r="D163" s="395"/>
      <c r="E163" s="504"/>
      <c r="F163" s="504"/>
      <c r="G163" s="504"/>
      <c r="H163" s="504"/>
      <c r="I163" s="504"/>
      <c r="J163" s="407"/>
      <c r="K163" s="407"/>
      <c r="L163" s="407"/>
      <c r="M163" s="407"/>
      <c r="N163" s="407"/>
      <c r="O163" s="407"/>
      <c r="P163" s="407"/>
      <c r="Q163" s="407"/>
      <c r="R163" s="407"/>
      <c r="S163" s="504"/>
      <c r="T163" s="504"/>
      <c r="U163" s="396"/>
      <c r="V163" s="395"/>
      <c r="W163" s="407"/>
      <c r="X163" s="407"/>
      <c r="Y163" s="407"/>
      <c r="Z163" s="407"/>
      <c r="AA163" s="407"/>
      <c r="AB163" s="407"/>
      <c r="AC163" s="407"/>
      <c r="AD163" s="407"/>
      <c r="AE163" s="407"/>
      <c r="AF163" s="407"/>
      <c r="AG163" s="407"/>
      <c r="AH163" s="407"/>
      <c r="AI163" s="407"/>
      <c r="AJ163" s="407"/>
      <c r="AK163" s="407"/>
      <c r="AL163" s="408"/>
      <c r="AM163" s="396"/>
      <c r="AN163" s="395"/>
      <c r="AO163" s="407"/>
      <c r="AP163" s="407"/>
      <c r="AQ163" s="407"/>
    </row>
    <row r="164" spans="1:43" ht="11.25" customHeight="1" x14ac:dyDescent="0.2">
      <c r="A164" s="353"/>
      <c r="B164" s="79" t="s">
        <v>150</v>
      </c>
      <c r="C164" s="351"/>
      <c r="D164" s="352"/>
      <c r="E164" s="942" t="str">
        <f ca="1">VLOOKUP(INDIRECT(ADDRESS(ROW(),COLUMN()-3)),Language_Translations,MATCH(Language_Selected,Language_Options,0),FALSE)</f>
        <v>Est-ce que (NOM) a reçu le vaccin Pentavalent c'est-à-dire une injection dans la cuisse, donné parfois en même temps que les gouttes du vaccin contre la polio ?</v>
      </c>
      <c r="F164" s="942"/>
      <c r="G164" s="942"/>
      <c r="H164" s="942"/>
      <c r="I164" s="942"/>
      <c r="J164" s="942"/>
      <c r="K164" s="942"/>
      <c r="L164" s="942"/>
      <c r="M164" s="942"/>
      <c r="N164" s="942"/>
      <c r="O164" s="942"/>
      <c r="P164" s="942"/>
      <c r="Q164" s="942"/>
      <c r="R164" s="942"/>
      <c r="S164" s="942"/>
      <c r="T164" s="942"/>
      <c r="U164" s="351"/>
      <c r="V164" s="352"/>
      <c r="W164" s="718" t="s">
        <v>444</v>
      </c>
      <c r="X164" s="353"/>
      <c r="Y164" s="378" t="s">
        <v>2</v>
      </c>
      <c r="Z164" s="378"/>
      <c r="AA164" s="378"/>
      <c r="AB164" s="378"/>
      <c r="AC164" s="378"/>
      <c r="AD164" s="378"/>
      <c r="AE164" s="378"/>
      <c r="AF164" s="378"/>
      <c r="AG164" s="378"/>
      <c r="AH164" s="378"/>
      <c r="AI164" s="378"/>
      <c r="AJ164" s="378"/>
      <c r="AK164" s="378"/>
      <c r="AL164" s="400" t="s">
        <v>10</v>
      </c>
      <c r="AM164" s="351"/>
      <c r="AN164" s="352"/>
      <c r="AO164" s="359"/>
      <c r="AP164" s="359"/>
      <c r="AQ164" s="353"/>
    </row>
    <row r="165" spans="1:43" x14ac:dyDescent="0.2">
      <c r="A165" s="353"/>
      <c r="B165" s="381" t="s">
        <v>32</v>
      </c>
      <c r="C165" s="351"/>
      <c r="D165" s="352"/>
      <c r="E165" s="942"/>
      <c r="F165" s="942"/>
      <c r="G165" s="942"/>
      <c r="H165" s="942"/>
      <c r="I165" s="942"/>
      <c r="J165" s="942"/>
      <c r="K165" s="942"/>
      <c r="L165" s="942"/>
      <c r="M165" s="942"/>
      <c r="N165" s="942"/>
      <c r="O165" s="942"/>
      <c r="P165" s="942"/>
      <c r="Q165" s="942"/>
      <c r="R165" s="942"/>
      <c r="S165" s="942"/>
      <c r="T165" s="942"/>
      <c r="U165" s="351"/>
      <c r="V165" s="352"/>
      <c r="W165" s="718" t="s">
        <v>445</v>
      </c>
      <c r="X165" s="353"/>
      <c r="Y165" s="378" t="s">
        <v>2</v>
      </c>
      <c r="Z165" s="378"/>
      <c r="AA165" s="378"/>
      <c r="AB165" s="378"/>
      <c r="AC165" s="378"/>
      <c r="AD165" s="378"/>
      <c r="AE165" s="378"/>
      <c r="AF165" s="378"/>
      <c r="AG165" s="378"/>
      <c r="AH165" s="378"/>
      <c r="AI165" s="378"/>
      <c r="AJ165" s="378"/>
      <c r="AK165" s="378"/>
      <c r="AL165" s="400" t="s">
        <v>12</v>
      </c>
      <c r="AM165" s="351"/>
      <c r="AN165" s="352"/>
      <c r="AO165" s="359"/>
      <c r="AP165" s="980" t="s">
        <v>151</v>
      </c>
      <c r="AQ165" s="522"/>
    </row>
    <row r="166" spans="1:43" ht="11.25" customHeight="1" x14ac:dyDescent="0.2">
      <c r="A166" s="353"/>
      <c r="B166" s="806" t="s">
        <v>107</v>
      </c>
      <c r="C166" s="351"/>
      <c r="D166" s="352"/>
      <c r="E166" s="942"/>
      <c r="F166" s="942"/>
      <c r="G166" s="942"/>
      <c r="H166" s="942"/>
      <c r="I166" s="942"/>
      <c r="J166" s="942"/>
      <c r="K166" s="942"/>
      <c r="L166" s="942"/>
      <c r="M166" s="942"/>
      <c r="N166" s="942"/>
      <c r="O166" s="942"/>
      <c r="P166" s="942"/>
      <c r="Q166" s="942"/>
      <c r="R166" s="942"/>
      <c r="S166" s="942"/>
      <c r="T166" s="942"/>
      <c r="U166" s="492"/>
      <c r="V166" s="352"/>
      <c r="W166" s="718" t="s">
        <v>560</v>
      </c>
      <c r="X166" s="353"/>
      <c r="Y166" s="341"/>
      <c r="Z166" s="341"/>
      <c r="AA166" s="341"/>
      <c r="AB166" s="372" t="s">
        <v>2</v>
      </c>
      <c r="AC166" s="412"/>
      <c r="AD166" s="372"/>
      <c r="AE166" s="372"/>
      <c r="AF166" s="372"/>
      <c r="AG166" s="372"/>
      <c r="AH166" s="372"/>
      <c r="AI166" s="372"/>
      <c r="AJ166" s="372"/>
      <c r="AK166" s="372"/>
      <c r="AL166" s="400" t="s">
        <v>58</v>
      </c>
      <c r="AM166" s="351"/>
      <c r="AN166" s="352"/>
      <c r="AO166" s="359"/>
      <c r="AP166" s="980"/>
      <c r="AQ166" s="522"/>
    </row>
    <row r="167" spans="1:43" ht="6" customHeight="1" x14ac:dyDescent="0.2">
      <c r="A167" s="404"/>
      <c r="B167" s="405"/>
      <c r="C167" s="398"/>
      <c r="D167" s="397"/>
      <c r="E167" s="404"/>
      <c r="F167" s="404"/>
      <c r="G167" s="404"/>
      <c r="H167" s="404"/>
      <c r="I167" s="404"/>
      <c r="J167" s="404"/>
      <c r="K167" s="404"/>
      <c r="L167" s="404"/>
      <c r="M167" s="404"/>
      <c r="N167" s="404"/>
      <c r="O167" s="404"/>
      <c r="P167" s="404"/>
      <c r="Q167" s="404"/>
      <c r="R167" s="404"/>
      <c r="S167" s="404"/>
      <c r="T167" s="404"/>
      <c r="U167" s="398"/>
      <c r="V167" s="397"/>
      <c r="W167" s="404"/>
      <c r="X167" s="404"/>
      <c r="Y167" s="404"/>
      <c r="Z167" s="404"/>
      <c r="AA167" s="404"/>
      <c r="AB167" s="404"/>
      <c r="AC167" s="404"/>
      <c r="AD167" s="404"/>
      <c r="AE167" s="404"/>
      <c r="AF167" s="404"/>
      <c r="AG167" s="404"/>
      <c r="AH167" s="404"/>
      <c r="AI167" s="404"/>
      <c r="AJ167" s="404"/>
      <c r="AK167" s="404"/>
      <c r="AL167" s="406"/>
      <c r="AM167" s="398"/>
      <c r="AN167" s="397"/>
      <c r="AO167" s="404"/>
      <c r="AP167" s="404"/>
      <c r="AQ167" s="404"/>
    </row>
    <row r="168" spans="1:43" ht="6" customHeight="1" x14ac:dyDescent="0.2">
      <c r="A168" s="407"/>
      <c r="B168" s="788"/>
      <c r="C168" s="396"/>
      <c r="D168" s="395"/>
      <c r="E168" s="504"/>
      <c r="F168" s="504"/>
      <c r="G168" s="504"/>
      <c r="H168" s="504"/>
      <c r="I168" s="504"/>
      <c r="J168" s="407"/>
      <c r="K168" s="407"/>
      <c r="L168" s="407"/>
      <c r="M168" s="407"/>
      <c r="N168" s="407"/>
      <c r="O168" s="407"/>
      <c r="P168" s="407"/>
      <c r="Q168" s="407"/>
      <c r="R168" s="407"/>
      <c r="S168" s="504"/>
      <c r="T168" s="504"/>
      <c r="U168" s="396"/>
      <c r="V168" s="395"/>
      <c r="W168" s="407"/>
      <c r="X168" s="407"/>
      <c r="Y168" s="407"/>
      <c r="Z168" s="407"/>
      <c r="AA168" s="407"/>
      <c r="AB168" s="407"/>
      <c r="AC168" s="407"/>
      <c r="AD168" s="407"/>
      <c r="AE168" s="407"/>
      <c r="AF168" s="407"/>
      <c r="AG168" s="407"/>
      <c r="AH168" s="407"/>
      <c r="AI168" s="407"/>
      <c r="AJ168" s="407"/>
      <c r="AK168" s="407"/>
      <c r="AL168" s="408"/>
      <c r="AM168" s="396"/>
      <c r="AN168" s="395"/>
      <c r="AO168" s="407"/>
      <c r="AP168" s="407"/>
      <c r="AQ168" s="407"/>
    </row>
    <row r="169" spans="1:43" ht="11.25" customHeight="1" x14ac:dyDescent="0.2">
      <c r="A169" s="353"/>
      <c r="B169" s="79" t="s">
        <v>67</v>
      </c>
      <c r="C169" s="351"/>
      <c r="D169" s="352"/>
      <c r="E169" s="942" t="str">
        <f ca="1">VLOOKUP(INDIRECT(ADDRESS(ROW(),COLUMN()-3)),Language_Translations,MATCH(Language_Selected,Language_Options,0),FALSE)</f>
        <v>Combien de fois (NOM) a-t-il/elle reçu le vaccin Pentavalent ?</v>
      </c>
      <c r="F169" s="942"/>
      <c r="G169" s="942"/>
      <c r="H169" s="942"/>
      <c r="I169" s="942"/>
      <c r="J169" s="942"/>
      <c r="K169" s="942"/>
      <c r="L169" s="942"/>
      <c r="M169" s="942"/>
      <c r="N169" s="942"/>
      <c r="O169" s="942"/>
      <c r="P169" s="942"/>
      <c r="Q169" s="942"/>
      <c r="R169" s="942"/>
      <c r="S169" s="942"/>
      <c r="T169" s="942"/>
      <c r="U169" s="351"/>
      <c r="V169" s="352"/>
      <c r="W169" s="341"/>
      <c r="X169" s="341"/>
      <c r="Y169" s="341"/>
      <c r="Z169" s="341"/>
      <c r="AA169" s="341"/>
      <c r="AB169" s="341"/>
      <c r="AC169" s="359"/>
      <c r="AD169" s="341"/>
      <c r="AE169" s="341"/>
      <c r="AF169" s="341"/>
      <c r="AG169" s="341"/>
      <c r="AH169" s="341"/>
      <c r="AI169" s="341"/>
      <c r="AJ169" s="341"/>
      <c r="AK169" s="494"/>
      <c r="AL169" s="523"/>
      <c r="AM169" s="351"/>
      <c r="AN169" s="352"/>
      <c r="AO169" s="359"/>
      <c r="AP169" s="359"/>
      <c r="AQ169" s="353"/>
    </row>
    <row r="170" spans="1:43" x14ac:dyDescent="0.2">
      <c r="A170" s="353"/>
      <c r="B170" s="381" t="s">
        <v>32</v>
      </c>
      <c r="C170" s="351"/>
      <c r="D170" s="352"/>
      <c r="E170" s="942"/>
      <c r="F170" s="942"/>
      <c r="G170" s="942"/>
      <c r="H170" s="942"/>
      <c r="I170" s="942"/>
      <c r="J170" s="942"/>
      <c r="K170" s="942"/>
      <c r="L170" s="942"/>
      <c r="M170" s="942"/>
      <c r="N170" s="942"/>
      <c r="O170" s="942"/>
      <c r="P170" s="942"/>
      <c r="Q170" s="942"/>
      <c r="R170" s="942"/>
      <c r="S170" s="942"/>
      <c r="T170" s="942"/>
      <c r="U170" s="351"/>
      <c r="V170" s="352"/>
      <c r="W170" s="719" t="s">
        <v>477</v>
      </c>
      <c r="X170" s="353"/>
      <c r="Y170" s="341"/>
      <c r="Z170" s="341"/>
      <c r="AA170" s="341"/>
      <c r="AB170" s="341"/>
      <c r="AC170" s="342"/>
      <c r="AD170" s="378" t="s">
        <v>2</v>
      </c>
      <c r="AE170" s="499"/>
      <c r="AF170" s="378"/>
      <c r="AG170" s="378"/>
      <c r="AH170" s="378"/>
      <c r="AI170" s="378"/>
      <c r="AJ170" s="378"/>
      <c r="AK170" s="500"/>
      <c r="AL170" s="524"/>
      <c r="AM170" s="351"/>
      <c r="AN170" s="352"/>
      <c r="AO170" s="359"/>
      <c r="AP170" s="359"/>
      <c r="AQ170" s="353"/>
    </row>
    <row r="171" spans="1:43" ht="6" customHeight="1" x14ac:dyDescent="0.2">
      <c r="A171" s="404"/>
      <c r="B171" s="405"/>
      <c r="C171" s="398"/>
      <c r="D171" s="397"/>
      <c r="E171" s="404"/>
      <c r="F171" s="404"/>
      <c r="G171" s="404"/>
      <c r="H171" s="404"/>
      <c r="I171" s="404"/>
      <c r="J171" s="404"/>
      <c r="K171" s="404"/>
      <c r="L171" s="404"/>
      <c r="M171" s="404"/>
      <c r="N171" s="404"/>
      <c r="O171" s="404"/>
      <c r="P171" s="404"/>
      <c r="Q171" s="404"/>
      <c r="R171" s="404"/>
      <c r="S171" s="404"/>
      <c r="T171" s="404"/>
      <c r="U171" s="398"/>
      <c r="V171" s="397"/>
      <c r="W171" s="404"/>
      <c r="X171" s="404"/>
      <c r="Y171" s="404"/>
      <c r="Z171" s="404"/>
      <c r="AA171" s="404"/>
      <c r="AB171" s="404"/>
      <c r="AC171" s="404"/>
      <c r="AD171" s="404"/>
      <c r="AE171" s="404"/>
      <c r="AF171" s="404"/>
      <c r="AG171" s="404"/>
      <c r="AH171" s="404"/>
      <c r="AI171" s="404"/>
      <c r="AJ171" s="404"/>
      <c r="AK171" s="404"/>
      <c r="AL171" s="406"/>
      <c r="AM171" s="398"/>
      <c r="AN171" s="397"/>
      <c r="AO171" s="404"/>
      <c r="AP171" s="404"/>
      <c r="AQ171" s="404"/>
    </row>
    <row r="172" spans="1:43" ht="6" customHeight="1" x14ac:dyDescent="0.2">
      <c r="A172" s="407"/>
      <c r="B172" s="788"/>
      <c r="C172" s="396"/>
      <c r="D172" s="395"/>
      <c r="E172" s="504"/>
      <c r="F172" s="504"/>
      <c r="G172" s="504"/>
      <c r="H172" s="504"/>
      <c r="I172" s="504"/>
      <c r="J172" s="407"/>
      <c r="K172" s="407"/>
      <c r="L172" s="407"/>
      <c r="M172" s="407"/>
      <c r="N172" s="407"/>
      <c r="O172" s="407"/>
      <c r="P172" s="407"/>
      <c r="Q172" s="407"/>
      <c r="R172" s="407"/>
      <c r="S172" s="504"/>
      <c r="T172" s="504"/>
      <c r="U172" s="396"/>
      <c r="V172" s="395"/>
      <c r="W172" s="407"/>
      <c r="X172" s="407"/>
      <c r="Y172" s="407"/>
      <c r="Z172" s="407"/>
      <c r="AA172" s="407"/>
      <c r="AB172" s="407"/>
      <c r="AC172" s="407"/>
      <c r="AD172" s="407"/>
      <c r="AE172" s="407"/>
      <c r="AF172" s="407"/>
      <c r="AG172" s="407"/>
      <c r="AH172" s="407"/>
      <c r="AI172" s="407"/>
      <c r="AJ172" s="407"/>
      <c r="AK172" s="407"/>
      <c r="AL172" s="408"/>
      <c r="AM172" s="396"/>
      <c r="AN172" s="395"/>
      <c r="AO172" s="407"/>
      <c r="AP172" s="407"/>
      <c r="AQ172" s="407"/>
    </row>
    <row r="173" spans="1:43" ht="11.25" customHeight="1" x14ac:dyDescent="0.2">
      <c r="A173" s="353"/>
      <c r="B173" s="79" t="s">
        <v>151</v>
      </c>
      <c r="C173" s="351"/>
      <c r="D173" s="352"/>
      <c r="E173" s="942" t="str">
        <f ca="1">VLOOKUP(INDIRECT(ADDRESS(ROW(),COLUMN()-3)),Language_Translations,MATCH(Language_Selected,Language_Options,0),FALSE)</f>
        <v>Est-ce que (NOM) a reçu le vaccin contre le pneumocoque, c'est-à-dire une injection dans la cuisse pour éviter la pneumonie ?</v>
      </c>
      <c r="F173" s="942"/>
      <c r="G173" s="942"/>
      <c r="H173" s="942"/>
      <c r="I173" s="942"/>
      <c r="J173" s="942"/>
      <c r="K173" s="942"/>
      <c r="L173" s="942"/>
      <c r="M173" s="942"/>
      <c r="N173" s="942"/>
      <c r="O173" s="942"/>
      <c r="P173" s="942"/>
      <c r="Q173" s="942"/>
      <c r="R173" s="942"/>
      <c r="S173" s="942"/>
      <c r="T173" s="942"/>
      <c r="U173" s="351"/>
      <c r="V173" s="352"/>
      <c r="W173" s="718" t="s">
        <v>444</v>
      </c>
      <c r="X173" s="353"/>
      <c r="Y173" s="378" t="s">
        <v>2</v>
      </c>
      <c r="Z173" s="378"/>
      <c r="AA173" s="378"/>
      <c r="AB173" s="378"/>
      <c r="AC173" s="378"/>
      <c r="AD173" s="378"/>
      <c r="AE173" s="378"/>
      <c r="AF173" s="378"/>
      <c r="AG173" s="378"/>
      <c r="AH173" s="378"/>
      <c r="AI173" s="378"/>
      <c r="AJ173" s="378"/>
      <c r="AK173" s="378"/>
      <c r="AL173" s="400" t="s">
        <v>10</v>
      </c>
      <c r="AM173" s="351"/>
      <c r="AN173" s="352"/>
      <c r="AO173" s="359"/>
      <c r="AP173" s="359"/>
      <c r="AQ173" s="353"/>
    </row>
    <row r="174" spans="1:43" x14ac:dyDescent="0.2">
      <c r="A174" s="353"/>
      <c r="B174" s="806" t="s">
        <v>107</v>
      </c>
      <c r="C174" s="351"/>
      <c r="D174" s="352"/>
      <c r="E174" s="942"/>
      <c r="F174" s="942"/>
      <c r="G174" s="942"/>
      <c r="H174" s="942"/>
      <c r="I174" s="942"/>
      <c r="J174" s="942"/>
      <c r="K174" s="942"/>
      <c r="L174" s="942"/>
      <c r="M174" s="942"/>
      <c r="N174" s="942"/>
      <c r="O174" s="942"/>
      <c r="P174" s="942"/>
      <c r="Q174" s="942"/>
      <c r="R174" s="942"/>
      <c r="S174" s="942"/>
      <c r="T174" s="942"/>
      <c r="U174" s="351"/>
      <c r="V174" s="352"/>
      <c r="W174" s="718" t="s">
        <v>445</v>
      </c>
      <c r="X174" s="353"/>
      <c r="Y174" s="378" t="s">
        <v>2</v>
      </c>
      <c r="Z174" s="378"/>
      <c r="AA174" s="378"/>
      <c r="AB174" s="378"/>
      <c r="AC174" s="378"/>
      <c r="AD174" s="378"/>
      <c r="AE174" s="378"/>
      <c r="AF174" s="378"/>
      <c r="AG174" s="378"/>
      <c r="AH174" s="378"/>
      <c r="AI174" s="378"/>
      <c r="AJ174" s="378"/>
      <c r="AK174" s="378"/>
      <c r="AL174" s="400" t="s">
        <v>12</v>
      </c>
      <c r="AM174" s="351"/>
      <c r="AN174" s="352"/>
      <c r="AO174" s="359"/>
      <c r="AP174" s="980" t="s">
        <v>152</v>
      </c>
      <c r="AQ174" s="522"/>
    </row>
    <row r="175" spans="1:43" ht="11.25" customHeight="1" x14ac:dyDescent="0.2">
      <c r="A175" s="353"/>
      <c r="B175" s="79"/>
      <c r="C175" s="351"/>
      <c r="D175" s="352"/>
      <c r="E175" s="942"/>
      <c r="F175" s="942"/>
      <c r="G175" s="942"/>
      <c r="H175" s="942"/>
      <c r="I175" s="942"/>
      <c r="J175" s="942"/>
      <c r="K175" s="942"/>
      <c r="L175" s="942"/>
      <c r="M175" s="942"/>
      <c r="N175" s="942"/>
      <c r="O175" s="942"/>
      <c r="P175" s="942"/>
      <c r="Q175" s="942"/>
      <c r="R175" s="942"/>
      <c r="S175" s="942"/>
      <c r="T175" s="942"/>
      <c r="U175" s="492"/>
      <c r="V175" s="352"/>
      <c r="W175" s="718" t="s">
        <v>560</v>
      </c>
      <c r="X175" s="353"/>
      <c r="Y175" s="341"/>
      <c r="Z175" s="341"/>
      <c r="AA175" s="341"/>
      <c r="AB175" s="372" t="s">
        <v>2</v>
      </c>
      <c r="AC175" s="412"/>
      <c r="AD175" s="372"/>
      <c r="AE175" s="372"/>
      <c r="AF175" s="372"/>
      <c r="AG175" s="372"/>
      <c r="AH175" s="372"/>
      <c r="AI175" s="372"/>
      <c r="AJ175" s="372"/>
      <c r="AK175" s="372"/>
      <c r="AL175" s="400" t="s">
        <v>58</v>
      </c>
      <c r="AM175" s="351"/>
      <c r="AN175" s="352"/>
      <c r="AO175" s="359"/>
      <c r="AP175" s="980"/>
      <c r="AQ175" s="522"/>
    </row>
    <row r="176" spans="1:43" ht="6" customHeight="1" x14ac:dyDescent="0.2">
      <c r="A176" s="404"/>
      <c r="B176" s="405"/>
      <c r="C176" s="398"/>
      <c r="D176" s="397"/>
      <c r="E176" s="404"/>
      <c r="F176" s="404"/>
      <c r="G176" s="404"/>
      <c r="H176" s="404"/>
      <c r="I176" s="404"/>
      <c r="J176" s="404"/>
      <c r="K176" s="404"/>
      <c r="L176" s="404"/>
      <c r="M176" s="404"/>
      <c r="N176" s="404"/>
      <c r="O176" s="404"/>
      <c r="P176" s="404"/>
      <c r="Q176" s="404"/>
      <c r="R176" s="404"/>
      <c r="S176" s="404"/>
      <c r="T176" s="404"/>
      <c r="U176" s="398"/>
      <c r="V176" s="397"/>
      <c r="W176" s="404"/>
      <c r="X176" s="404"/>
      <c r="Y176" s="404"/>
      <c r="Z176" s="404"/>
      <c r="AA176" s="404"/>
      <c r="AB176" s="404"/>
      <c r="AC176" s="404"/>
      <c r="AD176" s="404"/>
      <c r="AE176" s="404"/>
      <c r="AF176" s="404"/>
      <c r="AG176" s="404"/>
      <c r="AH176" s="404"/>
      <c r="AI176" s="404"/>
      <c r="AJ176" s="404"/>
      <c r="AK176" s="404"/>
      <c r="AL176" s="406"/>
      <c r="AM176" s="398"/>
      <c r="AN176" s="397"/>
      <c r="AO176" s="404"/>
      <c r="AP176" s="404"/>
      <c r="AQ176" s="404"/>
    </row>
    <row r="177" spans="1:43" ht="6" customHeight="1" x14ac:dyDescent="0.2">
      <c r="A177" s="407"/>
      <c r="B177" s="788"/>
      <c r="C177" s="396"/>
      <c r="D177" s="395"/>
      <c r="E177" s="504"/>
      <c r="F177" s="504"/>
      <c r="G177" s="504"/>
      <c r="H177" s="504"/>
      <c r="I177" s="504"/>
      <c r="J177" s="407"/>
      <c r="K177" s="407"/>
      <c r="L177" s="407"/>
      <c r="M177" s="407"/>
      <c r="N177" s="407"/>
      <c r="O177" s="407"/>
      <c r="P177" s="407"/>
      <c r="Q177" s="407"/>
      <c r="R177" s="407"/>
      <c r="S177" s="504"/>
      <c r="T177" s="504"/>
      <c r="U177" s="396"/>
      <c r="V177" s="395"/>
      <c r="W177" s="407"/>
      <c r="X177" s="407"/>
      <c r="Y177" s="407"/>
      <c r="Z177" s="407"/>
      <c r="AA177" s="407"/>
      <c r="AB177" s="407"/>
      <c r="AC177" s="407"/>
      <c r="AD177" s="407"/>
      <c r="AE177" s="407"/>
      <c r="AF177" s="407"/>
      <c r="AG177" s="407"/>
      <c r="AH177" s="407"/>
      <c r="AI177" s="407"/>
      <c r="AJ177" s="407"/>
      <c r="AK177" s="407"/>
      <c r="AL177" s="408"/>
      <c r="AM177" s="396"/>
      <c r="AN177" s="395"/>
      <c r="AO177" s="407"/>
      <c r="AP177" s="407"/>
      <c r="AQ177" s="407"/>
    </row>
    <row r="178" spans="1:43" ht="11.25" customHeight="1" x14ac:dyDescent="0.2">
      <c r="A178" s="353"/>
      <c r="B178" s="79" t="s">
        <v>69</v>
      </c>
      <c r="C178" s="351"/>
      <c r="D178" s="352"/>
      <c r="E178" s="942" t="str">
        <f ca="1">VLOOKUP(INDIRECT(ADDRESS(ROW(),COLUMN()-3)),Language_Translations,MATCH(Language_Selected,Language_Options,0),FALSE)</f>
        <v>Combien de fois (NOM) a-t-il/elle reçu le vaccin contre le pneumocoque ?</v>
      </c>
      <c r="F178" s="942"/>
      <c r="G178" s="942"/>
      <c r="H178" s="942"/>
      <c r="I178" s="942"/>
      <c r="J178" s="942"/>
      <c r="K178" s="942"/>
      <c r="L178" s="942"/>
      <c r="M178" s="942"/>
      <c r="N178" s="942"/>
      <c r="O178" s="942"/>
      <c r="P178" s="942"/>
      <c r="Q178" s="942"/>
      <c r="R178" s="942"/>
      <c r="S178" s="942"/>
      <c r="T178" s="942"/>
      <c r="U178" s="351"/>
      <c r="V178" s="352"/>
      <c r="W178" s="341"/>
      <c r="X178" s="341"/>
      <c r="Y178" s="341"/>
      <c r="Z178" s="341"/>
      <c r="AA178" s="341"/>
      <c r="AB178" s="341"/>
      <c r="AC178" s="359"/>
      <c r="AD178" s="341"/>
      <c r="AE178" s="341"/>
      <c r="AF178" s="341"/>
      <c r="AG178" s="341"/>
      <c r="AH178" s="341"/>
      <c r="AI178" s="341"/>
      <c r="AJ178" s="341"/>
      <c r="AK178" s="494"/>
      <c r="AL178" s="523"/>
      <c r="AM178" s="351"/>
      <c r="AN178" s="352"/>
      <c r="AO178" s="359"/>
      <c r="AP178" s="359"/>
      <c r="AQ178" s="353"/>
    </row>
    <row r="179" spans="1:43" x14ac:dyDescent="0.2">
      <c r="A179" s="353"/>
      <c r="B179" s="79"/>
      <c r="C179" s="351"/>
      <c r="D179" s="352"/>
      <c r="E179" s="942"/>
      <c r="F179" s="942"/>
      <c r="G179" s="942"/>
      <c r="H179" s="942"/>
      <c r="I179" s="942"/>
      <c r="J179" s="942"/>
      <c r="K179" s="942"/>
      <c r="L179" s="942"/>
      <c r="M179" s="942"/>
      <c r="N179" s="942"/>
      <c r="O179" s="942"/>
      <c r="P179" s="942"/>
      <c r="Q179" s="942"/>
      <c r="R179" s="942"/>
      <c r="S179" s="942"/>
      <c r="T179" s="942"/>
      <c r="U179" s="351"/>
      <c r="V179" s="352"/>
      <c r="W179" s="719" t="s">
        <v>477</v>
      </c>
      <c r="X179" s="353"/>
      <c r="Y179" s="341"/>
      <c r="Z179" s="341"/>
      <c r="AA179" s="341"/>
      <c r="AB179" s="341"/>
      <c r="AC179" s="342"/>
      <c r="AD179" s="378" t="s">
        <v>2</v>
      </c>
      <c r="AE179" s="499"/>
      <c r="AF179" s="378"/>
      <c r="AG179" s="378"/>
      <c r="AH179" s="378"/>
      <c r="AI179" s="378"/>
      <c r="AJ179" s="378"/>
      <c r="AK179" s="500"/>
      <c r="AL179" s="524"/>
      <c r="AM179" s="351"/>
      <c r="AN179" s="352"/>
      <c r="AO179" s="359"/>
      <c r="AP179" s="359"/>
      <c r="AQ179" s="353"/>
    </row>
    <row r="180" spans="1:43" ht="6" customHeight="1" x14ac:dyDescent="0.2">
      <c r="A180" s="404"/>
      <c r="B180" s="405"/>
      <c r="C180" s="398"/>
      <c r="D180" s="397"/>
      <c r="E180" s="404"/>
      <c r="F180" s="404"/>
      <c r="G180" s="404"/>
      <c r="H180" s="404"/>
      <c r="I180" s="404"/>
      <c r="J180" s="404"/>
      <c r="K180" s="404"/>
      <c r="L180" s="404"/>
      <c r="M180" s="404"/>
      <c r="N180" s="404"/>
      <c r="O180" s="404"/>
      <c r="P180" s="404"/>
      <c r="Q180" s="404"/>
      <c r="R180" s="404"/>
      <c r="S180" s="404"/>
      <c r="T180" s="404"/>
      <c r="U180" s="398"/>
      <c r="V180" s="397"/>
      <c r="W180" s="404"/>
      <c r="X180" s="404"/>
      <c r="Y180" s="404"/>
      <c r="Z180" s="404"/>
      <c r="AA180" s="404"/>
      <c r="AB180" s="404"/>
      <c r="AC180" s="404"/>
      <c r="AD180" s="404"/>
      <c r="AE180" s="404"/>
      <c r="AF180" s="404"/>
      <c r="AG180" s="404"/>
      <c r="AH180" s="404"/>
      <c r="AI180" s="404"/>
      <c r="AJ180" s="404"/>
      <c r="AK180" s="404"/>
      <c r="AL180" s="406"/>
      <c r="AM180" s="398"/>
      <c r="AN180" s="397"/>
      <c r="AO180" s="404"/>
      <c r="AP180" s="404"/>
      <c r="AQ180" s="404"/>
    </row>
    <row r="181" spans="1:43" ht="6" customHeight="1" x14ac:dyDescent="0.2">
      <c r="A181" s="407"/>
      <c r="B181" s="788"/>
      <c r="C181" s="396"/>
      <c r="D181" s="395"/>
      <c r="E181" s="504"/>
      <c r="F181" s="504"/>
      <c r="G181" s="504"/>
      <c r="H181" s="504"/>
      <c r="I181" s="504"/>
      <c r="J181" s="407"/>
      <c r="K181" s="407"/>
      <c r="L181" s="407"/>
      <c r="M181" s="407"/>
      <c r="N181" s="407"/>
      <c r="O181" s="407"/>
      <c r="P181" s="407"/>
      <c r="Q181" s="407"/>
      <c r="R181" s="407"/>
      <c r="S181" s="504"/>
      <c r="T181" s="504"/>
      <c r="U181" s="396"/>
      <c r="V181" s="395"/>
      <c r="W181" s="407"/>
      <c r="X181" s="407"/>
      <c r="Y181" s="407"/>
      <c r="Z181" s="407"/>
      <c r="AA181" s="407"/>
      <c r="AB181" s="407"/>
      <c r="AC181" s="407"/>
      <c r="AD181" s="407"/>
      <c r="AE181" s="407"/>
      <c r="AF181" s="407"/>
      <c r="AG181" s="407"/>
      <c r="AH181" s="407"/>
      <c r="AI181" s="407"/>
      <c r="AJ181" s="407"/>
      <c r="AK181" s="407"/>
      <c r="AL181" s="408"/>
      <c r="AM181" s="396"/>
      <c r="AN181" s="395"/>
      <c r="AO181" s="407"/>
      <c r="AP181" s="407"/>
      <c r="AQ181" s="407"/>
    </row>
    <row r="182" spans="1:43" ht="11.25" customHeight="1" x14ac:dyDescent="0.2">
      <c r="A182" s="353"/>
      <c r="B182" s="79" t="s">
        <v>152</v>
      </c>
      <c r="C182" s="351"/>
      <c r="D182" s="352"/>
      <c r="E182" s="942" t="str">
        <f ca="1">VLOOKUP(INDIRECT(ADDRESS(ROW(),COLUMN()-3)),Language_Translations,MATCH(Language_Selected,Language_Options,0),FALSE)</f>
        <v>Est-ce que (NOM) a reçu le vaccin contre le rotavirus, c'est-à-dire un liquide dans la bouche pour éviter la diarrhée ?</v>
      </c>
      <c r="F182" s="942"/>
      <c r="G182" s="942"/>
      <c r="H182" s="942"/>
      <c r="I182" s="942"/>
      <c r="J182" s="942"/>
      <c r="K182" s="942"/>
      <c r="L182" s="942"/>
      <c r="M182" s="942"/>
      <c r="N182" s="942"/>
      <c r="O182" s="942"/>
      <c r="P182" s="942"/>
      <c r="Q182" s="942"/>
      <c r="R182" s="942"/>
      <c r="S182" s="942"/>
      <c r="T182" s="942"/>
      <c r="U182" s="351"/>
      <c r="V182" s="352"/>
      <c r="W182" s="718" t="s">
        <v>444</v>
      </c>
      <c r="X182" s="353"/>
      <c r="Y182" s="378" t="s">
        <v>2</v>
      </c>
      <c r="Z182" s="378"/>
      <c r="AA182" s="378"/>
      <c r="AB182" s="378"/>
      <c r="AC182" s="378"/>
      <c r="AD182" s="378"/>
      <c r="AE182" s="378"/>
      <c r="AF182" s="378"/>
      <c r="AG182" s="378"/>
      <c r="AH182" s="378"/>
      <c r="AI182" s="378"/>
      <c r="AJ182" s="378"/>
      <c r="AK182" s="378"/>
      <c r="AL182" s="400" t="s">
        <v>10</v>
      </c>
      <c r="AM182" s="351"/>
      <c r="AN182" s="352"/>
      <c r="AO182" s="359"/>
      <c r="AP182" s="359"/>
      <c r="AQ182" s="353"/>
    </row>
    <row r="183" spans="1:43" x14ac:dyDescent="0.2">
      <c r="A183" s="353"/>
      <c r="B183" s="79"/>
      <c r="C183" s="351"/>
      <c r="D183" s="352"/>
      <c r="E183" s="942"/>
      <c r="F183" s="942"/>
      <c r="G183" s="942"/>
      <c r="H183" s="942"/>
      <c r="I183" s="942"/>
      <c r="J183" s="942"/>
      <c r="K183" s="942"/>
      <c r="L183" s="942"/>
      <c r="M183" s="942"/>
      <c r="N183" s="942"/>
      <c r="O183" s="942"/>
      <c r="P183" s="942"/>
      <c r="Q183" s="942"/>
      <c r="R183" s="942"/>
      <c r="S183" s="942"/>
      <c r="T183" s="942"/>
      <c r="U183" s="351"/>
      <c r="V183" s="352"/>
      <c r="W183" s="718" t="s">
        <v>445</v>
      </c>
      <c r="X183" s="353"/>
      <c r="Y183" s="378" t="s">
        <v>2</v>
      </c>
      <c r="Z183" s="378"/>
      <c r="AA183" s="378"/>
      <c r="AB183" s="378"/>
      <c r="AC183" s="378"/>
      <c r="AD183" s="378"/>
      <c r="AE183" s="378"/>
      <c r="AF183" s="378"/>
      <c r="AG183" s="378"/>
      <c r="AH183" s="378"/>
      <c r="AI183" s="378"/>
      <c r="AJ183" s="378"/>
      <c r="AK183" s="378"/>
      <c r="AL183" s="400" t="s">
        <v>12</v>
      </c>
      <c r="AM183" s="351"/>
      <c r="AN183" s="352"/>
      <c r="AO183" s="359"/>
      <c r="AP183" s="980" t="s">
        <v>153</v>
      </c>
      <c r="AQ183" s="522"/>
    </row>
    <row r="184" spans="1:43" ht="11.25" customHeight="1" x14ac:dyDescent="0.2">
      <c r="A184" s="353"/>
      <c r="B184" s="79"/>
      <c r="C184" s="351"/>
      <c r="D184" s="352"/>
      <c r="E184" s="942"/>
      <c r="F184" s="942"/>
      <c r="G184" s="942"/>
      <c r="H184" s="942"/>
      <c r="I184" s="942"/>
      <c r="J184" s="942"/>
      <c r="K184" s="942"/>
      <c r="L184" s="942"/>
      <c r="M184" s="942"/>
      <c r="N184" s="942"/>
      <c r="O184" s="942"/>
      <c r="P184" s="942"/>
      <c r="Q184" s="942"/>
      <c r="R184" s="942"/>
      <c r="S184" s="942"/>
      <c r="T184" s="942"/>
      <c r="U184" s="492"/>
      <c r="V184" s="352"/>
      <c r="W184" s="718" t="s">
        <v>560</v>
      </c>
      <c r="X184" s="353"/>
      <c r="Y184" s="341"/>
      <c r="Z184" s="341"/>
      <c r="AA184" s="341"/>
      <c r="AB184" s="372" t="s">
        <v>2</v>
      </c>
      <c r="AC184" s="412"/>
      <c r="AD184" s="372"/>
      <c r="AE184" s="372"/>
      <c r="AF184" s="372"/>
      <c r="AG184" s="372"/>
      <c r="AH184" s="372"/>
      <c r="AI184" s="372"/>
      <c r="AJ184" s="372"/>
      <c r="AK184" s="372"/>
      <c r="AL184" s="400" t="s">
        <v>58</v>
      </c>
      <c r="AM184" s="351"/>
      <c r="AN184" s="352"/>
      <c r="AO184" s="359"/>
      <c r="AP184" s="980"/>
      <c r="AQ184" s="522"/>
    </row>
    <row r="185" spans="1:43" ht="6" customHeight="1" x14ac:dyDescent="0.2">
      <c r="A185" s="404"/>
      <c r="B185" s="405"/>
      <c r="C185" s="398"/>
      <c r="D185" s="397"/>
      <c r="E185" s="404"/>
      <c r="F185" s="404"/>
      <c r="G185" s="404"/>
      <c r="H185" s="404"/>
      <c r="I185" s="404"/>
      <c r="J185" s="404"/>
      <c r="K185" s="404"/>
      <c r="L185" s="404"/>
      <c r="M185" s="404"/>
      <c r="N185" s="404"/>
      <c r="O185" s="404"/>
      <c r="P185" s="404"/>
      <c r="Q185" s="404"/>
      <c r="R185" s="404"/>
      <c r="S185" s="404"/>
      <c r="T185" s="404"/>
      <c r="U185" s="398"/>
      <c r="V185" s="397"/>
      <c r="W185" s="404"/>
      <c r="X185" s="404"/>
      <c r="Y185" s="404"/>
      <c r="Z185" s="404"/>
      <c r="AA185" s="404"/>
      <c r="AB185" s="404"/>
      <c r="AC185" s="404"/>
      <c r="AD185" s="404"/>
      <c r="AE185" s="404"/>
      <c r="AF185" s="404"/>
      <c r="AG185" s="404"/>
      <c r="AH185" s="404"/>
      <c r="AI185" s="404"/>
      <c r="AJ185" s="404"/>
      <c r="AK185" s="404"/>
      <c r="AL185" s="406"/>
      <c r="AM185" s="398"/>
      <c r="AN185" s="397"/>
      <c r="AO185" s="404"/>
      <c r="AP185" s="404"/>
      <c r="AQ185" s="404"/>
    </row>
    <row r="186" spans="1:43" ht="6" customHeight="1" x14ac:dyDescent="0.2">
      <c r="A186" s="407"/>
      <c r="B186" s="788"/>
      <c r="C186" s="396"/>
      <c r="D186" s="395"/>
      <c r="E186" s="504"/>
      <c r="F186" s="504"/>
      <c r="G186" s="504"/>
      <c r="H186" s="504"/>
      <c r="I186" s="504"/>
      <c r="J186" s="407"/>
      <c r="K186" s="407"/>
      <c r="L186" s="407"/>
      <c r="M186" s="407"/>
      <c r="N186" s="407"/>
      <c r="O186" s="407"/>
      <c r="P186" s="407"/>
      <c r="Q186" s="407"/>
      <c r="R186" s="407"/>
      <c r="S186" s="504"/>
      <c r="T186" s="504"/>
      <c r="U186" s="396"/>
      <c r="V186" s="395"/>
      <c r="W186" s="407"/>
      <c r="X186" s="407"/>
      <c r="Y186" s="407"/>
      <c r="Z186" s="407"/>
      <c r="AA186" s="407"/>
      <c r="AB186" s="407"/>
      <c r="AC186" s="407"/>
      <c r="AD186" s="407"/>
      <c r="AE186" s="407"/>
      <c r="AF186" s="407"/>
      <c r="AG186" s="407"/>
      <c r="AH186" s="407"/>
      <c r="AI186" s="407"/>
      <c r="AJ186" s="407"/>
      <c r="AK186" s="407"/>
      <c r="AL186" s="408"/>
      <c r="AM186" s="396"/>
      <c r="AN186" s="395"/>
      <c r="AO186" s="407"/>
      <c r="AP186" s="407"/>
      <c r="AQ186" s="407"/>
    </row>
    <row r="187" spans="1:43" ht="11.25" customHeight="1" x14ac:dyDescent="0.2">
      <c r="A187" s="353"/>
      <c r="B187" s="79" t="s">
        <v>70</v>
      </c>
      <c r="C187" s="351"/>
      <c r="D187" s="352"/>
      <c r="E187" s="942" t="str">
        <f ca="1">VLOOKUP(INDIRECT(ADDRESS(ROW(),COLUMN()-3)),Language_Translations,MATCH(Language_Selected,Language_Options,0),FALSE)</f>
        <v>Combien de fois (NOM) a-t-il/elle reçu le vaccin contre le rotavirus ?</v>
      </c>
      <c r="F187" s="942"/>
      <c r="G187" s="942"/>
      <c r="H187" s="942"/>
      <c r="I187" s="942"/>
      <c r="J187" s="942"/>
      <c r="K187" s="942"/>
      <c r="L187" s="942"/>
      <c r="M187" s="942"/>
      <c r="N187" s="942"/>
      <c r="O187" s="942"/>
      <c r="P187" s="942"/>
      <c r="Q187" s="942"/>
      <c r="R187" s="942"/>
      <c r="S187" s="942"/>
      <c r="T187" s="942"/>
      <c r="U187" s="351"/>
      <c r="V187" s="352"/>
      <c r="W187" s="341"/>
      <c r="X187" s="341"/>
      <c r="Y187" s="341"/>
      <c r="Z187" s="341"/>
      <c r="AA187" s="341"/>
      <c r="AB187" s="341"/>
      <c r="AC187" s="359"/>
      <c r="AD187" s="341"/>
      <c r="AE187" s="341"/>
      <c r="AF187" s="341"/>
      <c r="AG187" s="341"/>
      <c r="AH187" s="341"/>
      <c r="AI187" s="341"/>
      <c r="AJ187" s="341"/>
      <c r="AK187" s="494"/>
      <c r="AL187" s="523"/>
      <c r="AM187" s="351"/>
      <c r="AN187" s="352"/>
      <c r="AO187" s="359"/>
      <c r="AP187" s="780"/>
      <c r="AQ187" s="353"/>
    </row>
    <row r="188" spans="1:43" x14ac:dyDescent="0.2">
      <c r="A188" s="353"/>
      <c r="B188" s="79"/>
      <c r="C188" s="351"/>
      <c r="D188" s="352"/>
      <c r="E188" s="942"/>
      <c r="F188" s="942"/>
      <c r="G188" s="942"/>
      <c r="H188" s="942"/>
      <c r="I188" s="942"/>
      <c r="J188" s="942"/>
      <c r="K188" s="942"/>
      <c r="L188" s="942"/>
      <c r="M188" s="942"/>
      <c r="N188" s="942"/>
      <c r="O188" s="942"/>
      <c r="P188" s="942"/>
      <c r="Q188" s="942"/>
      <c r="R188" s="942"/>
      <c r="S188" s="942"/>
      <c r="T188" s="942"/>
      <c r="U188" s="351"/>
      <c r="V188" s="352"/>
      <c r="W188" s="719" t="s">
        <v>477</v>
      </c>
      <c r="X188" s="353"/>
      <c r="Y188" s="341"/>
      <c r="Z188" s="341"/>
      <c r="AA188" s="341"/>
      <c r="AB188" s="341"/>
      <c r="AC188" s="342"/>
      <c r="AD188" s="378" t="s">
        <v>2</v>
      </c>
      <c r="AE188" s="499"/>
      <c r="AF188" s="378"/>
      <c r="AG188" s="378"/>
      <c r="AH188" s="378"/>
      <c r="AI188" s="378"/>
      <c r="AJ188" s="378"/>
      <c r="AK188" s="500"/>
      <c r="AL188" s="524"/>
      <c r="AM188" s="351"/>
      <c r="AN188" s="352"/>
      <c r="AO188" s="359"/>
      <c r="AP188" s="780"/>
      <c r="AQ188" s="353"/>
    </row>
    <row r="189" spans="1:43" ht="6" customHeight="1" x14ac:dyDescent="0.2">
      <c r="A189" s="404"/>
      <c r="B189" s="405"/>
      <c r="C189" s="398"/>
      <c r="D189" s="397"/>
      <c r="E189" s="404"/>
      <c r="F189" s="404"/>
      <c r="G189" s="404"/>
      <c r="H189" s="404"/>
      <c r="I189" s="404"/>
      <c r="J189" s="404"/>
      <c r="K189" s="404"/>
      <c r="L189" s="404"/>
      <c r="M189" s="404"/>
      <c r="N189" s="404"/>
      <c r="O189" s="404"/>
      <c r="P189" s="404"/>
      <c r="Q189" s="404"/>
      <c r="R189" s="404"/>
      <c r="S189" s="404"/>
      <c r="T189" s="404"/>
      <c r="U189" s="398"/>
      <c r="V189" s="397"/>
      <c r="W189" s="404"/>
      <c r="X189" s="404"/>
      <c r="Y189" s="404"/>
      <c r="Z189" s="404"/>
      <c r="AA189" s="404"/>
      <c r="AB189" s="404"/>
      <c r="AC189" s="404"/>
      <c r="AD189" s="404"/>
      <c r="AE189" s="404"/>
      <c r="AF189" s="404"/>
      <c r="AG189" s="404"/>
      <c r="AH189" s="404"/>
      <c r="AI189" s="404"/>
      <c r="AJ189" s="404"/>
      <c r="AK189" s="404"/>
      <c r="AL189" s="406"/>
      <c r="AM189" s="398"/>
      <c r="AN189" s="397"/>
      <c r="AO189" s="404"/>
      <c r="AP189" s="404"/>
      <c r="AQ189" s="404"/>
    </row>
    <row r="190" spans="1:43" ht="6" customHeight="1" x14ac:dyDescent="0.2">
      <c r="A190" s="407"/>
      <c r="B190" s="788"/>
      <c r="C190" s="396"/>
      <c r="D190" s="395"/>
      <c r="E190" s="504"/>
      <c r="F190" s="504"/>
      <c r="G190" s="504"/>
      <c r="H190" s="504"/>
      <c r="I190" s="504"/>
      <c r="J190" s="407"/>
      <c r="K190" s="407"/>
      <c r="L190" s="407"/>
      <c r="M190" s="407"/>
      <c r="N190" s="407"/>
      <c r="O190" s="407"/>
      <c r="P190" s="407"/>
      <c r="Q190" s="407"/>
      <c r="R190" s="407"/>
      <c r="S190" s="504"/>
      <c r="T190" s="504"/>
      <c r="U190" s="396"/>
      <c r="V190" s="395"/>
      <c r="W190" s="407"/>
      <c r="X190" s="407"/>
      <c r="Y190" s="407"/>
      <c r="Z190" s="407"/>
      <c r="AA190" s="407"/>
      <c r="AB190" s="407"/>
      <c r="AC190" s="407"/>
      <c r="AD190" s="407"/>
      <c r="AE190" s="407"/>
      <c r="AF190" s="407"/>
      <c r="AG190" s="407"/>
      <c r="AH190" s="407"/>
      <c r="AI190" s="407"/>
      <c r="AJ190" s="407"/>
      <c r="AK190" s="407"/>
      <c r="AL190" s="408"/>
      <c r="AM190" s="396"/>
      <c r="AN190" s="395"/>
      <c r="AO190" s="407"/>
      <c r="AP190" s="407"/>
      <c r="AQ190" s="407"/>
    </row>
    <row r="191" spans="1:43" ht="11.25" customHeight="1" x14ac:dyDescent="0.2">
      <c r="A191" s="353"/>
      <c r="B191" s="79" t="s">
        <v>153</v>
      </c>
      <c r="C191" s="351"/>
      <c r="D191" s="352"/>
      <c r="E191" s="942" t="str">
        <f ca="1">VLOOKUP(INDIRECT(ADDRESS(ROW(),COLUMN()-3)),Language_Translations,MATCH(Language_Selected,Language_Options,0),FALSE)</f>
        <v>Est-ce que (NOM) a reçu le vaccin contre la rougeole, c'est-à-dire une injection dans le bras pour lui éviter la rougeole ?</v>
      </c>
      <c r="F191" s="942"/>
      <c r="G191" s="942"/>
      <c r="H191" s="942"/>
      <c r="I191" s="942"/>
      <c r="J191" s="942"/>
      <c r="K191" s="942"/>
      <c r="L191" s="942"/>
      <c r="M191" s="942"/>
      <c r="N191" s="942"/>
      <c r="O191" s="942"/>
      <c r="P191" s="942"/>
      <c r="Q191" s="942"/>
      <c r="R191" s="942"/>
      <c r="S191" s="942"/>
      <c r="T191" s="942"/>
      <c r="U191" s="351"/>
      <c r="V191" s="352"/>
      <c r="W191" s="718" t="s">
        <v>444</v>
      </c>
      <c r="X191" s="353"/>
      <c r="Y191" s="378" t="s">
        <v>2</v>
      </c>
      <c r="Z191" s="378"/>
      <c r="AA191" s="378"/>
      <c r="AB191" s="378"/>
      <c r="AC191" s="378"/>
      <c r="AD191" s="378"/>
      <c r="AE191" s="378"/>
      <c r="AF191" s="378"/>
      <c r="AG191" s="378"/>
      <c r="AH191" s="378"/>
      <c r="AI191" s="378"/>
      <c r="AJ191" s="378"/>
      <c r="AK191" s="378"/>
      <c r="AL191" s="400" t="s">
        <v>10</v>
      </c>
      <c r="AM191" s="351"/>
      <c r="AN191" s="352"/>
      <c r="AO191" s="359"/>
      <c r="AP191" s="780"/>
      <c r="AQ191" s="353"/>
    </row>
    <row r="192" spans="1:43" x14ac:dyDescent="0.2">
      <c r="A192" s="353"/>
      <c r="B192" s="381" t="s">
        <v>73</v>
      </c>
      <c r="C192" s="351"/>
      <c r="D192" s="352"/>
      <c r="E192" s="942"/>
      <c r="F192" s="942"/>
      <c r="G192" s="942"/>
      <c r="H192" s="942"/>
      <c r="I192" s="942"/>
      <c r="J192" s="942"/>
      <c r="K192" s="942"/>
      <c r="L192" s="942"/>
      <c r="M192" s="942"/>
      <c r="N192" s="942"/>
      <c r="O192" s="942"/>
      <c r="P192" s="942"/>
      <c r="Q192" s="942"/>
      <c r="R192" s="942"/>
      <c r="S192" s="942"/>
      <c r="T192" s="942"/>
      <c r="U192" s="351"/>
      <c r="V192" s="352"/>
      <c r="W192" s="718" t="s">
        <v>445</v>
      </c>
      <c r="X192" s="353"/>
      <c r="Y192" s="378" t="s">
        <v>2</v>
      </c>
      <c r="Z192" s="378"/>
      <c r="AA192" s="378"/>
      <c r="AB192" s="378"/>
      <c r="AC192" s="378"/>
      <c r="AD192" s="378"/>
      <c r="AE192" s="378"/>
      <c r="AF192" s="378"/>
      <c r="AG192" s="378"/>
      <c r="AH192" s="378"/>
      <c r="AI192" s="378"/>
      <c r="AJ192" s="378"/>
      <c r="AK192" s="378"/>
      <c r="AL192" s="400" t="s">
        <v>12</v>
      </c>
      <c r="AM192" s="351"/>
      <c r="AN192" s="352"/>
      <c r="AO192" s="359"/>
      <c r="AP192" s="980" t="s">
        <v>373</v>
      </c>
      <c r="AQ192" s="522"/>
    </row>
    <row r="193" spans="1:44" ht="11.25" customHeight="1" x14ac:dyDescent="0.2">
      <c r="A193" s="353"/>
      <c r="B193" s="79"/>
      <c r="C193" s="351"/>
      <c r="D193" s="352"/>
      <c r="E193" s="942"/>
      <c r="F193" s="942"/>
      <c r="G193" s="942"/>
      <c r="H193" s="942"/>
      <c r="I193" s="942"/>
      <c r="J193" s="942"/>
      <c r="K193" s="942"/>
      <c r="L193" s="942"/>
      <c r="M193" s="942"/>
      <c r="N193" s="942"/>
      <c r="O193" s="942"/>
      <c r="P193" s="942"/>
      <c r="Q193" s="942"/>
      <c r="R193" s="942"/>
      <c r="S193" s="942"/>
      <c r="T193" s="942"/>
      <c r="U193" s="492"/>
      <c r="V193" s="352"/>
      <c r="W193" s="718" t="s">
        <v>560</v>
      </c>
      <c r="X193" s="353"/>
      <c r="Y193" s="341"/>
      <c r="Z193" s="341"/>
      <c r="AA193" s="341"/>
      <c r="AB193" s="372" t="s">
        <v>2</v>
      </c>
      <c r="AC193" s="412"/>
      <c r="AD193" s="372"/>
      <c r="AE193" s="372"/>
      <c r="AF193" s="372"/>
      <c r="AG193" s="372"/>
      <c r="AH193" s="372"/>
      <c r="AI193" s="372"/>
      <c r="AJ193" s="372"/>
      <c r="AK193" s="372"/>
      <c r="AL193" s="400" t="s">
        <v>58</v>
      </c>
      <c r="AM193" s="351"/>
      <c r="AN193" s="352"/>
      <c r="AO193" s="359"/>
      <c r="AP193" s="980"/>
      <c r="AQ193" s="522"/>
    </row>
    <row r="194" spans="1:44" ht="6" customHeight="1" x14ac:dyDescent="0.2">
      <c r="A194" s="404"/>
      <c r="B194" s="405"/>
      <c r="C194" s="398"/>
      <c r="D194" s="397"/>
      <c r="E194" s="404"/>
      <c r="F194" s="404"/>
      <c r="G194" s="404"/>
      <c r="H194" s="404"/>
      <c r="I194" s="404"/>
      <c r="J194" s="404"/>
      <c r="K194" s="404"/>
      <c r="L194" s="404"/>
      <c r="M194" s="404"/>
      <c r="N194" s="404"/>
      <c r="O194" s="404"/>
      <c r="P194" s="404"/>
      <c r="Q194" s="404"/>
      <c r="R194" s="404"/>
      <c r="S194" s="404"/>
      <c r="T194" s="404"/>
      <c r="U194" s="398"/>
      <c r="V194" s="397"/>
      <c r="W194" s="404"/>
      <c r="X194" s="404"/>
      <c r="Y194" s="404"/>
      <c r="Z194" s="404"/>
      <c r="AA194" s="404"/>
      <c r="AB194" s="404"/>
      <c r="AC194" s="404"/>
      <c r="AD194" s="404"/>
      <c r="AE194" s="404"/>
      <c r="AF194" s="404"/>
      <c r="AG194" s="404"/>
      <c r="AH194" s="404"/>
      <c r="AI194" s="404"/>
      <c r="AJ194" s="404"/>
      <c r="AK194" s="404"/>
      <c r="AL194" s="406"/>
      <c r="AM194" s="398"/>
      <c r="AN194" s="397"/>
      <c r="AO194" s="404"/>
      <c r="AP194" s="404"/>
      <c r="AQ194" s="404"/>
    </row>
    <row r="195" spans="1:44" ht="6" customHeight="1" x14ac:dyDescent="0.2">
      <c r="A195" s="407"/>
      <c r="B195" s="788"/>
      <c r="C195" s="396"/>
      <c r="D195" s="395"/>
      <c r="E195" s="504"/>
      <c r="F195" s="504"/>
      <c r="G195" s="504"/>
      <c r="H195" s="504"/>
      <c r="I195" s="504"/>
      <c r="J195" s="407"/>
      <c r="K195" s="407"/>
      <c r="L195" s="407"/>
      <c r="M195" s="407"/>
      <c r="N195" s="407"/>
      <c r="O195" s="407"/>
      <c r="P195" s="407"/>
      <c r="Q195" s="407"/>
      <c r="R195" s="407"/>
      <c r="S195" s="504"/>
      <c r="T195" s="504"/>
      <c r="U195" s="396"/>
      <c r="V195" s="395"/>
      <c r="W195" s="407"/>
      <c r="X195" s="407"/>
      <c r="Y195" s="407"/>
      <c r="Z195" s="407"/>
      <c r="AA195" s="407"/>
      <c r="AB195" s="407"/>
      <c r="AC195" s="407"/>
      <c r="AD195" s="407"/>
      <c r="AE195" s="407"/>
      <c r="AF195" s="407"/>
      <c r="AG195" s="407"/>
      <c r="AH195" s="407"/>
      <c r="AI195" s="407"/>
      <c r="AJ195" s="407"/>
      <c r="AK195" s="407"/>
      <c r="AL195" s="408"/>
      <c r="AM195" s="396"/>
      <c r="AN195" s="395"/>
      <c r="AO195" s="407"/>
      <c r="AP195" s="407"/>
      <c r="AQ195" s="407"/>
    </row>
    <row r="196" spans="1:44" ht="11.25" customHeight="1" x14ac:dyDescent="0.2">
      <c r="A196" s="353"/>
      <c r="B196" s="79" t="s">
        <v>269</v>
      </c>
      <c r="C196" s="351"/>
      <c r="D196" s="352"/>
      <c r="E196" s="942" t="str">
        <f ca="1">VLOOKUP(INDIRECT(ADDRESS(ROW(),COLUMN()-3)),Language_Translations,MATCH(Language_Selected,Language_Options,0),FALSE)</f>
        <v>Combien de fois (NOM) a-t-il/elle reçu le vaccin contre la rougeole ?</v>
      </c>
      <c r="F196" s="942"/>
      <c r="G196" s="942"/>
      <c r="H196" s="942"/>
      <c r="I196" s="942"/>
      <c r="J196" s="942"/>
      <c r="K196" s="942"/>
      <c r="L196" s="942"/>
      <c r="M196" s="942"/>
      <c r="N196" s="942"/>
      <c r="O196" s="942"/>
      <c r="P196" s="942"/>
      <c r="Q196" s="942"/>
      <c r="R196" s="942"/>
      <c r="S196" s="942"/>
      <c r="T196" s="942"/>
      <c r="U196" s="351"/>
      <c r="V196" s="352"/>
      <c r="W196" s="341"/>
      <c r="X196" s="341"/>
      <c r="Y196" s="341"/>
      <c r="Z196" s="341"/>
      <c r="AA196" s="341"/>
      <c r="AB196" s="341"/>
      <c r="AC196" s="359"/>
      <c r="AD196" s="341"/>
      <c r="AE196" s="341"/>
      <c r="AF196" s="341"/>
      <c r="AG196" s="341"/>
      <c r="AH196" s="341"/>
      <c r="AI196" s="341"/>
      <c r="AJ196" s="341"/>
      <c r="AK196" s="494"/>
      <c r="AL196" s="523"/>
      <c r="AM196" s="351"/>
      <c r="AN196" s="352"/>
      <c r="AO196" s="359"/>
      <c r="AP196" s="359"/>
      <c r="AQ196" s="353"/>
    </row>
    <row r="197" spans="1:44" x14ac:dyDescent="0.2">
      <c r="A197" s="353"/>
      <c r="B197" s="381" t="s">
        <v>1783</v>
      </c>
      <c r="C197" s="351"/>
      <c r="D197" s="352"/>
      <c r="E197" s="942"/>
      <c r="F197" s="942"/>
      <c r="G197" s="942"/>
      <c r="H197" s="942"/>
      <c r="I197" s="942"/>
      <c r="J197" s="942"/>
      <c r="K197" s="942"/>
      <c r="L197" s="942"/>
      <c r="M197" s="942"/>
      <c r="N197" s="942"/>
      <c r="O197" s="942"/>
      <c r="P197" s="942"/>
      <c r="Q197" s="942"/>
      <c r="R197" s="942"/>
      <c r="S197" s="942"/>
      <c r="T197" s="942"/>
      <c r="U197" s="351"/>
      <c r="V197" s="352"/>
      <c r="W197" s="719" t="s">
        <v>477</v>
      </c>
      <c r="X197" s="353"/>
      <c r="Y197" s="341"/>
      <c r="Z197" s="341"/>
      <c r="AA197" s="341"/>
      <c r="AB197" s="341"/>
      <c r="AC197" s="310"/>
      <c r="AD197" s="378" t="s">
        <v>2</v>
      </c>
      <c r="AE197" s="499"/>
      <c r="AF197" s="378"/>
      <c r="AG197" s="378"/>
      <c r="AH197" s="378"/>
      <c r="AI197" s="378"/>
      <c r="AJ197" s="378"/>
      <c r="AK197" s="500"/>
      <c r="AL197" s="524"/>
      <c r="AM197" s="351"/>
      <c r="AN197" s="352"/>
      <c r="AO197" s="359"/>
      <c r="AP197" s="359"/>
      <c r="AQ197" s="353"/>
    </row>
    <row r="198" spans="1:44" ht="6" customHeight="1" x14ac:dyDescent="0.2">
      <c r="A198" s="404"/>
      <c r="B198" s="405"/>
      <c r="C198" s="398"/>
      <c r="D198" s="397"/>
      <c r="E198" s="404"/>
      <c r="F198" s="404"/>
      <c r="G198" s="404"/>
      <c r="H198" s="404"/>
      <c r="I198" s="404"/>
      <c r="J198" s="404"/>
      <c r="K198" s="404"/>
      <c r="L198" s="404"/>
      <c r="M198" s="404"/>
      <c r="N198" s="404"/>
      <c r="O198" s="404"/>
      <c r="P198" s="404"/>
      <c r="Q198" s="404"/>
      <c r="R198" s="404"/>
      <c r="S198" s="404"/>
      <c r="T198" s="404"/>
      <c r="U198" s="398"/>
      <c r="V198" s="397"/>
      <c r="W198" s="404"/>
      <c r="X198" s="404"/>
      <c r="Y198" s="404"/>
      <c r="Z198" s="404"/>
      <c r="AA198" s="404"/>
      <c r="AB198" s="404"/>
      <c r="AC198" s="404"/>
      <c r="AD198" s="404"/>
      <c r="AE198" s="404"/>
      <c r="AF198" s="404"/>
      <c r="AG198" s="404"/>
      <c r="AH198" s="404"/>
      <c r="AI198" s="404"/>
      <c r="AJ198" s="404"/>
      <c r="AK198" s="404"/>
      <c r="AL198" s="406"/>
      <c r="AM198" s="398"/>
      <c r="AN198" s="397"/>
      <c r="AO198" s="404"/>
      <c r="AP198" s="404"/>
      <c r="AQ198" s="404"/>
    </row>
    <row r="199" spans="1:44" s="180" customFormat="1" ht="6" customHeight="1" x14ac:dyDescent="0.2">
      <c r="A199" s="26"/>
      <c r="B199" s="756"/>
      <c r="C199" s="89"/>
      <c r="D199" s="45"/>
      <c r="E199" s="26"/>
      <c r="F199" s="26"/>
      <c r="G199" s="26"/>
      <c r="H199" s="26"/>
      <c r="I199" s="26"/>
      <c r="J199" s="26"/>
      <c r="K199" s="26"/>
      <c r="L199" s="26"/>
      <c r="M199" s="26"/>
      <c r="N199" s="26"/>
      <c r="O199" s="26"/>
      <c r="P199" s="26"/>
      <c r="Q199" s="26"/>
      <c r="R199" s="26"/>
      <c r="S199" s="26"/>
      <c r="T199" s="26"/>
      <c r="U199" s="26"/>
      <c r="V199" s="45"/>
      <c r="W199" s="26"/>
      <c r="X199" s="26"/>
      <c r="Y199" s="26"/>
      <c r="Z199" s="26"/>
      <c r="AA199" s="26"/>
      <c r="AB199" s="26"/>
      <c r="AC199" s="26"/>
      <c r="AD199" s="26"/>
      <c r="AE199" s="26"/>
      <c r="AF199" s="525"/>
      <c r="AG199" s="26"/>
      <c r="AH199" s="26"/>
      <c r="AI199" s="26"/>
      <c r="AJ199" s="26"/>
      <c r="AK199" s="26"/>
      <c r="AL199" s="26"/>
      <c r="AM199" s="89"/>
      <c r="AN199" s="153"/>
      <c r="AO199" s="157"/>
      <c r="AP199" s="157"/>
      <c r="AQ199" s="157"/>
      <c r="AR199" s="157"/>
    </row>
    <row r="200" spans="1:44" s="180" customFormat="1" x14ac:dyDescent="0.2">
      <c r="A200" s="24"/>
      <c r="B200" s="777" t="s">
        <v>373</v>
      </c>
      <c r="C200" s="94"/>
      <c r="D200" s="95"/>
      <c r="E200" s="927" t="str">
        <f ca="1">VLOOKUP(INDIRECT(ADDRESS(ROW(),COLUMN()-3)),Language_Translations,MATCH(Language_Selected,Language_Options,0),FALSE)</f>
        <v>Au cours des sept derniers jours, a-t-on donné à (NOM) :</v>
      </c>
      <c r="F200" s="927"/>
      <c r="G200" s="927"/>
      <c r="H200" s="927"/>
      <c r="I200" s="927"/>
      <c r="J200" s="927"/>
      <c r="K200" s="927"/>
      <c r="L200" s="927"/>
      <c r="M200" s="927"/>
      <c r="N200" s="927"/>
      <c r="O200" s="927"/>
      <c r="P200" s="927"/>
      <c r="Q200" s="927"/>
      <c r="R200" s="927"/>
      <c r="S200" s="927"/>
      <c r="T200" s="927"/>
      <c r="U200" s="75"/>
      <c r="V200" s="95"/>
      <c r="W200" s="24"/>
      <c r="X200" s="24"/>
      <c r="Y200" s="24"/>
      <c r="Z200" s="24"/>
      <c r="AA200" s="24"/>
      <c r="AB200" s="24"/>
      <c r="AC200" s="24"/>
      <c r="AD200" s="24"/>
      <c r="AE200" s="24"/>
      <c r="AF200" s="178"/>
      <c r="AG200" s="28"/>
      <c r="AM200" s="94"/>
      <c r="AN200" s="156"/>
      <c r="AO200" s="157"/>
      <c r="AP200" s="157"/>
      <c r="AQ200" s="157"/>
      <c r="AR200" s="157"/>
    </row>
    <row r="201" spans="1:44" s="180" customFormat="1" x14ac:dyDescent="0.2">
      <c r="A201" s="792"/>
      <c r="B201" s="777"/>
      <c r="C201" s="765"/>
      <c r="D201" s="95"/>
      <c r="E201" s="927"/>
      <c r="F201" s="927"/>
      <c r="G201" s="927"/>
      <c r="H201" s="927"/>
      <c r="I201" s="927"/>
      <c r="J201" s="927"/>
      <c r="K201" s="927"/>
      <c r="L201" s="927"/>
      <c r="M201" s="927"/>
      <c r="N201" s="927"/>
      <c r="O201" s="927"/>
      <c r="P201" s="927"/>
      <c r="Q201" s="927"/>
      <c r="R201" s="927"/>
      <c r="S201" s="927"/>
      <c r="T201" s="927"/>
      <c r="U201" s="764"/>
      <c r="V201" s="95"/>
      <c r="W201" s="792"/>
      <c r="X201" s="792"/>
      <c r="Y201" s="792"/>
      <c r="Z201" s="792"/>
      <c r="AA201" s="792"/>
      <c r="AB201" s="792"/>
      <c r="AC201" s="792"/>
      <c r="AD201" s="792"/>
      <c r="AE201" s="792"/>
      <c r="AF201" s="178"/>
      <c r="AG201" s="766"/>
      <c r="AH201" s="145" t="s">
        <v>444</v>
      </c>
      <c r="AI201" s="24"/>
      <c r="AJ201" s="145" t="s">
        <v>445</v>
      </c>
      <c r="AL201" s="433" t="s">
        <v>797</v>
      </c>
      <c r="AM201" s="765"/>
      <c r="AN201" s="156"/>
      <c r="AO201" s="790"/>
      <c r="AP201" s="790"/>
      <c r="AQ201" s="790"/>
      <c r="AR201" s="790"/>
    </row>
    <row r="202" spans="1:44" s="180" customFormat="1" ht="6" customHeight="1" x14ac:dyDescent="0.2">
      <c r="A202" s="24"/>
      <c r="B202" s="777"/>
      <c r="C202" s="94"/>
      <c r="D202" s="95"/>
      <c r="E202" s="24"/>
      <c r="F202" s="24"/>
      <c r="G202" s="24"/>
      <c r="H202" s="24"/>
      <c r="I202" s="24"/>
      <c r="J202" s="24"/>
      <c r="K202" s="24"/>
      <c r="L202" s="24"/>
      <c r="M202" s="24"/>
      <c r="N202" s="24"/>
      <c r="O202" s="24"/>
      <c r="P202" s="24"/>
      <c r="Q202" s="24"/>
      <c r="R202" s="24"/>
      <c r="S202" s="24"/>
      <c r="T202" s="24"/>
      <c r="U202" s="24"/>
      <c r="V202" s="95"/>
      <c r="W202" s="24"/>
      <c r="X202" s="24"/>
      <c r="Y202" s="24"/>
      <c r="Z202" s="24"/>
      <c r="AA202" s="24"/>
      <c r="AB202" s="24"/>
      <c r="AG202" s="28"/>
      <c r="AH202" s="145"/>
      <c r="AI202" s="24"/>
      <c r="AJ202" s="213"/>
      <c r="AL202" s="433"/>
      <c r="AM202" s="94"/>
      <c r="AN202" s="156"/>
      <c r="AO202" s="157"/>
      <c r="AP202" s="157"/>
      <c r="AQ202" s="157"/>
      <c r="AR202" s="157"/>
    </row>
    <row r="203" spans="1:44" s="180" customFormat="1" x14ac:dyDescent="0.2">
      <c r="A203" s="24"/>
      <c r="B203" s="777"/>
      <c r="C203" s="94"/>
      <c r="D203" s="95"/>
      <c r="E203" s="180" t="s">
        <v>55</v>
      </c>
      <c r="F203" s="927" t="str">
        <f ca="1">VLOOKUP(CONCATENATE($B$200&amp;INDIRECT(ADDRESS(ROW(),COLUMN()-1))),Language_Translations,MATCH(Language_Selected,Language_Options,0),FALSE)</f>
        <v>[NOM LOCAL D'UN MÉLANGE EN POUDRE DE MICRONUTRIMENTS] ?</v>
      </c>
      <c r="G203" s="927"/>
      <c r="H203" s="927"/>
      <c r="I203" s="927"/>
      <c r="J203" s="927"/>
      <c r="K203" s="927"/>
      <c r="L203" s="927"/>
      <c r="M203" s="927"/>
      <c r="N203" s="927"/>
      <c r="O203" s="927"/>
      <c r="P203" s="927"/>
      <c r="Q203" s="927"/>
      <c r="R203" s="927"/>
      <c r="S203" s="927"/>
      <c r="T203" s="927"/>
      <c r="U203" s="75"/>
      <c r="V203" s="95"/>
      <c r="W203" s="180" t="s">
        <v>55</v>
      </c>
      <c r="X203" s="24" t="s">
        <v>866</v>
      </c>
      <c r="Y203" s="24"/>
      <c r="AA203" s="24"/>
      <c r="AB203" s="182" t="s">
        <v>2</v>
      </c>
      <c r="AC203" s="183"/>
      <c r="AD203" s="183"/>
      <c r="AE203" s="183"/>
      <c r="AF203" s="183"/>
      <c r="AG203" s="90"/>
      <c r="AH203" s="213" t="s">
        <v>10</v>
      </c>
      <c r="AI203" s="24"/>
      <c r="AJ203" s="213" t="s">
        <v>12</v>
      </c>
      <c r="AL203" s="526" t="s">
        <v>58</v>
      </c>
      <c r="AM203" s="94"/>
      <c r="AN203" s="156"/>
      <c r="AO203" s="157"/>
      <c r="AP203" s="157"/>
      <c r="AQ203" s="157"/>
      <c r="AR203" s="157"/>
    </row>
    <row r="204" spans="1:44" s="180" customFormat="1" x14ac:dyDescent="0.2">
      <c r="A204" s="24"/>
      <c r="B204" s="777"/>
      <c r="C204" s="94"/>
      <c r="D204" s="95"/>
      <c r="F204" s="927"/>
      <c r="G204" s="927"/>
      <c r="H204" s="927"/>
      <c r="I204" s="927"/>
      <c r="J204" s="927"/>
      <c r="K204" s="927"/>
      <c r="L204" s="927"/>
      <c r="M204" s="927"/>
      <c r="N204" s="927"/>
      <c r="O204" s="927"/>
      <c r="P204" s="927"/>
      <c r="Q204" s="927"/>
      <c r="R204" s="927"/>
      <c r="S204" s="927"/>
      <c r="T204" s="927"/>
      <c r="U204" s="75"/>
      <c r="V204" s="95"/>
      <c r="X204" s="24"/>
      <c r="Y204" s="24"/>
      <c r="AA204" s="24"/>
      <c r="AB204" s="182"/>
      <c r="AC204" s="183"/>
      <c r="AD204" s="183"/>
      <c r="AE204" s="183"/>
      <c r="AF204" s="183"/>
      <c r="AG204" s="90"/>
      <c r="AH204" s="213"/>
      <c r="AI204" s="24"/>
      <c r="AJ204" s="213"/>
      <c r="AL204" s="526"/>
      <c r="AM204" s="94"/>
      <c r="AN204" s="156"/>
      <c r="AO204" s="157"/>
      <c r="AP204" s="157"/>
      <c r="AQ204" s="157"/>
      <c r="AR204" s="157"/>
    </row>
    <row r="205" spans="1:44" s="180" customFormat="1" ht="11.25" customHeight="1" x14ac:dyDescent="0.2">
      <c r="A205" s="24"/>
      <c r="B205" s="777"/>
      <c r="C205" s="94"/>
      <c r="D205" s="95"/>
      <c r="E205" s="180" t="s">
        <v>56</v>
      </c>
      <c r="F205" s="927" t="str">
        <f ca="1">VLOOKUP(CONCATENATE($B$200&amp;INDIRECT(ADDRESS(ROW(),COLUMN()-1))),Language_Translations,MATCH(Language_Selected,Language_Options,0),FALSE)</f>
        <v>[NOM LOCAL D'ALIMENTS THÉRAPEUTIQUES PRÊTS À L'EMPLOI COMME PLUMPY'NUT] ?</v>
      </c>
      <c r="G205" s="927"/>
      <c r="H205" s="927"/>
      <c r="I205" s="927"/>
      <c r="J205" s="927"/>
      <c r="K205" s="927"/>
      <c r="L205" s="927"/>
      <c r="M205" s="927"/>
      <c r="N205" s="927"/>
      <c r="O205" s="927"/>
      <c r="P205" s="927"/>
      <c r="Q205" s="927"/>
      <c r="R205" s="927"/>
      <c r="S205" s="927"/>
      <c r="T205" s="927"/>
      <c r="U205" s="75"/>
      <c r="V205" s="95"/>
      <c r="W205" s="180" t="s">
        <v>56</v>
      </c>
      <c r="X205" s="24" t="s">
        <v>1766</v>
      </c>
      <c r="Y205" s="24"/>
      <c r="Z205" s="24"/>
      <c r="AC205" s="182" t="s">
        <v>2</v>
      </c>
      <c r="AD205" s="183"/>
      <c r="AE205" s="183"/>
      <c r="AF205" s="183"/>
      <c r="AG205" s="90"/>
      <c r="AH205" s="213" t="s">
        <v>10</v>
      </c>
      <c r="AI205" s="24"/>
      <c r="AJ205" s="213" t="s">
        <v>12</v>
      </c>
      <c r="AL205" s="526" t="s">
        <v>58</v>
      </c>
      <c r="AM205" s="94"/>
      <c r="AN205" s="156"/>
      <c r="AO205" s="157"/>
      <c r="AP205" s="157"/>
      <c r="AQ205" s="157"/>
      <c r="AR205" s="157"/>
    </row>
    <row r="206" spans="1:44" s="180" customFormat="1" ht="11.25" customHeight="1" x14ac:dyDescent="0.2">
      <c r="A206" s="24"/>
      <c r="B206" s="777"/>
      <c r="C206" s="94"/>
      <c r="D206" s="95"/>
      <c r="F206" s="927"/>
      <c r="G206" s="927"/>
      <c r="H206" s="927"/>
      <c r="I206" s="927"/>
      <c r="J206" s="927"/>
      <c r="K206" s="927"/>
      <c r="L206" s="927"/>
      <c r="M206" s="927"/>
      <c r="N206" s="927"/>
      <c r="O206" s="927"/>
      <c r="P206" s="927"/>
      <c r="Q206" s="927"/>
      <c r="R206" s="927"/>
      <c r="S206" s="927"/>
      <c r="T206" s="927"/>
      <c r="U206" s="75"/>
      <c r="V206" s="95"/>
      <c r="X206" s="24"/>
      <c r="Y206" s="24"/>
      <c r="Z206" s="24"/>
      <c r="AA206" s="24"/>
      <c r="AB206" s="24"/>
      <c r="AG206" s="28"/>
      <c r="AH206" s="213"/>
      <c r="AI206" s="24"/>
      <c r="AJ206" s="213"/>
      <c r="AL206" s="526"/>
      <c r="AM206" s="94"/>
      <c r="AN206" s="156"/>
      <c r="AO206" s="157"/>
      <c r="AP206" s="157"/>
      <c r="AQ206" s="157"/>
      <c r="AR206" s="157"/>
    </row>
    <row r="207" spans="1:44" s="180" customFormat="1" ht="11.25" customHeight="1" x14ac:dyDescent="0.2">
      <c r="A207" s="24"/>
      <c r="B207" s="777"/>
      <c r="C207" s="94"/>
      <c r="D207" s="95"/>
      <c r="F207" s="927"/>
      <c r="G207" s="927"/>
      <c r="H207" s="927"/>
      <c r="I207" s="927"/>
      <c r="J207" s="927"/>
      <c r="K207" s="927"/>
      <c r="L207" s="927"/>
      <c r="M207" s="927"/>
      <c r="N207" s="927"/>
      <c r="O207" s="927"/>
      <c r="P207" s="927"/>
      <c r="Q207" s="927"/>
      <c r="R207" s="927"/>
      <c r="S207" s="927"/>
      <c r="T207" s="927"/>
      <c r="U207" s="75"/>
      <c r="V207" s="95"/>
      <c r="X207" s="24"/>
      <c r="Y207" s="24"/>
      <c r="Z207" s="24"/>
      <c r="AA207" s="24"/>
      <c r="AB207" s="24"/>
      <c r="AG207" s="28"/>
      <c r="AH207" s="213"/>
      <c r="AI207" s="24"/>
      <c r="AJ207" s="213"/>
      <c r="AL207" s="526"/>
      <c r="AM207" s="94"/>
      <c r="AN207" s="156"/>
      <c r="AO207" s="157"/>
      <c r="AP207" s="157"/>
      <c r="AQ207" s="157"/>
      <c r="AR207" s="157"/>
    </row>
    <row r="208" spans="1:44" s="180" customFormat="1" ht="11.25" customHeight="1" x14ac:dyDescent="0.2">
      <c r="A208" s="24"/>
      <c r="B208" s="777"/>
      <c r="C208" s="94"/>
      <c r="D208" s="95"/>
      <c r="E208" s="180" t="s">
        <v>57</v>
      </c>
      <c r="F208" s="927" t="str">
        <f ca="1">VLOOKUP(CONCATENATE($B$200&amp;INDIRECT(ADDRESS(ROW(),COLUMN()-1))),Language_Translations,MATCH(Language_Selected,Language_Options,0),FALSE)</f>
        <v>[NOM LOCAL DE COMPLÉMENTS ALIMENTAIRES PRÊTS À L'EMPLOI COMME PLUMPY'DOZ] ?</v>
      </c>
      <c r="G208" s="927"/>
      <c r="H208" s="927"/>
      <c r="I208" s="927"/>
      <c r="J208" s="927"/>
      <c r="K208" s="927"/>
      <c r="L208" s="927"/>
      <c r="M208" s="927"/>
      <c r="N208" s="927"/>
      <c r="O208" s="927"/>
      <c r="P208" s="927"/>
      <c r="Q208" s="927"/>
      <c r="R208" s="927"/>
      <c r="S208" s="927"/>
      <c r="T208" s="927"/>
      <c r="U208" s="75"/>
      <c r="V208" s="95"/>
      <c r="W208" s="180" t="s">
        <v>57</v>
      </c>
      <c r="X208" s="24" t="s">
        <v>1767</v>
      </c>
      <c r="Y208" s="24"/>
      <c r="Z208" s="24"/>
      <c r="AC208" s="182" t="s">
        <v>2</v>
      </c>
      <c r="AD208" s="183"/>
      <c r="AE208" s="183"/>
      <c r="AF208" s="183"/>
      <c r="AG208" s="90"/>
      <c r="AH208" s="213" t="s">
        <v>10</v>
      </c>
      <c r="AI208" s="24"/>
      <c r="AJ208" s="213" t="s">
        <v>12</v>
      </c>
      <c r="AL208" s="526" t="s">
        <v>58</v>
      </c>
      <c r="AM208" s="94"/>
      <c r="AN208" s="156"/>
      <c r="AO208" s="157"/>
      <c r="AP208" s="157"/>
      <c r="AQ208" s="157"/>
      <c r="AR208" s="157"/>
    </row>
    <row r="209" spans="1:44" s="180" customFormat="1" ht="15" customHeight="1" thickBot="1" x14ac:dyDescent="0.25">
      <c r="A209" s="24"/>
      <c r="B209" s="777"/>
      <c r="C209" s="94"/>
      <c r="D209" s="95"/>
      <c r="F209" s="927"/>
      <c r="G209" s="927"/>
      <c r="H209" s="927"/>
      <c r="I209" s="927"/>
      <c r="J209" s="927"/>
      <c r="K209" s="927"/>
      <c r="L209" s="927"/>
      <c r="M209" s="927"/>
      <c r="N209" s="927"/>
      <c r="O209" s="927"/>
      <c r="P209" s="927"/>
      <c r="Q209" s="927"/>
      <c r="R209" s="927"/>
      <c r="S209" s="927"/>
      <c r="T209" s="927"/>
      <c r="U209" s="75"/>
      <c r="V209" s="95"/>
      <c r="X209" s="24"/>
      <c r="Y209" s="24"/>
      <c r="Z209" s="182"/>
      <c r="AA209" s="182"/>
      <c r="AB209" s="182"/>
      <c r="AC209" s="183"/>
      <c r="AD209" s="183"/>
      <c r="AE209" s="183"/>
      <c r="AF209" s="183"/>
      <c r="AG209" s="90"/>
      <c r="AH209" s="213"/>
      <c r="AI209" s="24"/>
      <c r="AJ209" s="213"/>
      <c r="AL209" s="526"/>
      <c r="AM209" s="94"/>
      <c r="AN209" s="156"/>
      <c r="AO209" s="157"/>
      <c r="AP209" s="157"/>
      <c r="AQ209" s="157"/>
      <c r="AR209" s="157"/>
    </row>
    <row r="210" spans="1:44" s="180" customFormat="1" ht="11.25" hidden="1" customHeight="1" thickBot="1" x14ac:dyDescent="0.25">
      <c r="A210" s="24"/>
      <c r="B210" s="777"/>
      <c r="C210" s="94"/>
      <c r="D210" s="95"/>
      <c r="F210" s="927"/>
      <c r="G210" s="927"/>
      <c r="H210" s="927"/>
      <c r="I210" s="927"/>
      <c r="J210" s="927"/>
      <c r="K210" s="927"/>
      <c r="L210" s="927"/>
      <c r="M210" s="927"/>
      <c r="N210" s="927"/>
      <c r="O210" s="927"/>
      <c r="P210" s="927"/>
      <c r="Q210" s="927"/>
      <c r="R210" s="927"/>
      <c r="S210" s="927"/>
      <c r="T210" s="927"/>
      <c r="U210" s="75"/>
      <c r="V210" s="95"/>
      <c r="X210" s="24"/>
      <c r="Y210" s="24"/>
      <c r="Z210" s="182"/>
      <c r="AA210" s="182"/>
      <c r="AB210" s="182"/>
      <c r="AC210" s="183"/>
      <c r="AD210" s="183"/>
      <c r="AE210" s="183"/>
      <c r="AF210" s="183"/>
      <c r="AG210" s="90"/>
      <c r="AH210" s="213"/>
      <c r="AI210" s="24"/>
      <c r="AJ210" s="213"/>
      <c r="AL210" s="526"/>
      <c r="AM210" s="94"/>
      <c r="AN210" s="156"/>
      <c r="AO210" s="157"/>
      <c r="AP210" s="157"/>
      <c r="AQ210" s="157"/>
      <c r="AR210" s="157"/>
    </row>
    <row r="211" spans="1:44" s="180" customFormat="1" ht="6" hidden="1" customHeight="1" thickBot="1" x14ac:dyDescent="0.25">
      <c r="A211" s="146"/>
      <c r="B211" s="761"/>
      <c r="C211" s="148"/>
      <c r="D211" s="149"/>
      <c r="E211" s="620"/>
      <c r="F211" s="690"/>
      <c r="G211" s="690"/>
      <c r="H211" s="690"/>
      <c r="I211" s="690"/>
      <c r="J211" s="690"/>
      <c r="K211" s="690"/>
      <c r="L211" s="690"/>
      <c r="M211" s="690"/>
      <c r="N211" s="690"/>
      <c r="O211" s="690"/>
      <c r="P211" s="690"/>
      <c r="Q211" s="690"/>
      <c r="R211" s="690"/>
      <c r="S211" s="690"/>
      <c r="T211" s="690"/>
      <c r="U211" s="690"/>
      <c r="V211" s="149"/>
      <c r="W211" s="620"/>
      <c r="X211" s="146"/>
      <c r="Y211" s="146"/>
      <c r="Z211" s="146"/>
      <c r="AA211" s="146"/>
      <c r="AB211" s="146"/>
      <c r="AC211" s="691"/>
      <c r="AD211" s="146"/>
      <c r="AE211" s="691"/>
      <c r="AF211" s="692"/>
      <c r="AG211" s="146"/>
      <c r="AH211" s="146"/>
      <c r="AI211" s="146"/>
      <c r="AJ211" s="146"/>
      <c r="AK211" s="146"/>
      <c r="AL211" s="146"/>
      <c r="AM211" s="148"/>
      <c r="AN211" s="231"/>
      <c r="AO211" s="232"/>
      <c r="AP211" s="232"/>
      <c r="AQ211" s="232"/>
      <c r="AR211" s="157"/>
    </row>
    <row r="212" spans="1:44" s="142" customFormat="1" ht="6" customHeight="1" x14ac:dyDescent="0.2">
      <c r="A212" s="218"/>
      <c r="B212" s="219"/>
      <c r="C212" s="220"/>
      <c r="D212" s="221"/>
      <c r="E212" s="222"/>
      <c r="F212" s="222"/>
      <c r="G212" s="222"/>
      <c r="H212" s="222"/>
      <c r="I212" s="222"/>
      <c r="J212" s="222"/>
      <c r="K212" s="222"/>
      <c r="L212" s="222"/>
      <c r="M212" s="222"/>
      <c r="N212" s="222"/>
      <c r="O212" s="222"/>
      <c r="P212" s="222"/>
      <c r="Q212" s="222"/>
      <c r="R212" s="222"/>
      <c r="S212" s="222"/>
      <c r="T212" s="222"/>
      <c r="U212" s="222"/>
      <c r="V212" s="222"/>
      <c r="W212" s="222"/>
      <c r="X212" s="222"/>
      <c r="Y212" s="222"/>
      <c r="Z212" s="222"/>
      <c r="AA212" s="222"/>
      <c r="AB212" s="222"/>
      <c r="AC212" s="222"/>
      <c r="AD212" s="222"/>
      <c r="AE212" s="222"/>
      <c r="AF212" s="222"/>
      <c r="AG212" s="222"/>
      <c r="AH212" s="222"/>
      <c r="AI212" s="222"/>
      <c r="AJ212" s="222"/>
      <c r="AK212" s="222"/>
      <c r="AL212" s="223"/>
      <c r="AM212" s="220"/>
      <c r="AN212" s="221"/>
      <c r="AO212" s="222"/>
      <c r="AP212" s="222"/>
      <c r="AQ212" s="224"/>
    </row>
    <row r="213" spans="1:44" s="142" customFormat="1" ht="11.25" customHeight="1" x14ac:dyDescent="0.2">
      <c r="A213" s="225"/>
      <c r="B213" s="775" t="s">
        <v>1688</v>
      </c>
      <c r="C213" s="155"/>
      <c r="D213" s="156"/>
      <c r="E213" s="934" t="s">
        <v>867</v>
      </c>
      <c r="F213" s="934"/>
      <c r="G213" s="934"/>
      <c r="H213" s="934"/>
      <c r="I213" s="934"/>
      <c r="J213" s="934"/>
      <c r="K213" s="934"/>
      <c r="L213" s="934"/>
      <c r="M213" s="934"/>
      <c r="N213" s="934"/>
      <c r="O213" s="934"/>
      <c r="P213" s="934"/>
      <c r="Q213" s="934"/>
      <c r="R213" s="934"/>
      <c r="S213" s="934"/>
      <c r="T213" s="934"/>
      <c r="U213" s="934"/>
      <c r="V213" s="934"/>
      <c r="W213" s="934"/>
      <c r="X213" s="934"/>
      <c r="Y213" s="934"/>
      <c r="Z213" s="934"/>
      <c r="AA213" s="934"/>
      <c r="AB213" s="934"/>
      <c r="AC213" s="934"/>
      <c r="AD213" s="934"/>
      <c r="AE213" s="934"/>
      <c r="AF213" s="934"/>
      <c r="AG213" s="934"/>
      <c r="AH213" s="934"/>
      <c r="AI213" s="934"/>
      <c r="AJ213" s="934"/>
      <c r="AK213" s="934"/>
      <c r="AL213" s="934"/>
      <c r="AM213" s="155"/>
      <c r="AN213" s="156"/>
      <c r="AO213" s="686"/>
      <c r="AP213" s="686"/>
      <c r="AQ213" s="226"/>
    </row>
    <row r="214" spans="1:44" s="142" customFormat="1" ht="6" customHeight="1" thickBot="1" x14ac:dyDescent="0.25">
      <c r="A214" s="228"/>
      <c r="B214" s="791"/>
      <c r="C214" s="230"/>
      <c r="D214" s="231"/>
      <c r="E214" s="232"/>
      <c r="F214" s="232"/>
      <c r="G214" s="232"/>
      <c r="H214" s="232"/>
      <c r="I214" s="232"/>
      <c r="J214" s="232"/>
      <c r="K214" s="232"/>
      <c r="L214" s="232"/>
      <c r="M214" s="232"/>
      <c r="N214" s="232"/>
      <c r="O214" s="232"/>
      <c r="P214" s="232"/>
      <c r="Q214" s="232"/>
      <c r="R214" s="232"/>
      <c r="S214" s="232"/>
      <c r="T214" s="232"/>
      <c r="U214" s="232"/>
      <c r="V214" s="232"/>
      <c r="W214" s="232"/>
      <c r="X214" s="232"/>
      <c r="Y214" s="232"/>
      <c r="Z214" s="232"/>
      <c r="AA214" s="232"/>
      <c r="AB214" s="232"/>
      <c r="AC214" s="232"/>
      <c r="AD214" s="232"/>
      <c r="AE214" s="232"/>
      <c r="AF214" s="232"/>
      <c r="AG214" s="232"/>
      <c r="AH214" s="232"/>
      <c r="AI214" s="232"/>
      <c r="AJ214" s="232"/>
      <c r="AK214" s="232"/>
      <c r="AL214" s="233"/>
      <c r="AM214" s="230"/>
      <c r="AN214" s="231"/>
      <c r="AO214" s="232"/>
      <c r="AP214" s="232"/>
      <c r="AQ214" s="234"/>
    </row>
    <row r="215" spans="1:44" ht="6" customHeight="1" x14ac:dyDescent="0.2"/>
  </sheetData>
  <sheetProtection formatCells="0" formatRows="0" insertRows="0" deleteRows="0"/>
  <mergeCells count="80">
    <mergeCell ref="AN3:AP3"/>
    <mergeCell ref="E213:AL213"/>
    <mergeCell ref="E55:AL55"/>
    <mergeCell ref="A1:AQ1"/>
    <mergeCell ref="E3:T3"/>
    <mergeCell ref="W3:AL3"/>
    <mergeCell ref="E5:AL5"/>
    <mergeCell ref="E15:K15"/>
    <mergeCell ref="E24:T28"/>
    <mergeCell ref="E31:T32"/>
    <mergeCell ref="E35:I35"/>
    <mergeCell ref="E11:AL12"/>
    <mergeCell ref="W59:Z59"/>
    <mergeCell ref="AA59:AD59"/>
    <mergeCell ref="AE59:AL59"/>
    <mergeCell ref="E60:T61"/>
    <mergeCell ref="AP183:AP184"/>
    <mergeCell ref="AP192:AP193"/>
    <mergeCell ref="E196:T197"/>
    <mergeCell ref="AP129:AP130"/>
    <mergeCell ref="W110:AK114"/>
    <mergeCell ref="E127:T131"/>
    <mergeCell ref="AP145:AP146"/>
    <mergeCell ref="AP165:AP166"/>
    <mergeCell ref="E134:T136"/>
    <mergeCell ref="E139:T141"/>
    <mergeCell ref="E173:T175"/>
    <mergeCell ref="AP174:AP175"/>
    <mergeCell ref="E116:T119"/>
    <mergeCell ref="E149:T151"/>
    <mergeCell ref="W120:AK122"/>
    <mergeCell ref="AD123:AJ124"/>
    <mergeCell ref="E200:T201"/>
    <mergeCell ref="F208:T210"/>
    <mergeCell ref="E187:T188"/>
    <mergeCell ref="E191:T193"/>
    <mergeCell ref="E144:T146"/>
    <mergeCell ref="E169:T170"/>
    <mergeCell ref="E154:T155"/>
    <mergeCell ref="F205:T207"/>
    <mergeCell ref="E164:T166"/>
    <mergeCell ref="F203:T204"/>
    <mergeCell ref="E178:T179"/>
    <mergeCell ref="E182:T184"/>
    <mergeCell ref="E158:T161"/>
    <mergeCell ref="AN49:AP49"/>
    <mergeCell ref="E52:K52"/>
    <mergeCell ref="AP104:AP105"/>
    <mergeCell ref="E56:AL57"/>
    <mergeCell ref="E102:AL102"/>
    <mergeCell ref="E74:T75"/>
    <mergeCell ref="E96:T97"/>
    <mergeCell ref="E98:T99"/>
    <mergeCell ref="E76:T77"/>
    <mergeCell ref="E78:T79"/>
    <mergeCell ref="E82:T83"/>
    <mergeCell ref="E84:T85"/>
    <mergeCell ref="E86:T87"/>
    <mergeCell ref="E88:T89"/>
    <mergeCell ref="E90:T91"/>
    <mergeCell ref="E92:T93"/>
    <mergeCell ref="AP7:AP8"/>
    <mergeCell ref="AP20:AP21"/>
    <mergeCell ref="AP37:AP38"/>
    <mergeCell ref="E41:T44"/>
    <mergeCell ref="A47:AQ47"/>
    <mergeCell ref="G7:P8"/>
    <mergeCell ref="V7:AC8"/>
    <mergeCell ref="E18:T18"/>
    <mergeCell ref="E108:T114"/>
    <mergeCell ref="E49:T49"/>
    <mergeCell ref="W49:AL49"/>
    <mergeCell ref="E94:T95"/>
    <mergeCell ref="E62:T63"/>
    <mergeCell ref="E64:T65"/>
    <mergeCell ref="E66:T67"/>
    <mergeCell ref="E68:T69"/>
    <mergeCell ref="E70:T71"/>
    <mergeCell ref="E72:T73"/>
    <mergeCell ref="E80:T81"/>
  </mergeCells>
  <printOptions horizontalCentered="1"/>
  <pageMargins left="0.5" right="0.5" top="0.5" bottom="0.5" header="0.3" footer="0.3"/>
  <pageSetup paperSize="9" orientation="portrait" r:id="rId1"/>
  <headerFooter>
    <oddFooter>&amp;CW-&amp;P</oddFooter>
  </headerFooter>
  <rowBreaks count="3" manualBreakCount="3">
    <brk id="46" max="42" man="1"/>
    <brk id="125" max="42" man="1"/>
    <brk id="171" max="42"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5">
    <tabColor theme="8" tint="0.39997558519241921"/>
  </sheetPr>
  <dimension ref="A1:AR223"/>
  <sheetViews>
    <sheetView view="pageBreakPreview" zoomScaleNormal="100" zoomScaleSheetLayoutView="100" workbookViewId="0"/>
  </sheetViews>
  <sheetFormatPr defaultColWidth="2.77734375" defaultRowHeight="10" x14ac:dyDescent="0.2"/>
  <cols>
    <col min="1" max="1" width="1.77734375" style="310" customWidth="1"/>
    <col min="2" max="2" width="4.77734375" style="237" customWidth="1"/>
    <col min="3" max="4" width="1.77734375" style="310" customWidth="1"/>
    <col min="5" max="14" width="2.77734375" style="310"/>
    <col min="15" max="15" width="2.77734375" style="356"/>
    <col min="16" max="20" width="2.77734375" style="310"/>
    <col min="21" max="22" width="1.77734375" style="310" customWidth="1"/>
    <col min="23" max="28" width="2.77734375" style="310"/>
    <col min="29" max="29" width="2.77734375" style="356"/>
    <col min="30" max="38" width="2.77734375" style="310"/>
    <col min="39" max="41" width="1.77734375" style="310" customWidth="1"/>
    <col min="42" max="42" width="4.77734375" style="538" customWidth="1"/>
    <col min="43" max="43" width="1.77734375" style="310" customWidth="1"/>
    <col min="44" max="16384" width="2.77734375" style="310"/>
  </cols>
  <sheetData>
    <row r="1" spans="1:43" x14ac:dyDescent="0.2">
      <c r="A1" s="961" t="s">
        <v>868</v>
      </c>
      <c r="B1" s="974"/>
      <c r="C1" s="974"/>
      <c r="D1" s="974"/>
      <c r="E1" s="974"/>
      <c r="F1" s="974"/>
      <c r="G1" s="974"/>
      <c r="H1" s="974"/>
      <c r="I1" s="974"/>
      <c r="J1" s="974"/>
      <c r="K1" s="974"/>
      <c r="L1" s="974"/>
      <c r="M1" s="974"/>
      <c r="N1" s="974"/>
      <c r="O1" s="974"/>
      <c r="P1" s="974"/>
      <c r="Q1" s="974"/>
      <c r="R1" s="974"/>
      <c r="S1" s="974"/>
      <c r="T1" s="974"/>
      <c r="U1" s="974"/>
      <c r="V1" s="974"/>
      <c r="W1" s="974"/>
      <c r="X1" s="974"/>
      <c r="Y1" s="974"/>
      <c r="Z1" s="974"/>
      <c r="AA1" s="974"/>
      <c r="AB1" s="974"/>
      <c r="AC1" s="974"/>
      <c r="AD1" s="974"/>
      <c r="AE1" s="974"/>
      <c r="AF1" s="974"/>
      <c r="AG1" s="974"/>
      <c r="AH1" s="974"/>
      <c r="AI1" s="974"/>
      <c r="AJ1" s="974"/>
      <c r="AK1" s="974"/>
      <c r="AL1" s="974"/>
      <c r="AM1" s="974"/>
      <c r="AN1" s="974"/>
      <c r="AO1" s="974"/>
      <c r="AP1" s="974"/>
      <c r="AQ1" s="974"/>
    </row>
    <row r="2" spans="1:43" ht="6" customHeight="1" x14ac:dyDescent="0.2">
      <c r="A2" s="340"/>
      <c r="B2" s="475"/>
      <c r="C2" s="341"/>
      <c r="D2" s="341"/>
      <c r="E2" s="341"/>
      <c r="F2" s="341"/>
      <c r="G2" s="341"/>
      <c r="H2" s="341"/>
      <c r="I2" s="341"/>
      <c r="J2" s="341"/>
      <c r="K2" s="341"/>
      <c r="L2" s="341"/>
      <c r="M2" s="341"/>
      <c r="N2" s="341"/>
      <c r="O2" s="359"/>
      <c r="P2" s="341"/>
      <c r="Q2" s="341"/>
      <c r="R2" s="341"/>
      <c r="S2" s="341"/>
      <c r="T2" s="341"/>
      <c r="U2" s="341"/>
      <c r="V2" s="341"/>
      <c r="W2" s="341"/>
      <c r="X2" s="341"/>
      <c r="Y2" s="341"/>
      <c r="Z2" s="341"/>
      <c r="AA2" s="341"/>
      <c r="AB2" s="341"/>
      <c r="AC2" s="359"/>
      <c r="AD2" s="341"/>
      <c r="AE2" s="341"/>
      <c r="AF2" s="341"/>
      <c r="AG2" s="341"/>
      <c r="AH2" s="341"/>
      <c r="AI2" s="341"/>
      <c r="AJ2" s="341"/>
      <c r="AK2" s="341"/>
      <c r="AL2" s="341"/>
      <c r="AM2" s="341"/>
      <c r="AN2" s="341"/>
      <c r="AO2" s="341"/>
      <c r="AP2" s="341"/>
      <c r="AQ2" s="341"/>
    </row>
    <row r="3" spans="1:43" ht="11.25" customHeight="1" thickBot="1" x14ac:dyDescent="0.25">
      <c r="A3" s="476"/>
      <c r="B3" s="797" t="s">
        <v>1543</v>
      </c>
      <c r="C3" s="477"/>
      <c r="D3" s="478"/>
      <c r="E3" s="970" t="s">
        <v>423</v>
      </c>
      <c r="F3" s="970"/>
      <c r="G3" s="970"/>
      <c r="H3" s="970"/>
      <c r="I3" s="970"/>
      <c r="J3" s="970"/>
      <c r="K3" s="970"/>
      <c r="L3" s="970"/>
      <c r="M3" s="970"/>
      <c r="N3" s="970"/>
      <c r="O3" s="970"/>
      <c r="P3" s="970"/>
      <c r="Q3" s="970"/>
      <c r="R3" s="970"/>
      <c r="S3" s="970"/>
      <c r="T3" s="970"/>
      <c r="U3" s="477"/>
      <c r="V3" s="478"/>
      <c r="W3" s="970" t="s">
        <v>103</v>
      </c>
      <c r="X3" s="970"/>
      <c r="Y3" s="970"/>
      <c r="Z3" s="970"/>
      <c r="AA3" s="970"/>
      <c r="AB3" s="970"/>
      <c r="AC3" s="970"/>
      <c r="AD3" s="970"/>
      <c r="AE3" s="970"/>
      <c r="AF3" s="970"/>
      <c r="AG3" s="970"/>
      <c r="AH3" s="970"/>
      <c r="AI3" s="970"/>
      <c r="AJ3" s="970"/>
      <c r="AK3" s="970"/>
      <c r="AL3" s="970"/>
      <c r="AM3" s="477"/>
      <c r="AN3" s="976" t="s">
        <v>482</v>
      </c>
      <c r="AO3" s="970"/>
      <c r="AP3" s="970"/>
      <c r="AQ3" s="476"/>
    </row>
    <row r="4" spans="1:43" ht="6" customHeight="1" x14ac:dyDescent="0.2">
      <c r="A4" s="303"/>
      <c r="B4" s="757"/>
      <c r="C4" s="94"/>
      <c r="D4" s="95"/>
      <c r="E4" s="28"/>
      <c r="F4" s="28"/>
      <c r="G4" s="28"/>
      <c r="H4" s="28"/>
      <c r="I4" s="28"/>
      <c r="J4" s="28"/>
      <c r="K4" s="28"/>
      <c r="L4" s="28"/>
      <c r="M4" s="28"/>
      <c r="N4" s="28"/>
      <c r="O4" s="157"/>
      <c r="P4" s="28"/>
      <c r="Q4" s="28"/>
      <c r="R4" s="28"/>
      <c r="S4" s="28"/>
      <c r="T4" s="28"/>
      <c r="U4" s="28"/>
      <c r="V4" s="28"/>
      <c r="W4" s="28"/>
      <c r="X4" s="28"/>
      <c r="Y4" s="28"/>
      <c r="Z4" s="28"/>
      <c r="AA4" s="28"/>
      <c r="AB4" s="28"/>
      <c r="AC4" s="157"/>
      <c r="AD4" s="28"/>
      <c r="AE4" s="28"/>
      <c r="AF4" s="28"/>
      <c r="AG4" s="28"/>
      <c r="AH4" s="28"/>
      <c r="AI4" s="28"/>
      <c r="AJ4" s="28"/>
      <c r="AK4" s="28"/>
      <c r="AL4" s="28"/>
      <c r="AM4" s="94"/>
      <c r="AN4" s="95"/>
      <c r="AO4" s="28"/>
      <c r="AP4" s="28"/>
      <c r="AQ4" s="304"/>
    </row>
    <row r="5" spans="1:43" ht="11.25" customHeight="1" x14ac:dyDescent="0.2">
      <c r="A5" s="303"/>
      <c r="B5" s="757" t="s">
        <v>60</v>
      </c>
      <c r="C5" s="94"/>
      <c r="D5" s="95"/>
      <c r="E5" s="918" t="str">
        <f>"VÉRIFIEZ 215 DANS L'HISTORIQUE DES NAISSANCES: D'AUTRES NAISSANCES EN " &amp; CHILD_UNDER_4_YRS &amp; "-" &amp; FW_YR &amp; "?"</f>
        <v>VÉRIFIEZ 215 DANS L'HISTORIQUE DES NAISSANCES: D'AUTRES NAISSANCES EN 2012-2015?</v>
      </c>
      <c r="F5" s="918"/>
      <c r="G5" s="918"/>
      <c r="H5" s="918"/>
      <c r="I5" s="918"/>
      <c r="J5" s="918"/>
      <c r="K5" s="918"/>
      <c r="L5" s="918"/>
      <c r="M5" s="918"/>
      <c r="N5" s="918"/>
      <c r="O5" s="918"/>
      <c r="P5" s="918"/>
      <c r="Q5" s="918"/>
      <c r="R5" s="918"/>
      <c r="S5" s="918"/>
      <c r="T5" s="918"/>
      <c r="U5" s="918"/>
      <c r="V5" s="918"/>
      <c r="W5" s="918"/>
      <c r="X5" s="918"/>
      <c r="Y5" s="918"/>
      <c r="Z5" s="918"/>
      <c r="AA5" s="918"/>
      <c r="AB5" s="918"/>
      <c r="AC5" s="918"/>
      <c r="AD5" s="918"/>
      <c r="AE5" s="918"/>
      <c r="AF5" s="918"/>
      <c r="AG5" s="918"/>
      <c r="AH5" s="918"/>
      <c r="AI5" s="918"/>
      <c r="AJ5" s="918"/>
      <c r="AK5" s="918"/>
      <c r="AL5" s="918"/>
      <c r="AM5" s="94"/>
      <c r="AN5" s="95"/>
      <c r="AO5" s="28"/>
      <c r="AP5" s="28"/>
      <c r="AQ5" s="304"/>
    </row>
    <row r="6" spans="1:43" ht="6" customHeight="1" x14ac:dyDescent="0.2">
      <c r="A6" s="303"/>
      <c r="B6" s="757"/>
      <c r="C6" s="94"/>
      <c r="D6" s="95"/>
      <c r="E6" s="28"/>
      <c r="F6" s="28"/>
      <c r="G6" s="28"/>
      <c r="H6" s="28"/>
      <c r="I6" s="28"/>
      <c r="J6" s="28"/>
      <c r="K6" s="28"/>
      <c r="L6" s="28"/>
      <c r="M6" s="28"/>
      <c r="N6" s="28"/>
      <c r="O6" s="157"/>
      <c r="P6" s="28"/>
      <c r="Q6" s="28"/>
      <c r="R6" s="28"/>
      <c r="S6" s="28"/>
      <c r="T6" s="28"/>
      <c r="U6" s="28"/>
      <c r="V6" s="28"/>
      <c r="W6" s="28"/>
      <c r="X6" s="28"/>
      <c r="Y6" s="28"/>
      <c r="Z6" s="28"/>
      <c r="AA6" s="28"/>
      <c r="AB6" s="28"/>
      <c r="AC6" s="157"/>
      <c r="AD6" s="28"/>
      <c r="AE6" s="28"/>
      <c r="AF6" s="28"/>
      <c r="AG6" s="28"/>
      <c r="AH6" s="28"/>
      <c r="AI6" s="28"/>
      <c r="AJ6" s="28"/>
      <c r="AK6" s="28"/>
      <c r="AL6" s="28"/>
      <c r="AM6" s="94"/>
      <c r="AN6" s="95"/>
      <c r="AO6" s="28"/>
      <c r="AP6" s="28"/>
      <c r="AQ6" s="304"/>
    </row>
    <row r="7" spans="1:43" ht="11.25" customHeight="1" x14ac:dyDescent="0.2">
      <c r="A7" s="303"/>
      <c r="B7" s="381" t="s">
        <v>13</v>
      </c>
      <c r="C7" s="94"/>
      <c r="D7" s="95"/>
      <c r="E7" s="28"/>
      <c r="F7" s="24"/>
      <c r="G7" s="948" t="str">
        <f>"D'AUTRES NAISSANCES EN " &amp; CHILD_UNDER_4_YRS &amp; "-" &amp; FW_YR</f>
        <v>D'AUTRES NAISSANCES EN 2012-2015</v>
      </c>
      <c r="H7" s="948"/>
      <c r="I7" s="948"/>
      <c r="J7" s="948"/>
      <c r="K7" s="948"/>
      <c r="L7" s="948"/>
      <c r="M7" s="948"/>
      <c r="N7" s="948"/>
      <c r="O7" s="948"/>
      <c r="P7" s="948"/>
      <c r="Q7" s="42"/>
      <c r="R7" s="28"/>
      <c r="T7" s="28"/>
      <c r="U7" s="28"/>
      <c r="V7" s="948" t="str">
        <f>"PLUS DE NAISSANCE EN " &amp; CHILD_UNDER_4_YRS &amp; "-" &amp; FW_YR</f>
        <v>PLUS DE NAISSANCE EN 2012-2015</v>
      </c>
      <c r="W7" s="948"/>
      <c r="X7" s="948"/>
      <c r="Y7" s="948"/>
      <c r="Z7" s="948"/>
      <c r="AA7" s="948"/>
      <c r="AB7" s="948"/>
      <c r="AC7" s="948"/>
      <c r="AD7" s="28"/>
      <c r="AE7" s="28"/>
      <c r="AF7" s="28"/>
      <c r="AG7" s="28"/>
      <c r="AH7" s="28"/>
      <c r="AI7" s="28"/>
      <c r="AJ7" s="28"/>
      <c r="AK7" s="28"/>
      <c r="AL7" s="28"/>
      <c r="AM7" s="94"/>
      <c r="AN7" s="95"/>
      <c r="AO7" s="24"/>
      <c r="AP7" s="917">
        <v>601</v>
      </c>
      <c r="AQ7" s="479"/>
    </row>
    <row r="8" spans="1:43" ht="11.25" customHeight="1" x14ac:dyDescent="0.2">
      <c r="A8" s="303"/>
      <c r="B8" s="381"/>
      <c r="C8" s="765"/>
      <c r="D8" s="95"/>
      <c r="E8" s="766"/>
      <c r="F8" s="792"/>
      <c r="G8" s="948"/>
      <c r="H8" s="948"/>
      <c r="I8" s="948"/>
      <c r="J8" s="948"/>
      <c r="K8" s="948"/>
      <c r="L8" s="948"/>
      <c r="M8" s="948"/>
      <c r="N8" s="948"/>
      <c r="O8" s="948"/>
      <c r="P8" s="948"/>
      <c r="Q8" s="762"/>
      <c r="R8" s="766"/>
      <c r="T8" s="766"/>
      <c r="U8" s="766"/>
      <c r="V8" s="948"/>
      <c r="W8" s="948"/>
      <c r="X8" s="948"/>
      <c r="Y8" s="948"/>
      <c r="Z8" s="948"/>
      <c r="AA8" s="948"/>
      <c r="AB8" s="948"/>
      <c r="AC8" s="948"/>
      <c r="AD8" s="766"/>
      <c r="AE8" s="766"/>
      <c r="AF8" s="766"/>
      <c r="AG8" s="766"/>
      <c r="AH8" s="766"/>
      <c r="AI8" s="766"/>
      <c r="AJ8" s="766"/>
      <c r="AK8" s="766"/>
      <c r="AL8" s="766"/>
      <c r="AM8" s="765"/>
      <c r="AN8" s="95"/>
      <c r="AO8" s="792"/>
      <c r="AP8" s="917"/>
      <c r="AQ8" s="479"/>
    </row>
    <row r="9" spans="1:43" ht="6" customHeight="1" thickBot="1" x14ac:dyDescent="0.25">
      <c r="A9" s="305"/>
      <c r="B9" s="761"/>
      <c r="C9" s="148"/>
      <c r="D9" s="149"/>
      <c r="E9" s="146"/>
      <c r="F9" s="146"/>
      <c r="G9" s="146"/>
      <c r="H9" s="146"/>
      <c r="I9" s="146"/>
      <c r="J9" s="146"/>
      <c r="K9" s="146"/>
      <c r="L9" s="146"/>
      <c r="M9" s="146"/>
      <c r="N9" s="146"/>
      <c r="O9" s="232"/>
      <c r="P9" s="146"/>
      <c r="Q9" s="146"/>
      <c r="R9" s="146"/>
      <c r="S9" s="146"/>
      <c r="T9" s="146"/>
      <c r="U9" s="146"/>
      <c r="V9" s="146"/>
      <c r="W9" s="146"/>
      <c r="X9" s="146"/>
      <c r="Y9" s="146"/>
      <c r="Z9" s="146"/>
      <c r="AA9" s="146"/>
      <c r="AB9" s="146"/>
      <c r="AC9" s="232"/>
      <c r="AD9" s="146"/>
      <c r="AE9" s="146"/>
      <c r="AF9" s="146"/>
      <c r="AG9" s="146"/>
      <c r="AH9" s="146"/>
      <c r="AI9" s="146"/>
      <c r="AJ9" s="146"/>
      <c r="AK9" s="146"/>
      <c r="AL9" s="146"/>
      <c r="AM9" s="148"/>
      <c r="AN9" s="149"/>
      <c r="AO9" s="146"/>
      <c r="AP9" s="146"/>
      <c r="AQ9" s="306"/>
    </row>
    <row r="10" spans="1:43" ht="6" customHeight="1" x14ac:dyDescent="0.2">
      <c r="A10" s="480"/>
      <c r="B10" s="481"/>
      <c r="C10" s="482"/>
      <c r="D10" s="483"/>
      <c r="E10" s="484"/>
      <c r="F10" s="484"/>
      <c r="G10" s="484"/>
      <c r="H10" s="484"/>
      <c r="I10" s="484"/>
      <c r="J10" s="484"/>
      <c r="K10" s="484"/>
      <c r="L10" s="484"/>
      <c r="M10" s="484"/>
      <c r="N10" s="484"/>
      <c r="O10" s="365"/>
      <c r="P10" s="484"/>
      <c r="Q10" s="484"/>
      <c r="R10" s="484"/>
      <c r="S10" s="484"/>
      <c r="T10" s="484"/>
      <c r="U10" s="484"/>
      <c r="V10" s="484"/>
      <c r="W10" s="484"/>
      <c r="X10" s="484"/>
      <c r="Y10" s="484"/>
      <c r="Z10" s="484"/>
      <c r="AA10" s="484"/>
      <c r="AB10" s="484"/>
      <c r="AC10" s="365"/>
      <c r="AD10" s="484"/>
      <c r="AE10" s="484"/>
      <c r="AF10" s="484"/>
      <c r="AG10" s="484"/>
      <c r="AH10" s="484"/>
      <c r="AI10" s="484"/>
      <c r="AJ10" s="484"/>
      <c r="AK10" s="484"/>
      <c r="AL10" s="484"/>
      <c r="AM10" s="482"/>
      <c r="AN10" s="483"/>
      <c r="AO10" s="484"/>
      <c r="AP10" s="484"/>
      <c r="AQ10" s="485"/>
    </row>
    <row r="11" spans="1:43" ht="11.25" customHeight="1" x14ac:dyDescent="0.2">
      <c r="A11" s="486"/>
      <c r="B11" s="784" t="s">
        <v>77</v>
      </c>
      <c r="C11" s="487"/>
      <c r="D11" s="488"/>
      <c r="E11" s="983" t="str">
        <f>"INSCRIVEZ LE NOM ET LE NUMÉRO DE L'HISTORIQUE DES NAISSANCES DE 212 DE L'AVANT-DERNIER ENFANT NÉ EN " &amp; CHILD_UNDER_4_YRS &amp; "-" &amp; FW_YR &amp; "."</f>
        <v>INSCRIVEZ LE NOM ET LE NUMÉRO DE L'HISTORIQUE DES NAISSANCES DE 212 DE L'AVANT-DERNIER ENFANT NÉ EN 2012-2015.</v>
      </c>
      <c r="F11" s="983"/>
      <c r="G11" s="983"/>
      <c r="H11" s="983"/>
      <c r="I11" s="983"/>
      <c r="J11" s="983"/>
      <c r="K11" s="983"/>
      <c r="L11" s="983"/>
      <c r="M11" s="983"/>
      <c r="N11" s="983"/>
      <c r="O11" s="983"/>
      <c r="P11" s="983"/>
      <c r="Q11" s="983"/>
      <c r="R11" s="983"/>
      <c r="S11" s="983"/>
      <c r="T11" s="983"/>
      <c r="U11" s="983"/>
      <c r="V11" s="983"/>
      <c r="W11" s="983"/>
      <c r="X11" s="983"/>
      <c r="Y11" s="983"/>
      <c r="Z11" s="983"/>
      <c r="AA11" s="983"/>
      <c r="AB11" s="983"/>
      <c r="AC11" s="983"/>
      <c r="AD11" s="983"/>
      <c r="AE11" s="983"/>
      <c r="AF11" s="983"/>
      <c r="AG11" s="983"/>
      <c r="AH11" s="983"/>
      <c r="AI11" s="983"/>
      <c r="AJ11" s="983"/>
      <c r="AK11" s="983"/>
      <c r="AL11" s="983"/>
      <c r="AM11" s="487"/>
      <c r="AN11" s="488"/>
      <c r="AO11" s="340"/>
      <c r="AP11" s="340"/>
      <c r="AQ11" s="489"/>
    </row>
    <row r="12" spans="1:43" ht="11.25" customHeight="1" x14ac:dyDescent="0.2">
      <c r="A12" s="486"/>
      <c r="B12" s="381" t="s">
        <v>13</v>
      </c>
      <c r="C12" s="487"/>
      <c r="D12" s="488"/>
      <c r="E12" s="983"/>
      <c r="F12" s="983"/>
      <c r="G12" s="983"/>
      <c r="H12" s="983"/>
      <c r="I12" s="983"/>
      <c r="J12" s="983"/>
      <c r="K12" s="983"/>
      <c r="L12" s="983"/>
      <c r="M12" s="983"/>
      <c r="N12" s="983"/>
      <c r="O12" s="983"/>
      <c r="P12" s="983"/>
      <c r="Q12" s="983"/>
      <c r="R12" s="983"/>
      <c r="S12" s="983"/>
      <c r="T12" s="983"/>
      <c r="U12" s="983"/>
      <c r="V12" s="983"/>
      <c r="W12" s="983"/>
      <c r="X12" s="983"/>
      <c r="Y12" s="983"/>
      <c r="Z12" s="983"/>
      <c r="AA12" s="983"/>
      <c r="AB12" s="983"/>
      <c r="AC12" s="983"/>
      <c r="AD12" s="983"/>
      <c r="AE12" s="983"/>
      <c r="AF12" s="983"/>
      <c r="AG12" s="983"/>
      <c r="AH12" s="983"/>
      <c r="AI12" s="983"/>
      <c r="AJ12" s="983"/>
      <c r="AK12" s="983"/>
      <c r="AL12" s="983"/>
      <c r="AM12" s="487"/>
      <c r="AN12" s="488"/>
      <c r="AO12" s="642"/>
      <c r="AP12" s="642"/>
      <c r="AQ12" s="489"/>
    </row>
    <row r="13" spans="1:43" ht="6" customHeight="1" x14ac:dyDescent="0.2">
      <c r="A13" s="486"/>
      <c r="C13" s="487"/>
      <c r="D13" s="488"/>
      <c r="E13" s="490"/>
      <c r="F13" s="490"/>
      <c r="G13" s="490"/>
      <c r="H13" s="490"/>
      <c r="I13" s="490"/>
      <c r="J13" s="490"/>
      <c r="K13" s="490"/>
      <c r="L13" s="490"/>
      <c r="M13" s="490"/>
      <c r="N13" s="490"/>
      <c r="O13" s="491"/>
      <c r="P13" s="490"/>
      <c r="Q13" s="490"/>
      <c r="R13" s="490"/>
      <c r="S13" s="490"/>
      <c r="T13" s="490"/>
      <c r="U13" s="490"/>
      <c r="V13" s="490"/>
      <c r="W13" s="490"/>
      <c r="X13" s="490"/>
      <c r="Y13" s="490"/>
      <c r="Z13" s="490"/>
      <c r="AA13" s="490"/>
      <c r="AB13" s="490"/>
      <c r="AC13" s="491"/>
      <c r="AD13" s="490"/>
      <c r="AE13" s="490"/>
      <c r="AF13" s="490"/>
      <c r="AG13" s="490"/>
      <c r="AH13" s="490"/>
      <c r="AI13" s="490"/>
      <c r="AJ13" s="490"/>
      <c r="AK13" s="490"/>
      <c r="AL13" s="490"/>
      <c r="AM13" s="487"/>
      <c r="AN13" s="488"/>
      <c r="AO13" s="340"/>
      <c r="AP13" s="340"/>
      <c r="AQ13" s="489"/>
    </row>
    <row r="14" spans="1:43" ht="11.25" customHeight="1" x14ac:dyDescent="0.2">
      <c r="A14" s="486"/>
      <c r="B14" s="342"/>
      <c r="C14" s="492"/>
      <c r="D14" s="488"/>
      <c r="E14" s="985" t="s">
        <v>869</v>
      </c>
      <c r="F14" s="985"/>
      <c r="G14" s="985"/>
      <c r="H14" s="985"/>
      <c r="I14" s="985"/>
      <c r="J14" s="985"/>
      <c r="K14" s="985"/>
      <c r="L14" s="985"/>
      <c r="M14" s="985"/>
      <c r="N14" s="985"/>
      <c r="O14" s="985"/>
      <c r="P14" s="985"/>
      <c r="Q14" s="490"/>
      <c r="R14" s="490"/>
      <c r="S14" s="490"/>
      <c r="T14" s="490"/>
      <c r="U14" s="493"/>
      <c r="V14" s="340"/>
      <c r="W14" s="977" t="s">
        <v>870</v>
      </c>
      <c r="X14" s="977"/>
      <c r="Y14" s="977"/>
      <c r="Z14" s="977"/>
      <c r="AA14" s="977"/>
      <c r="AB14" s="977"/>
      <c r="AC14" s="977"/>
      <c r="AD14" s="977"/>
      <c r="AE14" s="977"/>
      <c r="AF14" s="340"/>
      <c r="AG14" s="340"/>
      <c r="AH14" s="340"/>
      <c r="AI14" s="494"/>
      <c r="AJ14" s="495"/>
      <c r="AK14" s="494"/>
      <c r="AL14" s="495"/>
      <c r="AM14" s="487"/>
      <c r="AN14" s="488"/>
      <c r="AO14" s="340"/>
      <c r="AP14" s="340"/>
      <c r="AQ14" s="489"/>
    </row>
    <row r="15" spans="1:43" ht="11.25" customHeight="1" x14ac:dyDescent="0.2">
      <c r="A15" s="486"/>
      <c r="B15" s="805"/>
      <c r="C15" s="492"/>
      <c r="D15" s="488"/>
      <c r="E15" s="985" t="s">
        <v>701</v>
      </c>
      <c r="F15" s="985"/>
      <c r="G15" s="985"/>
      <c r="H15" s="985"/>
      <c r="I15" s="985"/>
      <c r="J15" s="985"/>
      <c r="K15" s="985"/>
      <c r="L15" s="724"/>
      <c r="M15" s="724"/>
      <c r="N15" s="724"/>
      <c r="O15" s="724"/>
      <c r="P15" s="496"/>
      <c r="Q15" s="496"/>
      <c r="R15" s="496"/>
      <c r="S15" s="496"/>
      <c r="T15" s="496"/>
      <c r="U15" s="340"/>
      <c r="V15" s="340"/>
      <c r="W15" s="988" t="s">
        <v>843</v>
      </c>
      <c r="X15" s="988"/>
      <c r="Y15" s="988"/>
      <c r="Z15" s="988"/>
      <c r="AA15" s="988"/>
      <c r="AB15" s="988"/>
      <c r="AC15" s="988"/>
      <c r="AD15" s="497" t="s">
        <v>2</v>
      </c>
      <c r="AE15" s="499"/>
      <c r="AF15" s="498"/>
      <c r="AG15" s="499"/>
      <c r="AH15" s="497"/>
      <c r="AI15" s="500"/>
      <c r="AJ15" s="501"/>
      <c r="AK15" s="500"/>
      <c r="AL15" s="501"/>
      <c r="AM15" s="487"/>
      <c r="AN15" s="488"/>
      <c r="AO15" s="340"/>
      <c r="AP15" s="340"/>
      <c r="AQ15" s="489"/>
    </row>
    <row r="16" spans="1:43" ht="6" customHeight="1" thickBot="1" x14ac:dyDescent="0.25">
      <c r="A16" s="502"/>
      <c r="B16" s="779"/>
      <c r="C16" s="477"/>
      <c r="D16" s="478"/>
      <c r="E16" s="476"/>
      <c r="F16" s="476"/>
      <c r="G16" s="476"/>
      <c r="H16" s="476"/>
      <c r="I16" s="476"/>
      <c r="J16" s="476"/>
      <c r="K16" s="476"/>
      <c r="L16" s="476"/>
      <c r="M16" s="476"/>
      <c r="N16" s="476"/>
      <c r="O16" s="345"/>
      <c r="P16" s="476"/>
      <c r="Q16" s="476"/>
      <c r="R16" s="476"/>
      <c r="S16" s="476"/>
      <c r="T16" s="476"/>
      <c r="U16" s="476"/>
      <c r="V16" s="476"/>
      <c r="W16" s="476"/>
      <c r="X16" s="476"/>
      <c r="Y16" s="476"/>
      <c r="Z16" s="476"/>
      <c r="AA16" s="476"/>
      <c r="AB16" s="476"/>
      <c r="AC16" s="345"/>
      <c r="AD16" s="476"/>
      <c r="AE16" s="476"/>
      <c r="AF16" s="476"/>
      <c r="AG16" s="476"/>
      <c r="AH16" s="476"/>
      <c r="AI16" s="476"/>
      <c r="AJ16" s="476"/>
      <c r="AK16" s="476"/>
      <c r="AL16" s="476"/>
      <c r="AM16" s="477"/>
      <c r="AN16" s="478"/>
      <c r="AO16" s="476"/>
      <c r="AP16" s="476"/>
      <c r="AQ16" s="503"/>
    </row>
    <row r="17" spans="1:43" ht="6" customHeight="1" x14ac:dyDescent="0.2">
      <c r="A17" s="480"/>
      <c r="B17" s="481"/>
      <c r="C17" s="482"/>
      <c r="D17" s="483"/>
      <c r="E17" s="484"/>
      <c r="F17" s="484"/>
      <c r="G17" s="484"/>
      <c r="H17" s="484"/>
      <c r="I17" s="484"/>
      <c r="J17" s="484"/>
      <c r="K17" s="484"/>
      <c r="L17" s="484"/>
      <c r="M17" s="484"/>
      <c r="N17" s="484"/>
      <c r="O17" s="365"/>
      <c r="P17" s="484"/>
      <c r="Q17" s="484"/>
      <c r="R17" s="484"/>
      <c r="S17" s="484"/>
      <c r="T17" s="484"/>
      <c r="U17" s="484"/>
      <c r="V17" s="484"/>
      <c r="W17" s="484"/>
      <c r="X17" s="484"/>
      <c r="Y17" s="484"/>
      <c r="Z17" s="484"/>
      <c r="AA17" s="484"/>
      <c r="AB17" s="484"/>
      <c r="AC17" s="365"/>
      <c r="AD17" s="484"/>
      <c r="AE17" s="484"/>
      <c r="AF17" s="484"/>
      <c r="AG17" s="484"/>
      <c r="AH17" s="484"/>
      <c r="AI17" s="484"/>
      <c r="AJ17" s="484"/>
      <c r="AK17" s="484"/>
      <c r="AL17" s="484"/>
      <c r="AM17" s="482"/>
      <c r="AN17" s="483"/>
      <c r="AO17" s="484"/>
      <c r="AP17" s="484"/>
      <c r="AQ17" s="485"/>
    </row>
    <row r="18" spans="1:43" x14ac:dyDescent="0.2">
      <c r="A18" s="486"/>
      <c r="B18" s="784" t="s">
        <v>78</v>
      </c>
      <c r="C18" s="487"/>
      <c r="D18" s="488"/>
      <c r="E18" s="989" t="s">
        <v>1656</v>
      </c>
      <c r="F18" s="989"/>
      <c r="G18" s="989"/>
      <c r="H18" s="989"/>
      <c r="I18" s="989"/>
      <c r="J18" s="989"/>
      <c r="K18" s="989"/>
      <c r="L18" s="989"/>
      <c r="M18" s="989"/>
      <c r="N18" s="989"/>
      <c r="O18" s="989"/>
      <c r="P18" s="989"/>
      <c r="Q18" s="989"/>
      <c r="R18" s="989"/>
      <c r="S18" s="989"/>
      <c r="T18" s="989"/>
      <c r="U18" s="28"/>
      <c r="V18" s="28"/>
      <c r="W18" s="28"/>
      <c r="X18" s="28"/>
      <c r="Y18" s="28"/>
      <c r="Z18" s="28"/>
      <c r="AA18" s="28"/>
      <c r="AB18" s="28"/>
      <c r="AC18" s="157"/>
      <c r="AD18" s="28"/>
      <c r="AE18" s="28"/>
      <c r="AF18" s="28"/>
      <c r="AG18" s="28"/>
      <c r="AH18" s="28"/>
      <c r="AI18" s="28"/>
      <c r="AJ18" s="28"/>
      <c r="AK18" s="28"/>
      <c r="AL18" s="28"/>
      <c r="AM18" s="94"/>
      <c r="AN18" s="95"/>
      <c r="AO18" s="28"/>
      <c r="AP18" s="28"/>
      <c r="AQ18" s="489"/>
    </row>
    <row r="19" spans="1:43" ht="6" customHeight="1" x14ac:dyDescent="0.2">
      <c r="A19" s="486"/>
      <c r="B19" s="784"/>
      <c r="C19" s="487"/>
      <c r="D19" s="488"/>
      <c r="E19" s="785"/>
      <c r="F19" s="785"/>
      <c r="G19" s="785"/>
      <c r="H19" s="785"/>
      <c r="I19" s="785"/>
      <c r="J19" s="785"/>
      <c r="K19" s="785"/>
      <c r="L19" s="785"/>
      <c r="M19" s="785"/>
      <c r="N19" s="785"/>
      <c r="O19" s="785"/>
      <c r="P19" s="785"/>
      <c r="Q19" s="785"/>
      <c r="R19" s="785"/>
      <c r="S19" s="785"/>
      <c r="T19" s="785"/>
      <c r="U19" s="766"/>
      <c r="V19" s="766"/>
      <c r="W19" s="766"/>
      <c r="X19" s="766"/>
      <c r="Y19" s="766"/>
      <c r="Z19" s="766"/>
      <c r="AA19" s="766"/>
      <c r="AB19" s="766"/>
      <c r="AC19" s="790"/>
      <c r="AD19" s="766"/>
      <c r="AE19" s="766"/>
      <c r="AF19" s="766"/>
      <c r="AG19" s="766"/>
      <c r="AH19" s="766"/>
      <c r="AI19" s="766"/>
      <c r="AJ19" s="766"/>
      <c r="AK19" s="766"/>
      <c r="AL19" s="766"/>
      <c r="AM19" s="765"/>
      <c r="AN19" s="95"/>
      <c r="AO19" s="766"/>
      <c r="AP19" s="766"/>
      <c r="AQ19" s="489"/>
    </row>
    <row r="20" spans="1:43" x14ac:dyDescent="0.2">
      <c r="A20" s="486"/>
      <c r="B20" s="784"/>
      <c r="C20" s="487"/>
      <c r="D20" s="488"/>
      <c r="E20" s="786"/>
      <c r="F20" s="786"/>
      <c r="G20" s="786"/>
      <c r="H20" s="786"/>
      <c r="I20" s="24"/>
      <c r="J20" s="28"/>
      <c r="K20" s="28"/>
      <c r="N20" s="42"/>
      <c r="P20" s="158" t="s">
        <v>704</v>
      </c>
      <c r="Q20" s="42"/>
      <c r="R20" s="28"/>
      <c r="T20" s="28"/>
      <c r="U20" s="28"/>
      <c r="W20" s="28"/>
      <c r="Y20" s="28"/>
      <c r="Z20" s="28"/>
      <c r="AA20" s="28"/>
      <c r="AB20" s="28"/>
      <c r="AC20" s="158" t="s">
        <v>705</v>
      </c>
      <c r="AD20" s="28"/>
      <c r="AE20" s="28"/>
      <c r="AF20" s="28"/>
      <c r="AG20" s="28"/>
      <c r="AH20" s="28"/>
      <c r="AI20" s="28"/>
      <c r="AJ20" s="28"/>
      <c r="AK20" s="28"/>
      <c r="AL20" s="28"/>
      <c r="AM20" s="94"/>
      <c r="AN20" s="95"/>
      <c r="AO20" s="24"/>
      <c r="AP20" s="973" t="s">
        <v>1689</v>
      </c>
      <c r="AQ20" s="294"/>
    </row>
    <row r="21" spans="1:43" x14ac:dyDescent="0.2">
      <c r="A21" s="486"/>
      <c r="B21" s="784"/>
      <c r="C21" s="487"/>
      <c r="D21" s="488"/>
      <c r="E21" s="757"/>
      <c r="F21" s="757"/>
      <c r="G21" s="757"/>
      <c r="H21" s="757"/>
      <c r="I21" s="792"/>
      <c r="J21" s="766"/>
      <c r="K21" s="766"/>
      <c r="N21" s="762"/>
      <c r="P21" s="158"/>
      <c r="Q21" s="762"/>
      <c r="R21" s="766"/>
      <c r="T21" s="766"/>
      <c r="U21" s="766"/>
      <c r="W21" s="766"/>
      <c r="Y21" s="766"/>
      <c r="Z21" s="766"/>
      <c r="AA21" s="766"/>
      <c r="AB21" s="766"/>
      <c r="AC21" s="158"/>
      <c r="AD21" s="766"/>
      <c r="AE21" s="766"/>
      <c r="AF21" s="766"/>
      <c r="AG21" s="766"/>
      <c r="AH21" s="766"/>
      <c r="AI21" s="766"/>
      <c r="AJ21" s="766"/>
      <c r="AK21" s="766"/>
      <c r="AL21" s="766"/>
      <c r="AM21" s="765"/>
      <c r="AN21" s="95"/>
      <c r="AO21" s="792"/>
      <c r="AP21" s="973"/>
      <c r="AQ21" s="294"/>
    </row>
    <row r="22" spans="1:43" ht="6" customHeight="1" thickBot="1" x14ac:dyDescent="0.25">
      <c r="A22" s="502"/>
      <c r="B22" s="779"/>
      <c r="C22" s="477"/>
      <c r="D22" s="478"/>
      <c r="E22" s="476"/>
      <c r="F22" s="476"/>
      <c r="G22" s="476"/>
      <c r="H22" s="476"/>
      <c r="I22" s="476"/>
      <c r="J22" s="476"/>
      <c r="K22" s="476"/>
      <c r="L22" s="476"/>
      <c r="M22" s="476"/>
      <c r="N22" s="476"/>
      <c r="O22" s="345"/>
      <c r="P22" s="476"/>
      <c r="Q22" s="476"/>
      <c r="R22" s="476"/>
      <c r="S22" s="476"/>
      <c r="T22" s="476"/>
      <c r="U22" s="476"/>
      <c r="V22" s="476"/>
      <c r="W22" s="476"/>
      <c r="X22" s="476"/>
      <c r="Y22" s="476"/>
      <c r="Z22" s="476"/>
      <c r="AA22" s="476"/>
      <c r="AB22" s="476"/>
      <c r="AC22" s="345"/>
      <c r="AD22" s="476"/>
      <c r="AE22" s="476"/>
      <c r="AF22" s="476"/>
      <c r="AG22" s="476"/>
      <c r="AH22" s="476"/>
      <c r="AI22" s="476"/>
      <c r="AJ22" s="476"/>
      <c r="AK22" s="476"/>
      <c r="AL22" s="476"/>
      <c r="AM22" s="477"/>
      <c r="AN22" s="478"/>
      <c r="AO22" s="476"/>
      <c r="AP22" s="476"/>
      <c r="AQ22" s="503"/>
    </row>
    <row r="23" spans="1:43" ht="6" customHeight="1" x14ac:dyDescent="0.2">
      <c r="A23" s="365"/>
      <c r="B23" s="366"/>
      <c r="C23" s="367"/>
      <c r="D23" s="368"/>
      <c r="E23" s="365"/>
      <c r="F23" s="365"/>
      <c r="G23" s="365"/>
      <c r="H23" s="365"/>
      <c r="I23" s="365"/>
      <c r="J23" s="365"/>
      <c r="K23" s="365"/>
      <c r="L23" s="365"/>
      <c r="M23" s="365"/>
      <c r="N23" s="365"/>
      <c r="O23" s="365"/>
      <c r="P23" s="365"/>
      <c r="Q23" s="365"/>
      <c r="R23" s="365"/>
      <c r="S23" s="365"/>
      <c r="T23" s="365"/>
      <c r="U23" s="367"/>
      <c r="V23" s="368"/>
      <c r="W23" s="365"/>
      <c r="X23" s="365"/>
      <c r="Y23" s="365"/>
      <c r="Z23" s="365"/>
      <c r="AA23" s="365"/>
      <c r="AB23" s="365"/>
      <c r="AC23" s="365"/>
      <c r="AD23" s="365"/>
      <c r="AE23" s="365"/>
      <c r="AF23" s="365"/>
      <c r="AG23" s="365"/>
      <c r="AH23" s="365"/>
      <c r="AI23" s="365"/>
      <c r="AJ23" s="365"/>
      <c r="AK23" s="365"/>
      <c r="AL23" s="369"/>
      <c r="AM23" s="367"/>
      <c r="AN23" s="368"/>
      <c r="AO23" s="365"/>
      <c r="AP23" s="365"/>
      <c r="AQ23" s="365"/>
    </row>
    <row r="24" spans="1:43" ht="11.25" customHeight="1" x14ac:dyDescent="0.2">
      <c r="A24" s="353"/>
      <c r="B24" s="79" t="s">
        <v>79</v>
      </c>
      <c r="C24" s="351"/>
      <c r="D24" s="352"/>
      <c r="E24" s="942" t="str">
        <f ca="1">VLOOKUP(INDIRECT(ADDRESS(ROW(),COLUMN()-3)),Language_Translations,MATCH(Language_Selected,Language_Options,0),FALSE)</f>
        <v>Avez-vous un carnet ou un autre document où les vaccinations de (NOM) sont inscrites ?</v>
      </c>
      <c r="F24" s="942"/>
      <c r="G24" s="942"/>
      <c r="H24" s="942"/>
      <c r="I24" s="942"/>
      <c r="J24" s="942"/>
      <c r="K24" s="942"/>
      <c r="L24" s="942"/>
      <c r="M24" s="942"/>
      <c r="N24" s="942"/>
      <c r="O24" s="942"/>
      <c r="P24" s="942"/>
      <c r="Q24" s="942"/>
      <c r="R24" s="942"/>
      <c r="S24" s="942"/>
      <c r="T24" s="942"/>
      <c r="U24" s="351"/>
      <c r="V24" s="352"/>
      <c r="W24" s="839" t="s">
        <v>1724</v>
      </c>
      <c r="X24" s="839"/>
      <c r="Y24" s="341"/>
      <c r="Z24" s="341"/>
      <c r="AA24" s="341"/>
      <c r="AB24" s="341"/>
      <c r="AC24" s="838"/>
      <c r="AF24" s="498"/>
      <c r="AH24" s="372" t="s">
        <v>2</v>
      </c>
      <c r="AI24" s="372"/>
      <c r="AJ24" s="372"/>
      <c r="AK24" s="372"/>
      <c r="AL24" s="400" t="s">
        <v>10</v>
      </c>
      <c r="AM24" s="351"/>
      <c r="AN24" s="352"/>
      <c r="AO24" s="353"/>
      <c r="AP24" s="353" t="s">
        <v>82</v>
      </c>
      <c r="AQ24" s="353"/>
    </row>
    <row r="25" spans="1:43" x14ac:dyDescent="0.2">
      <c r="A25" s="353"/>
      <c r="B25" s="381" t="s">
        <v>15</v>
      </c>
      <c r="C25" s="351"/>
      <c r="D25" s="352"/>
      <c r="E25" s="942"/>
      <c r="F25" s="942"/>
      <c r="G25" s="942"/>
      <c r="H25" s="942"/>
      <c r="I25" s="942"/>
      <c r="J25" s="942"/>
      <c r="K25" s="942"/>
      <c r="L25" s="942"/>
      <c r="M25" s="942"/>
      <c r="N25" s="942"/>
      <c r="O25" s="942"/>
      <c r="P25" s="942"/>
      <c r="Q25" s="942"/>
      <c r="R25" s="942"/>
      <c r="S25" s="942"/>
      <c r="T25" s="942"/>
      <c r="U25" s="351"/>
      <c r="V25" s="352"/>
      <c r="W25" s="839" t="s">
        <v>1725</v>
      </c>
      <c r="X25" s="839"/>
      <c r="Y25" s="341"/>
      <c r="Z25" s="341"/>
      <c r="AA25" s="341"/>
      <c r="AB25" s="341"/>
      <c r="AC25" s="838"/>
      <c r="AD25" s="341"/>
      <c r="AE25" s="341"/>
      <c r="AF25" s="341"/>
      <c r="AH25" s="499"/>
      <c r="AK25" s="498" t="s">
        <v>2</v>
      </c>
      <c r="AL25" s="400" t="s">
        <v>12</v>
      </c>
      <c r="AM25" s="351"/>
      <c r="AN25" s="352"/>
      <c r="AO25" s="353"/>
      <c r="AP25" s="353"/>
      <c r="AQ25" s="353"/>
    </row>
    <row r="26" spans="1:43" x14ac:dyDescent="0.2">
      <c r="A26" s="353"/>
      <c r="B26" s="79"/>
      <c r="C26" s="351"/>
      <c r="D26" s="352"/>
      <c r="E26" s="942"/>
      <c r="F26" s="942"/>
      <c r="G26" s="942"/>
      <c r="H26" s="942"/>
      <c r="I26" s="942"/>
      <c r="J26" s="942"/>
      <c r="K26" s="942"/>
      <c r="L26" s="942"/>
      <c r="M26" s="942"/>
      <c r="N26" s="942"/>
      <c r="O26" s="942"/>
      <c r="P26" s="942"/>
      <c r="Q26" s="942"/>
      <c r="R26" s="942"/>
      <c r="S26" s="942"/>
      <c r="T26" s="942"/>
      <c r="U26" s="351"/>
      <c r="V26" s="352"/>
      <c r="W26" s="839" t="s">
        <v>1726</v>
      </c>
      <c r="X26" s="839"/>
      <c r="Y26" s="341"/>
      <c r="Z26" s="341"/>
      <c r="AA26" s="341"/>
      <c r="AB26" s="341"/>
      <c r="AC26" s="310"/>
      <c r="AD26" s="498"/>
      <c r="AE26" s="499"/>
      <c r="AG26" s="372"/>
      <c r="AI26" s="372"/>
      <c r="AK26" s="372" t="s">
        <v>2</v>
      </c>
      <c r="AL26" s="400" t="s">
        <v>14</v>
      </c>
      <c r="AM26" s="351"/>
      <c r="AN26" s="352"/>
      <c r="AO26" s="359"/>
      <c r="AP26" s="359" t="s">
        <v>82</v>
      </c>
      <c r="AQ26" s="353"/>
    </row>
    <row r="27" spans="1:43" x14ac:dyDescent="0.2">
      <c r="A27" s="839"/>
      <c r="B27" s="79"/>
      <c r="C27" s="351"/>
      <c r="D27" s="352"/>
      <c r="E27" s="942"/>
      <c r="F27" s="942"/>
      <c r="G27" s="942"/>
      <c r="H27" s="942"/>
      <c r="I27" s="942"/>
      <c r="J27" s="942"/>
      <c r="K27" s="942"/>
      <c r="L27" s="942"/>
      <c r="M27" s="942"/>
      <c r="N27" s="942"/>
      <c r="O27" s="942"/>
      <c r="P27" s="942"/>
      <c r="Q27" s="942"/>
      <c r="R27" s="942"/>
      <c r="S27" s="942"/>
      <c r="T27" s="942"/>
      <c r="U27" s="351"/>
      <c r="V27" s="352"/>
      <c r="W27" s="839" t="s">
        <v>1727</v>
      </c>
      <c r="X27" s="839"/>
      <c r="Y27" s="838"/>
      <c r="Z27" s="838"/>
      <c r="AA27" s="838"/>
      <c r="AB27" s="341"/>
      <c r="AE27" s="499"/>
      <c r="AF27" s="372"/>
      <c r="AL27" s="400"/>
      <c r="AM27" s="351"/>
      <c r="AN27" s="352"/>
      <c r="AO27" s="838"/>
      <c r="AP27" s="838"/>
      <c r="AQ27" s="839"/>
    </row>
    <row r="28" spans="1:43" x14ac:dyDescent="0.2">
      <c r="A28" s="353"/>
      <c r="B28" s="79"/>
      <c r="C28" s="351"/>
      <c r="D28" s="352"/>
      <c r="E28" s="942"/>
      <c r="F28" s="942"/>
      <c r="G28" s="942"/>
      <c r="H28" s="942"/>
      <c r="I28" s="942"/>
      <c r="J28" s="942"/>
      <c r="K28" s="942"/>
      <c r="L28" s="942"/>
      <c r="M28" s="942"/>
      <c r="N28" s="942"/>
      <c r="O28" s="942"/>
      <c r="P28" s="942"/>
      <c r="Q28" s="942"/>
      <c r="R28" s="942"/>
      <c r="S28" s="942"/>
      <c r="T28" s="942"/>
      <c r="U28" s="351"/>
      <c r="V28" s="352"/>
      <c r="W28" s="839"/>
      <c r="X28" s="839" t="s">
        <v>1728</v>
      </c>
      <c r="Y28" s="838"/>
      <c r="Z28" s="838"/>
      <c r="AA28" s="838"/>
      <c r="AB28" s="341"/>
      <c r="AE28" s="499"/>
      <c r="AF28" s="372" t="s">
        <v>2</v>
      </c>
      <c r="AG28" s="499"/>
      <c r="AH28" s="499"/>
      <c r="AI28" s="499"/>
      <c r="AJ28" s="499"/>
      <c r="AK28" s="372"/>
      <c r="AL28" s="400" t="s">
        <v>16</v>
      </c>
      <c r="AM28" s="351"/>
      <c r="AN28" s="352"/>
      <c r="AO28" s="359"/>
      <c r="AP28" s="359"/>
      <c r="AQ28" s="353"/>
    </row>
    <row r="29" spans="1:43" ht="6" customHeight="1" x14ac:dyDescent="0.2">
      <c r="A29" s="404"/>
      <c r="B29" s="405"/>
      <c r="C29" s="398"/>
      <c r="D29" s="397"/>
      <c r="E29" s="404"/>
      <c r="F29" s="404"/>
      <c r="G29" s="404"/>
      <c r="H29" s="404"/>
      <c r="I29" s="404"/>
      <c r="J29" s="404"/>
      <c r="K29" s="404"/>
      <c r="L29" s="404"/>
      <c r="M29" s="404"/>
      <c r="N29" s="404"/>
      <c r="O29" s="404"/>
      <c r="P29" s="404"/>
      <c r="Q29" s="404"/>
      <c r="R29" s="404"/>
      <c r="S29" s="404"/>
      <c r="T29" s="404"/>
      <c r="U29" s="398"/>
      <c r="V29" s="397"/>
      <c r="W29" s="404"/>
      <c r="X29" s="404"/>
      <c r="Y29" s="404"/>
      <c r="Z29" s="404"/>
      <c r="AA29" s="404"/>
      <c r="AB29" s="404"/>
      <c r="AC29" s="404"/>
      <c r="AD29" s="404"/>
      <c r="AE29" s="404"/>
      <c r="AF29" s="404"/>
      <c r="AG29" s="404"/>
      <c r="AH29" s="404"/>
      <c r="AI29" s="404"/>
      <c r="AJ29" s="404"/>
      <c r="AK29" s="404"/>
      <c r="AL29" s="406"/>
      <c r="AM29" s="398"/>
      <c r="AN29" s="397"/>
      <c r="AO29" s="404"/>
      <c r="AP29" s="404"/>
      <c r="AQ29" s="404"/>
    </row>
    <row r="30" spans="1:43" ht="6" customHeight="1" x14ac:dyDescent="0.2">
      <c r="A30" s="407"/>
      <c r="B30" s="788"/>
      <c r="C30" s="396"/>
      <c r="D30" s="395"/>
      <c r="E30" s="504"/>
      <c r="F30" s="504"/>
      <c r="G30" s="504"/>
      <c r="H30" s="504"/>
      <c r="I30" s="504"/>
      <c r="J30" s="407"/>
      <c r="K30" s="407"/>
      <c r="L30" s="407"/>
      <c r="M30" s="407"/>
      <c r="N30" s="407"/>
      <c r="O30" s="407"/>
      <c r="P30" s="407"/>
      <c r="Q30" s="407"/>
      <c r="R30" s="407"/>
      <c r="S30" s="504"/>
      <c r="T30" s="504"/>
      <c r="U30" s="396"/>
      <c r="V30" s="395"/>
      <c r="W30" s="407"/>
      <c r="X30" s="407"/>
      <c r="Y30" s="407"/>
      <c r="Z30" s="407"/>
      <c r="AA30" s="407"/>
      <c r="AB30" s="407"/>
      <c r="AC30" s="407"/>
      <c r="AD30" s="407"/>
      <c r="AE30" s="407"/>
      <c r="AF30" s="407"/>
      <c r="AG30" s="407"/>
      <c r="AH30" s="407"/>
      <c r="AI30" s="407"/>
      <c r="AJ30" s="407"/>
      <c r="AK30" s="407"/>
      <c r="AL30" s="408"/>
      <c r="AM30" s="396"/>
      <c r="AN30" s="395"/>
      <c r="AO30" s="407"/>
      <c r="AP30" s="407"/>
      <c r="AQ30" s="407"/>
    </row>
    <row r="31" spans="1:43" ht="11.25" customHeight="1" x14ac:dyDescent="0.2">
      <c r="A31" s="353"/>
      <c r="B31" s="79" t="s">
        <v>80</v>
      </c>
      <c r="C31" s="351"/>
      <c r="D31" s="352"/>
      <c r="E31" s="942" t="str">
        <f ca="1">VLOOKUP(INDIRECT(ADDRESS(ROW(),COLUMN()-3)),Language_Translations,MATCH(Language_Selected,Language_Options,0),FALSE)</f>
        <v>Avez-vous déjà eu un carnet de vaccination pour (NOM) ?</v>
      </c>
      <c r="F31" s="942"/>
      <c r="G31" s="942"/>
      <c r="H31" s="942"/>
      <c r="I31" s="942"/>
      <c r="J31" s="942"/>
      <c r="K31" s="942"/>
      <c r="L31" s="942"/>
      <c r="M31" s="942"/>
      <c r="N31" s="942"/>
      <c r="O31" s="942"/>
      <c r="P31" s="942"/>
      <c r="Q31" s="942"/>
      <c r="R31" s="942"/>
      <c r="S31" s="942"/>
      <c r="T31" s="942"/>
      <c r="U31" s="351"/>
      <c r="V31" s="352"/>
      <c r="W31" s="816" t="s">
        <v>444</v>
      </c>
      <c r="X31" s="353"/>
      <c r="Y31" s="378" t="s">
        <v>2</v>
      </c>
      <c r="Z31" s="378"/>
      <c r="AA31" s="378"/>
      <c r="AB31" s="378"/>
      <c r="AC31" s="378"/>
      <c r="AD31" s="378"/>
      <c r="AE31" s="378"/>
      <c r="AF31" s="378"/>
      <c r="AG31" s="378"/>
      <c r="AH31" s="378"/>
      <c r="AI31" s="378"/>
      <c r="AJ31" s="378"/>
      <c r="AK31" s="378"/>
      <c r="AL31" s="400" t="s">
        <v>10</v>
      </c>
      <c r="AM31" s="351"/>
      <c r="AN31" s="352"/>
      <c r="AO31" s="359"/>
      <c r="AP31" s="359"/>
      <c r="AQ31" s="353"/>
    </row>
    <row r="32" spans="1:43" x14ac:dyDescent="0.2">
      <c r="A32" s="353"/>
      <c r="B32" s="381" t="s">
        <v>15</v>
      </c>
      <c r="C32" s="351"/>
      <c r="D32" s="352"/>
      <c r="E32" s="942"/>
      <c r="F32" s="942"/>
      <c r="G32" s="942"/>
      <c r="H32" s="942"/>
      <c r="I32" s="942"/>
      <c r="J32" s="942"/>
      <c r="K32" s="942"/>
      <c r="L32" s="942"/>
      <c r="M32" s="942"/>
      <c r="N32" s="942"/>
      <c r="O32" s="942"/>
      <c r="P32" s="942"/>
      <c r="Q32" s="942"/>
      <c r="R32" s="942"/>
      <c r="S32" s="942"/>
      <c r="T32" s="942"/>
      <c r="U32" s="351"/>
      <c r="V32" s="352"/>
      <c r="W32" s="816" t="s">
        <v>445</v>
      </c>
      <c r="X32" s="353"/>
      <c r="Y32" s="378" t="s">
        <v>2</v>
      </c>
      <c r="Z32" s="378"/>
      <c r="AA32" s="378"/>
      <c r="AB32" s="378"/>
      <c r="AC32" s="378"/>
      <c r="AD32" s="378"/>
      <c r="AE32" s="378"/>
      <c r="AF32" s="378"/>
      <c r="AG32" s="378"/>
      <c r="AH32" s="378"/>
      <c r="AI32" s="378"/>
      <c r="AJ32" s="378"/>
      <c r="AK32" s="378"/>
      <c r="AL32" s="400" t="s">
        <v>12</v>
      </c>
      <c r="AM32" s="351"/>
      <c r="AN32" s="352"/>
      <c r="AO32" s="359"/>
      <c r="AP32" s="359"/>
      <c r="AQ32" s="353"/>
    </row>
    <row r="33" spans="1:43" ht="6" customHeight="1" thickBot="1" x14ac:dyDescent="0.25">
      <c r="A33" s="345"/>
      <c r="B33" s="773"/>
      <c r="C33" s="347"/>
      <c r="D33" s="348"/>
      <c r="E33" s="345"/>
      <c r="F33" s="345"/>
      <c r="G33" s="345"/>
      <c r="H33" s="345"/>
      <c r="I33" s="345"/>
      <c r="J33" s="345"/>
      <c r="K33" s="345"/>
      <c r="L33" s="345"/>
      <c r="M33" s="345"/>
      <c r="N33" s="345"/>
      <c r="O33" s="345"/>
      <c r="P33" s="345"/>
      <c r="Q33" s="345"/>
      <c r="R33" s="345"/>
      <c r="S33" s="345"/>
      <c r="T33" s="345"/>
      <c r="U33" s="347"/>
      <c r="V33" s="348"/>
      <c r="W33" s="345"/>
      <c r="X33" s="345"/>
      <c r="Y33" s="345"/>
      <c r="Z33" s="345"/>
      <c r="AA33" s="345"/>
      <c r="AB33" s="345"/>
      <c r="AC33" s="345"/>
      <c r="AD33" s="345"/>
      <c r="AE33" s="345"/>
      <c r="AF33" s="345"/>
      <c r="AG33" s="345"/>
      <c r="AH33" s="345"/>
      <c r="AI33" s="345"/>
      <c r="AJ33" s="345"/>
      <c r="AK33" s="345"/>
      <c r="AL33" s="363"/>
      <c r="AM33" s="347"/>
      <c r="AN33" s="348"/>
      <c r="AO33" s="345"/>
      <c r="AP33" s="345"/>
      <c r="AQ33" s="345"/>
    </row>
    <row r="34" spans="1:43" ht="6" customHeight="1" x14ac:dyDescent="0.2">
      <c r="A34" s="480"/>
      <c r="B34" s="481"/>
      <c r="C34" s="482"/>
      <c r="D34" s="483"/>
      <c r="E34" s="484"/>
      <c r="F34" s="484"/>
      <c r="G34" s="484"/>
      <c r="H34" s="484"/>
      <c r="I34" s="484"/>
      <c r="J34" s="484"/>
      <c r="K34" s="484"/>
      <c r="L34" s="484"/>
      <c r="M34" s="484"/>
      <c r="N34" s="484"/>
      <c r="O34" s="365"/>
      <c r="P34" s="484"/>
      <c r="Q34" s="484"/>
      <c r="R34" s="484"/>
      <c r="S34" s="484"/>
      <c r="T34" s="484"/>
      <c r="U34" s="484"/>
      <c r="V34" s="484"/>
      <c r="W34" s="365"/>
      <c r="X34" s="484"/>
      <c r="Y34" s="484"/>
      <c r="Z34" s="484"/>
      <c r="AA34" s="484"/>
      <c r="AB34" s="484"/>
      <c r="AC34" s="365"/>
      <c r="AD34" s="484"/>
      <c r="AE34" s="484"/>
      <c r="AF34" s="484"/>
      <c r="AG34" s="484"/>
      <c r="AH34" s="484"/>
      <c r="AI34" s="484"/>
      <c r="AJ34" s="484"/>
      <c r="AK34" s="484"/>
      <c r="AL34" s="484"/>
      <c r="AM34" s="482"/>
      <c r="AN34" s="483"/>
      <c r="AO34" s="484"/>
      <c r="AP34" s="484"/>
      <c r="AQ34" s="485"/>
    </row>
    <row r="35" spans="1:43" x14ac:dyDescent="0.2">
      <c r="A35" s="486"/>
      <c r="B35" s="784" t="s">
        <v>81</v>
      </c>
      <c r="C35" s="487"/>
      <c r="D35" s="488"/>
      <c r="E35" s="899" t="s">
        <v>871</v>
      </c>
      <c r="F35" s="899"/>
      <c r="G35" s="899"/>
      <c r="H35" s="899"/>
      <c r="I35" s="899"/>
      <c r="J35" s="28"/>
      <c r="K35" s="28"/>
      <c r="L35" s="28"/>
      <c r="M35" s="28"/>
      <c r="N35" s="28"/>
      <c r="O35" s="157"/>
      <c r="P35" s="28"/>
      <c r="Q35" s="28"/>
      <c r="R35" s="28"/>
      <c r="S35" s="28"/>
      <c r="T35" s="28"/>
      <c r="U35" s="28"/>
      <c r="V35" s="28"/>
      <c r="W35" s="817"/>
      <c r="X35" s="28"/>
      <c r="Y35" s="28"/>
      <c r="Z35" s="28"/>
      <c r="AA35" s="28"/>
      <c r="AB35" s="28"/>
      <c r="AC35" s="157"/>
      <c r="AD35" s="28"/>
      <c r="AE35" s="28"/>
      <c r="AF35" s="28"/>
      <c r="AG35" s="28"/>
      <c r="AH35" s="28"/>
      <c r="AI35" s="28"/>
      <c r="AJ35" s="28"/>
      <c r="AK35" s="28"/>
      <c r="AL35" s="28"/>
      <c r="AM35" s="94"/>
      <c r="AN35" s="95"/>
      <c r="AO35" s="28"/>
      <c r="AP35" s="28"/>
      <c r="AQ35" s="489"/>
    </row>
    <row r="36" spans="1:43" ht="6" customHeight="1" x14ac:dyDescent="0.2">
      <c r="A36" s="486"/>
      <c r="B36" s="784"/>
      <c r="C36" s="487"/>
      <c r="D36" s="488"/>
      <c r="E36" s="758"/>
      <c r="F36" s="758"/>
      <c r="G36" s="758"/>
      <c r="H36" s="758"/>
      <c r="I36" s="758"/>
      <c r="J36" s="766"/>
      <c r="K36" s="766"/>
      <c r="L36" s="766"/>
      <c r="M36" s="766"/>
      <c r="N36" s="766"/>
      <c r="O36" s="790"/>
      <c r="P36" s="766"/>
      <c r="Q36" s="766"/>
      <c r="R36" s="766"/>
      <c r="S36" s="766"/>
      <c r="T36" s="766"/>
      <c r="U36" s="766"/>
      <c r="V36" s="766"/>
      <c r="W36" s="817"/>
      <c r="X36" s="766"/>
      <c r="Y36" s="766"/>
      <c r="Z36" s="766"/>
      <c r="AA36" s="766"/>
      <c r="AB36" s="766"/>
      <c r="AC36" s="790"/>
      <c r="AD36" s="766"/>
      <c r="AE36" s="766"/>
      <c r="AF36" s="766"/>
      <c r="AG36" s="766"/>
      <c r="AH36" s="766"/>
      <c r="AI36" s="766"/>
      <c r="AJ36" s="766"/>
      <c r="AK36" s="766"/>
      <c r="AL36" s="766"/>
      <c r="AM36" s="765"/>
      <c r="AN36" s="95"/>
      <c r="AO36" s="766"/>
      <c r="AP36" s="766"/>
      <c r="AQ36" s="489"/>
    </row>
    <row r="37" spans="1:43" x14ac:dyDescent="0.2">
      <c r="A37" s="486"/>
      <c r="B37" s="784"/>
      <c r="C37" s="487"/>
      <c r="D37" s="488"/>
      <c r="E37" s="28"/>
      <c r="F37" s="24"/>
      <c r="G37" s="24"/>
      <c r="H37" s="24"/>
      <c r="I37" s="24"/>
      <c r="J37" s="28"/>
      <c r="K37" s="28"/>
      <c r="N37" s="354"/>
      <c r="P37" s="354" t="s">
        <v>846</v>
      </c>
      <c r="Q37" s="354"/>
      <c r="R37" s="28"/>
      <c r="T37" s="28"/>
      <c r="U37" s="28"/>
      <c r="W37" s="817"/>
      <c r="X37" s="28"/>
      <c r="Y37" s="28"/>
      <c r="AA37" s="28"/>
      <c r="AB37" s="28"/>
      <c r="AC37" s="354" t="s">
        <v>847</v>
      </c>
      <c r="AE37" s="28"/>
      <c r="AF37" s="28"/>
      <c r="AG37" s="28"/>
      <c r="AH37" s="28"/>
      <c r="AI37" s="28"/>
      <c r="AJ37" s="28"/>
      <c r="AK37" s="28"/>
      <c r="AL37" s="28"/>
      <c r="AM37" s="94"/>
      <c r="AN37" s="95"/>
      <c r="AO37" s="24"/>
      <c r="AP37" s="933" t="s">
        <v>85</v>
      </c>
      <c r="AQ37" s="505"/>
    </row>
    <row r="38" spans="1:43" x14ac:dyDescent="0.2">
      <c r="A38" s="486"/>
      <c r="B38" s="784"/>
      <c r="C38" s="487"/>
      <c r="D38" s="488"/>
      <c r="E38" s="766"/>
      <c r="F38" s="792"/>
      <c r="G38" s="792"/>
      <c r="H38" s="792"/>
      <c r="I38" s="792"/>
      <c r="J38" s="766"/>
      <c r="K38" s="766"/>
      <c r="N38" s="354"/>
      <c r="P38" s="354"/>
      <c r="Q38" s="354"/>
      <c r="R38" s="766"/>
      <c r="T38" s="766"/>
      <c r="U38" s="766"/>
      <c r="W38" s="817"/>
      <c r="X38" s="766"/>
      <c r="Y38" s="766"/>
      <c r="AA38" s="766"/>
      <c r="AB38" s="766"/>
      <c r="AC38" s="354"/>
      <c r="AE38" s="766"/>
      <c r="AF38" s="766"/>
      <c r="AG38" s="766"/>
      <c r="AH38" s="766"/>
      <c r="AI38" s="766"/>
      <c r="AJ38" s="766"/>
      <c r="AK38" s="766"/>
      <c r="AL38" s="766"/>
      <c r="AM38" s="765"/>
      <c r="AN38" s="95"/>
      <c r="AO38" s="792"/>
      <c r="AP38" s="933"/>
      <c r="AQ38" s="505"/>
    </row>
    <row r="39" spans="1:43" ht="6" customHeight="1" thickBot="1" x14ac:dyDescent="0.25">
      <c r="A39" s="502"/>
      <c r="B39" s="779"/>
      <c r="C39" s="477"/>
      <c r="D39" s="478"/>
      <c r="E39" s="476"/>
      <c r="F39" s="476"/>
      <c r="G39" s="476"/>
      <c r="H39" s="476"/>
      <c r="I39" s="476"/>
      <c r="J39" s="476"/>
      <c r="K39" s="476"/>
      <c r="L39" s="476"/>
      <c r="M39" s="476"/>
      <c r="N39" s="476"/>
      <c r="O39" s="345"/>
      <c r="P39" s="476"/>
      <c r="Q39" s="476"/>
      <c r="R39" s="476"/>
      <c r="S39" s="476"/>
      <c r="T39" s="476"/>
      <c r="U39" s="476"/>
      <c r="V39" s="476"/>
      <c r="W39" s="345"/>
      <c r="X39" s="476"/>
      <c r="Y39" s="476"/>
      <c r="Z39" s="476"/>
      <c r="AA39" s="476"/>
      <c r="AB39" s="476"/>
      <c r="AC39" s="345"/>
      <c r="AD39" s="476"/>
      <c r="AE39" s="476"/>
      <c r="AF39" s="476"/>
      <c r="AG39" s="476"/>
      <c r="AH39" s="476"/>
      <c r="AI39" s="476"/>
      <c r="AJ39" s="476"/>
      <c r="AK39" s="476"/>
      <c r="AL39" s="476"/>
      <c r="AM39" s="477"/>
      <c r="AN39" s="478"/>
      <c r="AO39" s="476"/>
      <c r="AP39" s="476"/>
      <c r="AQ39" s="503"/>
    </row>
    <row r="40" spans="1:43" ht="6" customHeight="1" x14ac:dyDescent="0.2">
      <c r="A40" s="365"/>
      <c r="B40" s="366"/>
      <c r="C40" s="367"/>
      <c r="D40" s="368"/>
      <c r="E40" s="365"/>
      <c r="F40" s="365"/>
      <c r="G40" s="365"/>
      <c r="H40" s="365"/>
      <c r="I40" s="365"/>
      <c r="J40" s="365"/>
      <c r="K40" s="365"/>
      <c r="L40" s="365"/>
      <c r="M40" s="365"/>
      <c r="N40" s="365"/>
      <c r="O40" s="365"/>
      <c r="P40" s="365"/>
      <c r="Q40" s="365"/>
      <c r="R40" s="365"/>
      <c r="S40" s="365"/>
      <c r="T40" s="365"/>
      <c r="U40" s="367"/>
      <c r="V40" s="368"/>
      <c r="W40" s="365"/>
      <c r="X40" s="365"/>
      <c r="Y40" s="365"/>
      <c r="Z40" s="365"/>
      <c r="AA40" s="365"/>
      <c r="AB40" s="365"/>
      <c r="AC40" s="365"/>
      <c r="AD40" s="365"/>
      <c r="AE40" s="365"/>
      <c r="AF40" s="365"/>
      <c r="AG40" s="365"/>
      <c r="AH40" s="365"/>
      <c r="AI40" s="365"/>
      <c r="AJ40" s="365"/>
      <c r="AK40" s="365"/>
      <c r="AL40" s="369"/>
      <c r="AM40" s="367"/>
      <c r="AN40" s="368"/>
      <c r="AO40" s="365"/>
      <c r="AP40" s="365"/>
      <c r="AQ40" s="365"/>
    </row>
    <row r="41" spans="1:43" ht="11.25" customHeight="1" x14ac:dyDescent="0.2">
      <c r="A41" s="781"/>
      <c r="B41" s="79" t="s">
        <v>82</v>
      </c>
      <c r="C41" s="351"/>
      <c r="D41" s="352"/>
      <c r="E41" s="942" t="str">
        <f ca="1">VLOOKUP(INDIRECT(ADDRESS(ROW(),COLUMN()-3)),Language_Translations,MATCH(Language_Selected,Language_Options,0),FALSE)</f>
        <v>Puis-je voir le carnet ou un autre document sur lequel les vaccinations de (NOM) sont inscrites ?</v>
      </c>
      <c r="F41" s="942"/>
      <c r="G41" s="942"/>
      <c r="H41" s="942"/>
      <c r="I41" s="942"/>
      <c r="J41" s="942"/>
      <c r="K41" s="942"/>
      <c r="L41" s="942"/>
      <c r="M41" s="942"/>
      <c r="N41" s="942"/>
      <c r="O41" s="942"/>
      <c r="P41" s="942"/>
      <c r="Q41" s="942"/>
      <c r="R41" s="942"/>
      <c r="S41" s="942"/>
      <c r="T41" s="942"/>
      <c r="U41" s="351"/>
      <c r="V41" s="352"/>
      <c r="W41" s="839" t="s">
        <v>1729</v>
      </c>
      <c r="X41" s="839"/>
      <c r="Y41" s="341"/>
      <c r="Z41" s="341"/>
      <c r="AA41" s="341"/>
      <c r="AB41" s="341"/>
      <c r="AC41" s="838"/>
      <c r="AD41" s="341"/>
      <c r="AF41" s="498"/>
      <c r="AG41" s="372" t="s">
        <v>2</v>
      </c>
      <c r="AH41" s="372"/>
      <c r="AI41" s="372"/>
      <c r="AJ41" s="372"/>
      <c r="AK41" s="372"/>
      <c r="AL41" s="400" t="s">
        <v>10</v>
      </c>
      <c r="AM41" s="351"/>
      <c r="AN41" s="352"/>
      <c r="AO41" s="781"/>
      <c r="AP41" s="781"/>
      <c r="AQ41" s="781"/>
    </row>
    <row r="42" spans="1:43" x14ac:dyDescent="0.2">
      <c r="A42" s="781"/>
      <c r="B42" s="381" t="s">
        <v>15</v>
      </c>
      <c r="C42" s="351"/>
      <c r="D42" s="352"/>
      <c r="E42" s="942"/>
      <c r="F42" s="942"/>
      <c r="G42" s="942"/>
      <c r="H42" s="942"/>
      <c r="I42" s="942"/>
      <c r="J42" s="942"/>
      <c r="K42" s="942"/>
      <c r="L42" s="942"/>
      <c r="M42" s="942"/>
      <c r="N42" s="942"/>
      <c r="O42" s="942"/>
      <c r="P42" s="942"/>
      <c r="Q42" s="942"/>
      <c r="R42" s="942"/>
      <c r="S42" s="942"/>
      <c r="T42" s="942"/>
      <c r="U42" s="351"/>
      <c r="V42" s="352"/>
      <c r="W42" s="839" t="s">
        <v>1730</v>
      </c>
      <c r="X42" s="839"/>
      <c r="Y42" s="341"/>
      <c r="Z42" s="341"/>
      <c r="AA42" s="341"/>
      <c r="AB42" s="341"/>
      <c r="AC42" s="838"/>
      <c r="AD42" s="341"/>
      <c r="AE42" s="341"/>
      <c r="AF42" s="341"/>
      <c r="AJ42" s="498" t="s">
        <v>2</v>
      </c>
      <c r="AK42" s="372"/>
      <c r="AL42" s="400" t="s">
        <v>12</v>
      </c>
      <c r="AM42" s="351"/>
      <c r="AN42" s="352"/>
      <c r="AO42" s="781"/>
      <c r="AP42" s="781"/>
      <c r="AQ42" s="781"/>
    </row>
    <row r="43" spans="1:43" x14ac:dyDescent="0.2">
      <c r="A43" s="781"/>
      <c r="B43" s="79"/>
      <c r="C43" s="351"/>
      <c r="D43" s="352"/>
      <c r="E43" s="942"/>
      <c r="F43" s="942"/>
      <c r="G43" s="942"/>
      <c r="H43" s="942"/>
      <c r="I43" s="942"/>
      <c r="J43" s="942"/>
      <c r="K43" s="942"/>
      <c r="L43" s="942"/>
      <c r="M43" s="942"/>
      <c r="N43" s="942"/>
      <c r="O43" s="942"/>
      <c r="P43" s="942"/>
      <c r="Q43" s="942"/>
      <c r="R43" s="942"/>
      <c r="S43" s="942"/>
      <c r="T43" s="942"/>
      <c r="U43" s="351"/>
      <c r="V43" s="352"/>
      <c r="W43" s="839" t="s">
        <v>1731</v>
      </c>
      <c r="X43" s="839"/>
      <c r="Y43" s="341"/>
      <c r="Z43" s="341"/>
      <c r="AA43" s="341"/>
      <c r="AB43" s="341"/>
      <c r="AC43" s="310"/>
      <c r="AD43" s="498"/>
      <c r="AE43" s="499"/>
      <c r="AG43" s="372"/>
      <c r="AI43" s="372"/>
      <c r="AJ43" s="498" t="s">
        <v>2</v>
      </c>
      <c r="AK43" s="372"/>
      <c r="AL43" s="400" t="s">
        <v>14</v>
      </c>
      <c r="AM43" s="351"/>
      <c r="AN43" s="352"/>
      <c r="AO43" s="780"/>
      <c r="AP43" s="310"/>
      <c r="AQ43" s="781"/>
    </row>
    <row r="44" spans="1:43" x14ac:dyDescent="0.2">
      <c r="A44" s="781"/>
      <c r="B44" s="79"/>
      <c r="C44" s="351"/>
      <c r="D44" s="352"/>
      <c r="E44" s="942"/>
      <c r="F44" s="942"/>
      <c r="G44" s="942"/>
      <c r="H44" s="942"/>
      <c r="I44" s="942"/>
      <c r="J44" s="942"/>
      <c r="K44" s="942"/>
      <c r="L44" s="942"/>
      <c r="M44" s="942"/>
      <c r="N44" s="942"/>
      <c r="O44" s="942"/>
      <c r="P44" s="942"/>
      <c r="Q44" s="942"/>
      <c r="R44" s="942"/>
      <c r="S44" s="942"/>
      <c r="T44" s="942"/>
      <c r="U44" s="351"/>
      <c r="V44" s="352"/>
      <c r="W44" s="839" t="s">
        <v>1732</v>
      </c>
      <c r="X44" s="839"/>
      <c r="Y44" s="838"/>
      <c r="Z44" s="838"/>
      <c r="AA44" s="838"/>
      <c r="AB44" s="341"/>
      <c r="AE44" s="499"/>
      <c r="AF44" s="372"/>
      <c r="AG44" s="372"/>
      <c r="AH44" s="372"/>
      <c r="AI44" s="372"/>
      <c r="AJ44" s="372" t="s">
        <v>2</v>
      </c>
      <c r="AK44" s="499"/>
      <c r="AL44" s="400" t="s">
        <v>16</v>
      </c>
      <c r="AM44" s="351"/>
      <c r="AN44" s="352"/>
      <c r="AO44" s="780"/>
      <c r="AP44" s="780" t="s">
        <v>85</v>
      </c>
      <c r="AQ44" s="781"/>
    </row>
    <row r="45" spans="1:43" ht="6" customHeight="1" x14ac:dyDescent="0.2">
      <c r="A45" s="404"/>
      <c r="B45" s="405"/>
      <c r="C45" s="398"/>
      <c r="D45" s="397"/>
      <c r="E45" s="404"/>
      <c r="F45" s="404"/>
      <c r="G45" s="404"/>
      <c r="H45" s="404"/>
      <c r="I45" s="404"/>
      <c r="J45" s="404"/>
      <c r="K45" s="404"/>
      <c r="L45" s="404"/>
      <c r="M45" s="404"/>
      <c r="N45" s="404"/>
      <c r="O45" s="404"/>
      <c r="P45" s="404"/>
      <c r="Q45" s="404"/>
      <c r="R45" s="404"/>
      <c r="S45" s="404"/>
      <c r="T45" s="404"/>
      <c r="U45" s="398"/>
      <c r="V45" s="397"/>
      <c r="W45" s="404"/>
      <c r="X45" s="404"/>
      <c r="Y45" s="404"/>
      <c r="Z45" s="404"/>
      <c r="AA45" s="404"/>
      <c r="AB45" s="404"/>
      <c r="AC45" s="404"/>
      <c r="AD45" s="404"/>
      <c r="AE45" s="404"/>
      <c r="AF45" s="404"/>
      <c r="AG45" s="404"/>
      <c r="AH45" s="404"/>
      <c r="AI45" s="404"/>
      <c r="AJ45" s="404"/>
      <c r="AK45" s="404"/>
      <c r="AL45" s="406"/>
      <c r="AM45" s="398"/>
      <c r="AN45" s="397"/>
      <c r="AO45" s="404"/>
      <c r="AP45" s="404"/>
      <c r="AQ45" s="404"/>
    </row>
    <row r="46" spans="1:43" ht="6" customHeight="1" x14ac:dyDescent="0.2">
      <c r="A46" s="781"/>
      <c r="B46" s="79"/>
      <c r="C46" s="781"/>
      <c r="D46" s="781"/>
      <c r="E46" s="781"/>
      <c r="F46" s="781"/>
      <c r="G46" s="781"/>
      <c r="H46" s="781"/>
      <c r="I46" s="781"/>
      <c r="J46" s="781"/>
      <c r="K46" s="781"/>
      <c r="L46" s="781"/>
      <c r="M46" s="781"/>
      <c r="N46" s="781"/>
      <c r="O46" s="781"/>
      <c r="P46" s="781"/>
      <c r="Q46" s="781"/>
      <c r="R46" s="781"/>
      <c r="S46" s="781"/>
      <c r="T46" s="781"/>
      <c r="U46" s="781"/>
      <c r="V46" s="781"/>
      <c r="W46" s="781"/>
      <c r="X46" s="781"/>
      <c r="Y46" s="781"/>
      <c r="Z46" s="781"/>
      <c r="AA46" s="781"/>
      <c r="AB46" s="781"/>
      <c r="AC46" s="781"/>
      <c r="AD46" s="781"/>
      <c r="AE46" s="781"/>
      <c r="AF46" s="781"/>
      <c r="AG46" s="781"/>
      <c r="AH46" s="781"/>
      <c r="AI46" s="781"/>
      <c r="AJ46" s="781"/>
      <c r="AK46" s="781"/>
      <c r="AL46" s="354"/>
      <c r="AM46" s="781"/>
      <c r="AN46" s="781"/>
      <c r="AO46" s="781"/>
      <c r="AP46" s="781"/>
      <c r="AQ46" s="781"/>
    </row>
    <row r="47" spans="1:43" x14ac:dyDescent="0.2">
      <c r="A47" s="986" t="str">
        <f>A1</f>
        <v>SECTION 5B. VACCINATION DES ENFANTS (AVANT-DERNIÈRE NAISSANCE)</v>
      </c>
      <c r="B47" s="987"/>
      <c r="C47" s="987"/>
      <c r="D47" s="987"/>
      <c r="E47" s="987"/>
      <c r="F47" s="987"/>
      <c r="G47" s="987"/>
      <c r="H47" s="987"/>
      <c r="I47" s="987"/>
      <c r="J47" s="987"/>
      <c r="K47" s="987"/>
      <c r="L47" s="987"/>
      <c r="M47" s="987"/>
      <c r="N47" s="987"/>
      <c r="O47" s="987"/>
      <c r="P47" s="987"/>
      <c r="Q47" s="987"/>
      <c r="R47" s="987"/>
      <c r="S47" s="987"/>
      <c r="T47" s="987"/>
      <c r="U47" s="987"/>
      <c r="V47" s="987"/>
      <c r="W47" s="987"/>
      <c r="X47" s="987"/>
      <c r="Y47" s="987"/>
      <c r="Z47" s="987"/>
      <c r="AA47" s="987"/>
      <c r="AB47" s="987"/>
      <c r="AC47" s="987"/>
      <c r="AD47" s="987"/>
      <c r="AE47" s="987"/>
      <c r="AF47" s="987"/>
      <c r="AG47" s="987"/>
      <c r="AH47" s="987"/>
      <c r="AI47" s="987"/>
      <c r="AJ47" s="987"/>
      <c r="AK47" s="987"/>
      <c r="AL47" s="987"/>
      <c r="AM47" s="987"/>
      <c r="AN47" s="987"/>
      <c r="AO47" s="987"/>
      <c r="AP47" s="987"/>
      <c r="AQ47" s="987"/>
    </row>
    <row r="48" spans="1:43" ht="6" customHeight="1" x14ac:dyDescent="0.2">
      <c r="A48" s="782"/>
      <c r="B48" s="475"/>
      <c r="C48" s="341"/>
      <c r="D48" s="341"/>
      <c r="E48" s="341"/>
      <c r="F48" s="341"/>
      <c r="G48" s="341"/>
      <c r="H48" s="341"/>
      <c r="I48" s="341"/>
      <c r="J48" s="341"/>
      <c r="K48" s="341"/>
      <c r="L48" s="341"/>
      <c r="M48" s="341"/>
      <c r="N48" s="341"/>
      <c r="O48" s="780"/>
      <c r="P48" s="341"/>
      <c r="Q48" s="341"/>
      <c r="R48" s="341"/>
      <c r="S48" s="341"/>
      <c r="T48" s="341"/>
      <c r="U48" s="341"/>
      <c r="V48" s="341"/>
      <c r="W48" s="341"/>
      <c r="X48" s="341"/>
      <c r="Y48" s="341"/>
      <c r="Z48" s="341"/>
      <c r="AA48" s="341"/>
      <c r="AB48" s="341"/>
      <c r="AC48" s="780"/>
      <c r="AD48" s="341"/>
      <c r="AE48" s="341"/>
      <c r="AF48" s="341"/>
      <c r="AG48" s="341"/>
      <c r="AH48" s="341"/>
      <c r="AI48" s="341"/>
      <c r="AJ48" s="341"/>
      <c r="AK48" s="341"/>
      <c r="AL48" s="341"/>
      <c r="AM48" s="341"/>
      <c r="AN48" s="341"/>
      <c r="AO48" s="341"/>
      <c r="AP48" s="341"/>
      <c r="AQ48" s="341"/>
    </row>
    <row r="49" spans="1:43" ht="11.25" customHeight="1" thickBot="1" x14ac:dyDescent="0.25">
      <c r="A49" s="476"/>
      <c r="B49" s="797" t="s">
        <v>1543</v>
      </c>
      <c r="C49" s="477"/>
      <c r="D49" s="478"/>
      <c r="E49" s="970" t="s">
        <v>423</v>
      </c>
      <c r="F49" s="970"/>
      <c r="G49" s="970"/>
      <c r="H49" s="970"/>
      <c r="I49" s="970"/>
      <c r="J49" s="970"/>
      <c r="K49" s="970"/>
      <c r="L49" s="970"/>
      <c r="M49" s="970"/>
      <c r="N49" s="970"/>
      <c r="O49" s="970"/>
      <c r="P49" s="970"/>
      <c r="Q49" s="970"/>
      <c r="R49" s="970"/>
      <c r="S49" s="970"/>
      <c r="T49" s="970"/>
      <c r="U49" s="477"/>
      <c r="V49" s="478"/>
      <c r="W49" s="970" t="s">
        <v>103</v>
      </c>
      <c r="X49" s="970"/>
      <c r="Y49" s="970"/>
      <c r="Z49" s="970"/>
      <c r="AA49" s="970"/>
      <c r="AB49" s="970"/>
      <c r="AC49" s="970"/>
      <c r="AD49" s="970"/>
      <c r="AE49" s="970"/>
      <c r="AF49" s="970"/>
      <c r="AG49" s="970"/>
      <c r="AH49" s="970"/>
      <c r="AI49" s="970"/>
      <c r="AJ49" s="970"/>
      <c r="AK49" s="970"/>
      <c r="AL49" s="970"/>
      <c r="AM49" s="477"/>
      <c r="AN49" s="976" t="s">
        <v>482</v>
      </c>
      <c r="AO49" s="970"/>
      <c r="AP49" s="970"/>
      <c r="AQ49" s="476"/>
    </row>
    <row r="50" spans="1:43" ht="6" customHeight="1" x14ac:dyDescent="0.2">
      <c r="A50" s="480"/>
      <c r="B50" s="481"/>
      <c r="C50" s="482"/>
      <c r="D50" s="483"/>
      <c r="E50" s="484"/>
      <c r="F50" s="484"/>
      <c r="G50" s="484"/>
      <c r="H50" s="484"/>
      <c r="I50" s="484"/>
      <c r="J50" s="484"/>
      <c r="K50" s="484"/>
      <c r="L50" s="484"/>
      <c r="M50" s="484"/>
      <c r="N50" s="484"/>
      <c r="O50" s="365"/>
      <c r="P50" s="484"/>
      <c r="Q50" s="484"/>
      <c r="R50" s="484"/>
      <c r="S50" s="484"/>
      <c r="T50" s="484"/>
      <c r="U50" s="484"/>
      <c r="V50" s="484"/>
      <c r="W50" s="484"/>
      <c r="X50" s="484"/>
      <c r="Y50" s="484"/>
      <c r="Z50" s="484"/>
      <c r="AA50" s="484"/>
      <c r="AB50" s="484"/>
      <c r="AC50" s="365"/>
      <c r="AD50" s="484"/>
      <c r="AE50" s="484"/>
      <c r="AF50" s="484"/>
      <c r="AG50" s="484"/>
      <c r="AH50" s="484"/>
      <c r="AI50" s="484"/>
      <c r="AJ50" s="484"/>
      <c r="AK50" s="484"/>
      <c r="AL50" s="484"/>
      <c r="AM50" s="482"/>
      <c r="AN50" s="483"/>
      <c r="AO50" s="484"/>
      <c r="AP50" s="365"/>
      <c r="AQ50" s="485"/>
    </row>
    <row r="51" spans="1:43" ht="11.25" customHeight="1" x14ac:dyDescent="0.2">
      <c r="A51" s="486"/>
      <c r="B51" s="805"/>
      <c r="C51" s="492"/>
      <c r="D51" s="488"/>
      <c r="E51" s="985" t="s">
        <v>869</v>
      </c>
      <c r="F51" s="985"/>
      <c r="G51" s="985"/>
      <c r="H51" s="985"/>
      <c r="I51" s="985"/>
      <c r="J51" s="985"/>
      <c r="K51" s="985"/>
      <c r="L51" s="985"/>
      <c r="M51" s="985"/>
      <c r="N51" s="985"/>
      <c r="O51" s="985"/>
      <c r="P51" s="985"/>
      <c r="Q51" s="493"/>
      <c r="R51" s="493"/>
      <c r="S51" s="493"/>
      <c r="T51" s="493"/>
      <c r="U51" s="493"/>
      <c r="V51" s="782"/>
      <c r="W51" s="977" t="s">
        <v>870</v>
      </c>
      <c r="X51" s="977"/>
      <c r="Y51" s="977"/>
      <c r="Z51" s="977"/>
      <c r="AA51" s="977"/>
      <c r="AB51" s="977"/>
      <c r="AC51" s="977"/>
      <c r="AD51" s="977"/>
      <c r="AE51" s="977"/>
      <c r="AF51" s="782"/>
      <c r="AG51" s="782"/>
      <c r="AH51" s="782"/>
      <c r="AI51" s="494"/>
      <c r="AJ51" s="495"/>
      <c r="AK51" s="494"/>
      <c r="AL51" s="495"/>
      <c r="AM51" s="487"/>
      <c r="AN51" s="488"/>
      <c r="AO51" s="782"/>
      <c r="AP51" s="781"/>
      <c r="AQ51" s="489"/>
    </row>
    <row r="52" spans="1:43" ht="10.5" x14ac:dyDescent="0.2">
      <c r="A52" s="486"/>
      <c r="B52" s="805"/>
      <c r="C52" s="492"/>
      <c r="D52" s="488"/>
      <c r="E52" s="977" t="s">
        <v>873</v>
      </c>
      <c r="F52" s="977"/>
      <c r="G52" s="977"/>
      <c r="H52" s="977"/>
      <c r="I52" s="977"/>
      <c r="J52" s="977"/>
      <c r="K52" s="977"/>
      <c r="L52" s="496"/>
      <c r="M52" s="496"/>
      <c r="N52" s="496"/>
      <c r="O52" s="404"/>
      <c r="P52" s="496"/>
      <c r="Q52" s="496"/>
      <c r="R52" s="496"/>
      <c r="S52" s="496"/>
      <c r="T52" s="496"/>
      <c r="U52" s="493"/>
      <c r="V52" s="782"/>
      <c r="W52" s="782" t="s">
        <v>843</v>
      </c>
      <c r="X52" s="782"/>
      <c r="Y52" s="782"/>
      <c r="Z52" s="782"/>
      <c r="AA52" s="341"/>
      <c r="AB52" s="782"/>
      <c r="AC52" s="378" t="s">
        <v>2</v>
      </c>
      <c r="AD52" s="497"/>
      <c r="AE52" s="497"/>
      <c r="AF52" s="497"/>
      <c r="AG52" s="499"/>
      <c r="AH52" s="497"/>
      <c r="AI52" s="500"/>
      <c r="AJ52" s="501"/>
      <c r="AK52" s="500"/>
      <c r="AL52" s="501"/>
      <c r="AM52" s="487"/>
      <c r="AN52" s="488"/>
      <c r="AO52" s="782"/>
      <c r="AP52" s="781"/>
      <c r="AQ52" s="489"/>
    </row>
    <row r="53" spans="1:43" ht="6" customHeight="1" thickBot="1" x14ac:dyDescent="0.25">
      <c r="A53" s="502"/>
      <c r="B53" s="779"/>
      <c r="C53" s="477"/>
      <c r="D53" s="478"/>
      <c r="E53" s="476"/>
      <c r="F53" s="476"/>
      <c r="G53" s="476"/>
      <c r="H53" s="476"/>
      <c r="I53" s="476"/>
      <c r="J53" s="476"/>
      <c r="K53" s="476"/>
      <c r="L53" s="476"/>
      <c r="M53" s="476"/>
      <c r="N53" s="476"/>
      <c r="O53" s="345"/>
      <c r="P53" s="476"/>
      <c r="Q53" s="476"/>
      <c r="R53" s="476"/>
      <c r="S53" s="476"/>
      <c r="T53" s="476"/>
      <c r="U53" s="476"/>
      <c r="V53" s="476"/>
      <c r="W53" s="476"/>
      <c r="X53" s="476"/>
      <c r="Y53" s="476"/>
      <c r="Z53" s="476"/>
      <c r="AA53" s="476"/>
      <c r="AB53" s="476"/>
      <c r="AC53" s="345"/>
      <c r="AD53" s="476"/>
      <c r="AE53" s="476"/>
      <c r="AF53" s="476"/>
      <c r="AG53" s="476"/>
      <c r="AH53" s="476"/>
      <c r="AI53" s="476"/>
      <c r="AJ53" s="476"/>
      <c r="AK53" s="476"/>
      <c r="AL53" s="476"/>
      <c r="AM53" s="477"/>
      <c r="AN53" s="478"/>
      <c r="AO53" s="476"/>
      <c r="AP53" s="345"/>
      <c r="AQ53" s="503"/>
    </row>
    <row r="54" spans="1:43" ht="6" customHeight="1" x14ac:dyDescent="0.2">
      <c r="A54" s="365"/>
      <c r="B54" s="366"/>
      <c r="C54" s="367"/>
      <c r="D54" s="368"/>
      <c r="E54" s="365"/>
      <c r="F54" s="365"/>
      <c r="G54" s="365"/>
      <c r="H54" s="365"/>
      <c r="I54" s="365"/>
      <c r="J54" s="365"/>
      <c r="K54" s="365"/>
      <c r="L54" s="365"/>
      <c r="M54" s="365"/>
      <c r="N54" s="365"/>
      <c r="O54" s="365"/>
      <c r="P54" s="365"/>
      <c r="Q54" s="365"/>
      <c r="R54" s="365"/>
      <c r="S54" s="365"/>
      <c r="T54" s="365"/>
      <c r="U54" s="365"/>
      <c r="V54" s="365"/>
      <c r="W54" s="365"/>
      <c r="X54" s="365"/>
      <c r="Y54" s="365"/>
      <c r="Z54" s="365"/>
      <c r="AA54" s="365"/>
      <c r="AB54" s="365"/>
      <c r="AC54" s="365"/>
      <c r="AD54" s="365"/>
      <c r="AE54" s="365"/>
      <c r="AF54" s="365"/>
      <c r="AG54" s="365"/>
      <c r="AH54" s="365"/>
      <c r="AI54" s="365"/>
      <c r="AJ54" s="365"/>
      <c r="AK54" s="365"/>
      <c r="AL54" s="365"/>
      <c r="AM54" s="367"/>
      <c r="AN54" s="368"/>
      <c r="AO54" s="365"/>
      <c r="AP54" s="365"/>
      <c r="AQ54" s="365"/>
    </row>
    <row r="55" spans="1:43" ht="11.25" customHeight="1" x14ac:dyDescent="0.2">
      <c r="A55" s="340"/>
      <c r="B55" s="784" t="s">
        <v>83</v>
      </c>
      <c r="C55" s="487"/>
      <c r="D55" s="488"/>
      <c r="E55" s="979" t="s">
        <v>848</v>
      </c>
      <c r="F55" s="979"/>
      <c r="G55" s="979"/>
      <c r="H55" s="979"/>
      <c r="I55" s="979"/>
      <c r="J55" s="979"/>
      <c r="K55" s="979"/>
      <c r="L55" s="979"/>
      <c r="M55" s="979"/>
      <c r="N55" s="979"/>
      <c r="O55" s="979"/>
      <c r="P55" s="979"/>
      <c r="Q55" s="979"/>
      <c r="R55" s="979"/>
      <c r="S55" s="979"/>
      <c r="T55" s="979"/>
      <c r="U55" s="979"/>
      <c r="V55" s="979"/>
      <c r="W55" s="979"/>
      <c r="X55" s="979"/>
      <c r="Y55" s="979"/>
      <c r="Z55" s="979"/>
      <c r="AA55" s="979"/>
      <c r="AB55" s="979"/>
      <c r="AC55" s="979"/>
      <c r="AD55" s="979"/>
      <c r="AE55" s="979"/>
      <c r="AF55" s="979"/>
      <c r="AG55" s="979"/>
      <c r="AH55" s="979"/>
      <c r="AI55" s="979"/>
      <c r="AJ55" s="979"/>
      <c r="AK55" s="979"/>
      <c r="AL55" s="979"/>
      <c r="AM55" s="351"/>
      <c r="AN55" s="352"/>
      <c r="AO55" s="353"/>
      <c r="AP55" s="353"/>
      <c r="AQ55" s="353"/>
    </row>
    <row r="56" spans="1:43" x14ac:dyDescent="0.2">
      <c r="A56" s="340"/>
      <c r="B56" s="381" t="s">
        <v>15</v>
      </c>
      <c r="C56" s="487"/>
      <c r="D56" s="488"/>
      <c r="E56" s="979" t="s">
        <v>849</v>
      </c>
      <c r="F56" s="979"/>
      <c r="G56" s="979"/>
      <c r="H56" s="979"/>
      <c r="I56" s="979"/>
      <c r="J56" s="979"/>
      <c r="K56" s="979"/>
      <c r="L56" s="979"/>
      <c r="M56" s="979"/>
      <c r="N56" s="979"/>
      <c r="O56" s="979"/>
      <c r="P56" s="979"/>
      <c r="Q56" s="979"/>
      <c r="R56" s="979"/>
      <c r="S56" s="979"/>
      <c r="T56" s="979"/>
      <c r="U56" s="979"/>
      <c r="V56" s="979"/>
      <c r="W56" s="979"/>
      <c r="X56" s="979"/>
      <c r="Y56" s="979"/>
      <c r="Z56" s="979"/>
      <c r="AA56" s="979"/>
      <c r="AB56" s="979"/>
      <c r="AC56" s="979"/>
      <c r="AD56" s="979"/>
      <c r="AE56" s="979"/>
      <c r="AF56" s="979"/>
      <c r="AG56" s="979"/>
      <c r="AH56" s="979"/>
      <c r="AI56" s="979"/>
      <c r="AJ56" s="979"/>
      <c r="AK56" s="979"/>
      <c r="AL56" s="979"/>
      <c r="AM56" s="487"/>
      <c r="AN56" s="488"/>
      <c r="AO56" s="341"/>
      <c r="AP56" s="341"/>
      <c r="AQ56" s="341"/>
    </row>
    <row r="57" spans="1:43" x14ac:dyDescent="0.2">
      <c r="A57" s="782"/>
      <c r="B57" s="784" t="s">
        <v>19</v>
      </c>
      <c r="C57" s="487"/>
      <c r="D57" s="488"/>
      <c r="E57" s="979"/>
      <c r="F57" s="979"/>
      <c r="G57" s="979"/>
      <c r="H57" s="979"/>
      <c r="I57" s="979"/>
      <c r="J57" s="979"/>
      <c r="K57" s="979"/>
      <c r="L57" s="979"/>
      <c r="M57" s="979"/>
      <c r="N57" s="979"/>
      <c r="O57" s="979"/>
      <c r="P57" s="979"/>
      <c r="Q57" s="979"/>
      <c r="R57" s="979"/>
      <c r="S57" s="979"/>
      <c r="T57" s="979"/>
      <c r="U57" s="979"/>
      <c r="V57" s="979"/>
      <c r="W57" s="979"/>
      <c r="X57" s="979"/>
      <c r="Y57" s="979"/>
      <c r="Z57" s="979"/>
      <c r="AA57" s="979"/>
      <c r="AB57" s="979"/>
      <c r="AC57" s="979"/>
      <c r="AD57" s="979"/>
      <c r="AE57" s="979"/>
      <c r="AF57" s="979"/>
      <c r="AG57" s="979"/>
      <c r="AH57" s="979"/>
      <c r="AI57" s="979"/>
      <c r="AJ57" s="979"/>
      <c r="AK57" s="979"/>
      <c r="AL57" s="979"/>
      <c r="AM57" s="487"/>
      <c r="AN57" s="488"/>
      <c r="AO57" s="341"/>
      <c r="AP57" s="341"/>
      <c r="AQ57" s="341"/>
    </row>
    <row r="58" spans="1:43" ht="6" customHeight="1" x14ac:dyDescent="0.2">
      <c r="A58" s="340"/>
      <c r="B58" s="342"/>
      <c r="C58" s="487"/>
      <c r="D58" s="488"/>
      <c r="E58" s="506"/>
      <c r="F58" s="340"/>
      <c r="G58" s="340"/>
      <c r="H58" s="340"/>
      <c r="I58" s="340"/>
      <c r="J58" s="340"/>
      <c r="K58" s="340"/>
      <c r="L58" s="340"/>
      <c r="M58" s="340"/>
      <c r="N58" s="340"/>
      <c r="O58" s="353"/>
      <c r="P58" s="340"/>
      <c r="Q58" s="340"/>
      <c r="R58" s="340"/>
      <c r="S58" s="340"/>
      <c r="T58" s="340"/>
      <c r="U58" s="340"/>
      <c r="V58" s="340"/>
      <c r="W58" s="340"/>
      <c r="X58" s="340"/>
      <c r="Y58" s="340"/>
      <c r="Z58" s="340"/>
      <c r="AA58" s="340"/>
      <c r="AB58" s="340"/>
      <c r="AC58" s="359"/>
      <c r="AD58" s="341"/>
      <c r="AE58" s="341"/>
      <c r="AF58" s="341"/>
      <c r="AG58" s="341"/>
      <c r="AH58" s="341"/>
      <c r="AI58" s="341"/>
      <c r="AJ58" s="341"/>
      <c r="AK58" s="341"/>
      <c r="AL58" s="341"/>
      <c r="AM58" s="487"/>
      <c r="AN58" s="488"/>
      <c r="AO58" s="341"/>
      <c r="AP58" s="341"/>
      <c r="AQ58" s="341"/>
    </row>
    <row r="59" spans="1:43" x14ac:dyDescent="0.2">
      <c r="A59" s="340"/>
      <c r="B59" s="310"/>
      <c r="C59" s="487"/>
      <c r="D59" s="488"/>
      <c r="E59" s="340"/>
      <c r="F59" s="340"/>
      <c r="G59" s="340"/>
      <c r="H59" s="340"/>
      <c r="I59" s="340"/>
      <c r="J59" s="340"/>
      <c r="K59" s="340"/>
      <c r="L59" s="340"/>
      <c r="M59" s="340"/>
      <c r="N59" s="340"/>
      <c r="O59" s="353"/>
      <c r="P59" s="340"/>
      <c r="Q59" s="340"/>
      <c r="R59" s="340"/>
      <c r="S59" s="340"/>
      <c r="T59" s="340"/>
      <c r="U59" s="340"/>
      <c r="V59" s="340"/>
      <c r="W59" s="984" t="s">
        <v>387</v>
      </c>
      <c r="X59" s="984"/>
      <c r="Y59" s="984"/>
      <c r="Z59" s="984"/>
      <c r="AA59" s="984" t="s">
        <v>388</v>
      </c>
      <c r="AB59" s="984"/>
      <c r="AC59" s="984"/>
      <c r="AD59" s="984"/>
      <c r="AE59" s="984" t="s">
        <v>389</v>
      </c>
      <c r="AF59" s="984"/>
      <c r="AG59" s="984"/>
      <c r="AH59" s="984"/>
      <c r="AI59" s="984"/>
      <c r="AJ59" s="984"/>
      <c r="AK59" s="984"/>
      <c r="AL59" s="984"/>
      <c r="AM59" s="487"/>
      <c r="AN59" s="488"/>
      <c r="AO59" s="341"/>
      <c r="AP59" s="341"/>
      <c r="AQ59" s="341"/>
    </row>
    <row r="60" spans="1:43" ht="11.25" customHeight="1" x14ac:dyDescent="0.2">
      <c r="A60" s="340"/>
      <c r="B60" s="784"/>
      <c r="C60" s="487"/>
      <c r="D60" s="488"/>
      <c r="E60" s="972" t="s">
        <v>63</v>
      </c>
      <c r="F60" s="972"/>
      <c r="G60" s="972"/>
      <c r="H60" s="972"/>
      <c r="I60" s="972"/>
      <c r="J60" s="972"/>
      <c r="K60" s="972"/>
      <c r="L60" s="972"/>
      <c r="M60" s="972"/>
      <c r="N60" s="972"/>
      <c r="O60" s="972"/>
      <c r="P60" s="972"/>
      <c r="Q60" s="972"/>
      <c r="R60" s="972"/>
      <c r="S60" s="972"/>
      <c r="T60" s="972"/>
      <c r="U60" s="507"/>
      <c r="V60" s="507"/>
      <c r="W60" s="494"/>
      <c r="X60" s="504"/>
      <c r="Y60" s="494"/>
      <c r="Z60" s="504"/>
      <c r="AA60" s="508"/>
      <c r="AB60" s="396"/>
      <c r="AC60" s="494"/>
      <c r="AD60" s="509"/>
      <c r="AE60" s="508"/>
      <c r="AF60" s="396"/>
      <c r="AG60" s="494"/>
      <c r="AH60" s="504"/>
      <c r="AI60" s="494"/>
      <c r="AJ60" s="504"/>
      <c r="AK60" s="494"/>
      <c r="AL60" s="495"/>
      <c r="AM60" s="487"/>
      <c r="AN60" s="488"/>
      <c r="AO60" s="341"/>
      <c r="AP60" s="341"/>
      <c r="AQ60" s="341"/>
    </row>
    <row r="61" spans="1:43" ht="11.25" customHeight="1" x14ac:dyDescent="0.2">
      <c r="A61" s="340"/>
      <c r="B61" s="784"/>
      <c r="C61" s="487"/>
      <c r="D61" s="488"/>
      <c r="E61" s="972"/>
      <c r="F61" s="972"/>
      <c r="G61" s="972"/>
      <c r="H61" s="972"/>
      <c r="I61" s="972"/>
      <c r="J61" s="972"/>
      <c r="K61" s="972"/>
      <c r="L61" s="972"/>
      <c r="M61" s="972"/>
      <c r="N61" s="972"/>
      <c r="O61" s="972"/>
      <c r="P61" s="972"/>
      <c r="Q61" s="972"/>
      <c r="R61" s="972"/>
      <c r="S61" s="972"/>
      <c r="T61" s="972"/>
      <c r="U61" s="507"/>
      <c r="V61" s="507"/>
      <c r="W61" s="500"/>
      <c r="X61" s="496"/>
      <c r="Y61" s="500"/>
      <c r="Z61" s="496"/>
      <c r="AA61" s="510"/>
      <c r="AB61" s="398"/>
      <c r="AC61" s="500"/>
      <c r="AD61" s="511"/>
      <c r="AE61" s="510"/>
      <c r="AF61" s="398"/>
      <c r="AG61" s="500"/>
      <c r="AH61" s="496"/>
      <c r="AI61" s="500"/>
      <c r="AJ61" s="496"/>
      <c r="AK61" s="500"/>
      <c r="AL61" s="501"/>
      <c r="AM61" s="487"/>
      <c r="AN61" s="488"/>
      <c r="AO61" s="341"/>
      <c r="AP61" s="341"/>
      <c r="AQ61" s="341"/>
    </row>
    <row r="62" spans="1:43" ht="11.25" customHeight="1" x14ac:dyDescent="0.2">
      <c r="A62" s="340"/>
      <c r="B62" s="784"/>
      <c r="C62" s="487"/>
      <c r="D62" s="488"/>
      <c r="E62" s="972" t="s">
        <v>850</v>
      </c>
      <c r="F62" s="972"/>
      <c r="G62" s="972"/>
      <c r="H62" s="972"/>
      <c r="I62" s="972"/>
      <c r="J62" s="972"/>
      <c r="K62" s="972"/>
      <c r="L62" s="972"/>
      <c r="M62" s="972"/>
      <c r="N62" s="972"/>
      <c r="O62" s="972"/>
      <c r="P62" s="972"/>
      <c r="Q62" s="972"/>
      <c r="R62" s="972"/>
      <c r="S62" s="972"/>
      <c r="T62" s="972"/>
      <c r="U62" s="507"/>
      <c r="V62" s="507"/>
      <c r="W62" s="494"/>
      <c r="X62" s="504"/>
      <c r="Y62" s="494"/>
      <c r="Z62" s="504"/>
      <c r="AA62" s="508"/>
      <c r="AB62" s="396"/>
      <c r="AC62" s="494"/>
      <c r="AD62" s="509"/>
      <c r="AE62" s="508"/>
      <c r="AF62" s="396"/>
      <c r="AG62" s="494"/>
      <c r="AH62" s="504"/>
      <c r="AI62" s="494"/>
      <c r="AJ62" s="504"/>
      <c r="AK62" s="494"/>
      <c r="AL62" s="495"/>
      <c r="AM62" s="487"/>
      <c r="AN62" s="488"/>
      <c r="AO62" s="341"/>
      <c r="AP62" s="341"/>
      <c r="AQ62" s="341"/>
    </row>
    <row r="63" spans="1:43" ht="11.25" customHeight="1" x14ac:dyDescent="0.2">
      <c r="A63" s="340"/>
      <c r="B63" s="784"/>
      <c r="C63" s="487"/>
      <c r="D63" s="488"/>
      <c r="E63" s="972"/>
      <c r="F63" s="972"/>
      <c r="G63" s="972"/>
      <c r="H63" s="972"/>
      <c r="I63" s="972"/>
      <c r="J63" s="972"/>
      <c r="K63" s="972"/>
      <c r="L63" s="972"/>
      <c r="M63" s="972"/>
      <c r="N63" s="972"/>
      <c r="O63" s="972"/>
      <c r="P63" s="972"/>
      <c r="Q63" s="972"/>
      <c r="R63" s="972"/>
      <c r="S63" s="972"/>
      <c r="T63" s="972"/>
      <c r="U63" s="507"/>
      <c r="V63" s="507"/>
      <c r="W63" s="500"/>
      <c r="X63" s="496"/>
      <c r="Y63" s="500"/>
      <c r="Z63" s="496"/>
      <c r="AA63" s="510"/>
      <c r="AB63" s="398"/>
      <c r="AC63" s="500"/>
      <c r="AD63" s="511"/>
      <c r="AE63" s="510"/>
      <c r="AF63" s="398"/>
      <c r="AG63" s="500"/>
      <c r="AH63" s="496"/>
      <c r="AI63" s="500"/>
      <c r="AJ63" s="496"/>
      <c r="AK63" s="500"/>
      <c r="AL63" s="501"/>
      <c r="AM63" s="487"/>
      <c r="AN63" s="488"/>
      <c r="AO63" s="341"/>
      <c r="AP63" s="341"/>
      <c r="AQ63" s="341"/>
    </row>
    <row r="64" spans="1:43" ht="11.25" customHeight="1" x14ac:dyDescent="0.2">
      <c r="A64" s="340"/>
      <c r="B64" s="381" t="s">
        <v>53</v>
      </c>
      <c r="C64" s="487"/>
      <c r="D64" s="488"/>
      <c r="E64" s="972" t="s">
        <v>851</v>
      </c>
      <c r="F64" s="972"/>
      <c r="G64" s="972"/>
      <c r="H64" s="972"/>
      <c r="I64" s="972"/>
      <c r="J64" s="972"/>
      <c r="K64" s="972"/>
      <c r="L64" s="972"/>
      <c r="M64" s="972"/>
      <c r="N64" s="972"/>
      <c r="O64" s="972"/>
      <c r="P64" s="972"/>
      <c r="Q64" s="972"/>
      <c r="R64" s="972"/>
      <c r="S64" s="972"/>
      <c r="T64" s="972"/>
      <c r="U64" s="507"/>
      <c r="V64" s="507"/>
      <c r="W64" s="494"/>
      <c r="X64" s="504"/>
      <c r="Y64" s="494"/>
      <c r="Z64" s="504"/>
      <c r="AA64" s="508"/>
      <c r="AB64" s="396"/>
      <c r="AC64" s="494"/>
      <c r="AD64" s="509"/>
      <c r="AE64" s="508"/>
      <c r="AF64" s="396"/>
      <c r="AG64" s="494"/>
      <c r="AH64" s="504"/>
      <c r="AI64" s="494"/>
      <c r="AJ64" s="504"/>
      <c r="AK64" s="494"/>
      <c r="AL64" s="495"/>
      <c r="AM64" s="487"/>
      <c r="AN64" s="488"/>
      <c r="AO64" s="341"/>
      <c r="AP64" s="341"/>
      <c r="AQ64" s="341"/>
    </row>
    <row r="65" spans="1:43" ht="11.25" customHeight="1" x14ac:dyDescent="0.2">
      <c r="A65" s="340"/>
      <c r="B65" s="784"/>
      <c r="C65" s="487"/>
      <c r="D65" s="488"/>
      <c r="E65" s="972"/>
      <c r="F65" s="972"/>
      <c r="G65" s="972"/>
      <c r="H65" s="972"/>
      <c r="I65" s="972"/>
      <c r="J65" s="972"/>
      <c r="K65" s="972"/>
      <c r="L65" s="972"/>
      <c r="M65" s="972"/>
      <c r="N65" s="972"/>
      <c r="O65" s="972"/>
      <c r="P65" s="972"/>
      <c r="Q65" s="972"/>
      <c r="R65" s="972"/>
      <c r="S65" s="972"/>
      <c r="T65" s="972"/>
      <c r="U65" s="507"/>
      <c r="V65" s="507"/>
      <c r="W65" s="500"/>
      <c r="X65" s="496"/>
      <c r="Y65" s="500"/>
      <c r="Z65" s="496"/>
      <c r="AA65" s="510"/>
      <c r="AB65" s="398"/>
      <c r="AC65" s="500"/>
      <c r="AD65" s="511"/>
      <c r="AE65" s="510"/>
      <c r="AF65" s="398"/>
      <c r="AG65" s="500"/>
      <c r="AH65" s="496"/>
      <c r="AI65" s="500"/>
      <c r="AJ65" s="496"/>
      <c r="AK65" s="500"/>
      <c r="AL65" s="501"/>
      <c r="AM65" s="487"/>
      <c r="AN65" s="488"/>
      <c r="AO65" s="341"/>
      <c r="AP65" s="341"/>
      <c r="AQ65" s="341"/>
    </row>
    <row r="66" spans="1:43" ht="11.25" customHeight="1" x14ac:dyDescent="0.2">
      <c r="A66" s="340"/>
      <c r="B66" s="784"/>
      <c r="C66" s="487"/>
      <c r="D66" s="488"/>
      <c r="E66" s="972" t="s">
        <v>852</v>
      </c>
      <c r="F66" s="972"/>
      <c r="G66" s="972"/>
      <c r="H66" s="972"/>
      <c r="I66" s="972"/>
      <c r="J66" s="972"/>
      <c r="K66" s="972"/>
      <c r="L66" s="972"/>
      <c r="M66" s="972"/>
      <c r="N66" s="972"/>
      <c r="O66" s="972"/>
      <c r="P66" s="972"/>
      <c r="Q66" s="972"/>
      <c r="R66" s="972"/>
      <c r="S66" s="972"/>
      <c r="T66" s="972"/>
      <c r="U66" s="507"/>
      <c r="V66" s="507"/>
      <c r="W66" s="494"/>
      <c r="X66" s="504"/>
      <c r="Y66" s="494"/>
      <c r="Z66" s="504"/>
      <c r="AA66" s="508"/>
      <c r="AB66" s="396"/>
      <c r="AC66" s="494"/>
      <c r="AD66" s="509"/>
      <c r="AE66" s="508"/>
      <c r="AF66" s="396"/>
      <c r="AG66" s="494"/>
      <c r="AH66" s="504"/>
      <c r="AI66" s="494"/>
      <c r="AJ66" s="504"/>
      <c r="AK66" s="494"/>
      <c r="AL66" s="495"/>
      <c r="AM66" s="487"/>
      <c r="AN66" s="488"/>
      <c r="AO66" s="341"/>
      <c r="AP66" s="341"/>
      <c r="AQ66" s="341"/>
    </row>
    <row r="67" spans="1:43" ht="11.25" customHeight="1" x14ac:dyDescent="0.2">
      <c r="A67" s="340"/>
      <c r="B67" s="784"/>
      <c r="C67" s="487"/>
      <c r="D67" s="488"/>
      <c r="E67" s="972"/>
      <c r="F67" s="972"/>
      <c r="G67" s="972"/>
      <c r="H67" s="972"/>
      <c r="I67" s="972"/>
      <c r="J67" s="972"/>
      <c r="K67" s="972"/>
      <c r="L67" s="972"/>
      <c r="M67" s="972"/>
      <c r="N67" s="972"/>
      <c r="O67" s="972"/>
      <c r="P67" s="972"/>
      <c r="Q67" s="972"/>
      <c r="R67" s="972"/>
      <c r="S67" s="972"/>
      <c r="T67" s="972"/>
      <c r="U67" s="507"/>
      <c r="V67" s="507"/>
      <c r="W67" s="500"/>
      <c r="X67" s="496"/>
      <c r="Y67" s="500"/>
      <c r="Z67" s="496"/>
      <c r="AA67" s="510"/>
      <c r="AB67" s="398"/>
      <c r="AC67" s="500"/>
      <c r="AD67" s="511"/>
      <c r="AE67" s="510"/>
      <c r="AF67" s="398"/>
      <c r="AG67" s="500"/>
      <c r="AH67" s="496"/>
      <c r="AI67" s="500"/>
      <c r="AJ67" s="496"/>
      <c r="AK67" s="500"/>
      <c r="AL67" s="501"/>
      <c r="AM67" s="487"/>
      <c r="AN67" s="488"/>
      <c r="AO67" s="341"/>
      <c r="AP67" s="341"/>
      <c r="AQ67" s="341"/>
    </row>
    <row r="68" spans="1:43" ht="11.25" customHeight="1" x14ac:dyDescent="0.2">
      <c r="A68" s="340"/>
      <c r="B68" s="784"/>
      <c r="C68" s="487"/>
      <c r="D68" s="488"/>
      <c r="E68" s="972" t="s">
        <v>872</v>
      </c>
      <c r="F68" s="972"/>
      <c r="G68" s="972"/>
      <c r="H68" s="972"/>
      <c r="I68" s="972"/>
      <c r="J68" s="972"/>
      <c r="K68" s="972"/>
      <c r="L68" s="972"/>
      <c r="M68" s="972"/>
      <c r="N68" s="972"/>
      <c r="O68" s="972"/>
      <c r="P68" s="972"/>
      <c r="Q68" s="972"/>
      <c r="R68" s="972"/>
      <c r="S68" s="972"/>
      <c r="T68" s="972"/>
      <c r="U68" s="507"/>
      <c r="V68" s="507"/>
      <c r="W68" s="494"/>
      <c r="X68" s="504"/>
      <c r="Y68" s="494"/>
      <c r="Z68" s="504"/>
      <c r="AA68" s="508"/>
      <c r="AB68" s="396"/>
      <c r="AC68" s="494"/>
      <c r="AD68" s="509"/>
      <c r="AE68" s="508"/>
      <c r="AF68" s="396"/>
      <c r="AG68" s="494"/>
      <c r="AH68" s="504"/>
      <c r="AI68" s="494"/>
      <c r="AJ68" s="504"/>
      <c r="AK68" s="494"/>
      <c r="AL68" s="495"/>
      <c r="AM68" s="487"/>
      <c r="AN68" s="488"/>
      <c r="AO68" s="341"/>
      <c r="AP68" s="341"/>
      <c r="AQ68" s="341"/>
    </row>
    <row r="69" spans="1:43" ht="11.25" customHeight="1" x14ac:dyDescent="0.2">
      <c r="A69" s="340"/>
      <c r="B69" s="784"/>
      <c r="C69" s="487"/>
      <c r="D69" s="488"/>
      <c r="E69" s="972"/>
      <c r="F69" s="972"/>
      <c r="G69" s="972"/>
      <c r="H69" s="972"/>
      <c r="I69" s="972"/>
      <c r="J69" s="972"/>
      <c r="K69" s="972"/>
      <c r="L69" s="972"/>
      <c r="M69" s="972"/>
      <c r="N69" s="972"/>
      <c r="O69" s="972"/>
      <c r="P69" s="972"/>
      <c r="Q69" s="972"/>
      <c r="R69" s="972"/>
      <c r="S69" s="972"/>
      <c r="T69" s="972"/>
      <c r="U69" s="507"/>
      <c r="V69" s="507"/>
      <c r="W69" s="500"/>
      <c r="X69" s="496"/>
      <c r="Y69" s="500"/>
      <c r="Z69" s="496"/>
      <c r="AA69" s="510"/>
      <c r="AB69" s="398"/>
      <c r="AC69" s="500"/>
      <c r="AD69" s="511"/>
      <c r="AE69" s="510"/>
      <c r="AF69" s="398"/>
      <c r="AG69" s="500"/>
      <c r="AH69" s="496"/>
      <c r="AI69" s="500"/>
      <c r="AJ69" s="496"/>
      <c r="AK69" s="500"/>
      <c r="AL69" s="501"/>
      <c r="AM69" s="487"/>
      <c r="AN69" s="488"/>
      <c r="AO69" s="341"/>
      <c r="AP69" s="341"/>
      <c r="AQ69" s="341"/>
    </row>
    <row r="70" spans="1:43" ht="11.25" customHeight="1" x14ac:dyDescent="0.2">
      <c r="A70" s="340"/>
      <c r="B70" s="784"/>
      <c r="C70" s="487"/>
      <c r="D70" s="488"/>
      <c r="E70" s="972" t="s">
        <v>854</v>
      </c>
      <c r="F70" s="972"/>
      <c r="G70" s="972"/>
      <c r="H70" s="972"/>
      <c r="I70" s="972"/>
      <c r="J70" s="972"/>
      <c r="K70" s="972"/>
      <c r="L70" s="972"/>
      <c r="M70" s="972"/>
      <c r="N70" s="972"/>
      <c r="O70" s="972"/>
      <c r="P70" s="972"/>
      <c r="Q70" s="972"/>
      <c r="R70" s="972"/>
      <c r="S70" s="972"/>
      <c r="T70" s="972"/>
      <c r="U70" s="507"/>
      <c r="V70" s="507"/>
      <c r="W70" s="494"/>
      <c r="X70" s="504"/>
      <c r="Y70" s="494"/>
      <c r="Z70" s="504"/>
      <c r="AA70" s="508"/>
      <c r="AB70" s="396"/>
      <c r="AC70" s="494"/>
      <c r="AD70" s="509"/>
      <c r="AE70" s="508"/>
      <c r="AF70" s="396"/>
      <c r="AG70" s="494"/>
      <c r="AH70" s="504"/>
      <c r="AI70" s="494"/>
      <c r="AJ70" s="504"/>
      <c r="AK70" s="494"/>
      <c r="AL70" s="495"/>
      <c r="AM70" s="487"/>
      <c r="AN70" s="488"/>
      <c r="AO70" s="341"/>
      <c r="AP70" s="341"/>
      <c r="AQ70" s="341"/>
    </row>
    <row r="71" spans="1:43" ht="11.25" customHeight="1" x14ac:dyDescent="0.2">
      <c r="A71" s="340"/>
      <c r="B71" s="784"/>
      <c r="C71" s="487"/>
      <c r="D71" s="488"/>
      <c r="E71" s="972"/>
      <c r="F71" s="972"/>
      <c r="G71" s="972"/>
      <c r="H71" s="972"/>
      <c r="I71" s="972"/>
      <c r="J71" s="972"/>
      <c r="K71" s="972"/>
      <c r="L71" s="972"/>
      <c r="M71" s="972"/>
      <c r="N71" s="972"/>
      <c r="O71" s="972"/>
      <c r="P71" s="972"/>
      <c r="Q71" s="972"/>
      <c r="R71" s="972"/>
      <c r="S71" s="972"/>
      <c r="T71" s="972"/>
      <c r="U71" s="507"/>
      <c r="V71" s="507"/>
      <c r="W71" s="500"/>
      <c r="X71" s="496"/>
      <c r="Y71" s="500"/>
      <c r="Z71" s="496"/>
      <c r="AA71" s="510"/>
      <c r="AB71" s="398"/>
      <c r="AC71" s="500"/>
      <c r="AD71" s="511"/>
      <c r="AE71" s="510"/>
      <c r="AF71" s="398"/>
      <c r="AG71" s="500"/>
      <c r="AH71" s="496"/>
      <c r="AI71" s="500"/>
      <c r="AJ71" s="496"/>
      <c r="AK71" s="500"/>
      <c r="AL71" s="501"/>
      <c r="AM71" s="487"/>
      <c r="AN71" s="488"/>
      <c r="AO71" s="341"/>
      <c r="AP71" s="341"/>
      <c r="AQ71" s="341"/>
    </row>
    <row r="72" spans="1:43" ht="11.25" customHeight="1" x14ac:dyDescent="0.2">
      <c r="A72" s="877"/>
      <c r="B72" s="381" t="s">
        <v>54</v>
      </c>
      <c r="C72" s="351"/>
      <c r="D72" s="352"/>
      <c r="E72" s="971" t="s">
        <v>1785</v>
      </c>
      <c r="F72" s="971"/>
      <c r="G72" s="971"/>
      <c r="H72" s="971"/>
      <c r="I72" s="971"/>
      <c r="J72" s="971"/>
      <c r="K72" s="971"/>
      <c r="L72" s="971"/>
      <c r="M72" s="971"/>
      <c r="N72" s="971"/>
      <c r="O72" s="971"/>
      <c r="P72" s="971"/>
      <c r="Q72" s="971"/>
      <c r="R72" s="971"/>
      <c r="S72" s="971"/>
      <c r="T72" s="971"/>
      <c r="U72" s="507"/>
      <c r="V72" s="507"/>
      <c r="W72" s="494"/>
      <c r="X72" s="504"/>
      <c r="Y72" s="494"/>
      <c r="Z72" s="504"/>
      <c r="AA72" s="508"/>
      <c r="AB72" s="396"/>
      <c r="AC72" s="494"/>
      <c r="AD72" s="509"/>
      <c r="AE72" s="508"/>
      <c r="AF72" s="396"/>
      <c r="AG72" s="494"/>
      <c r="AH72" s="504"/>
      <c r="AI72" s="494"/>
      <c r="AJ72" s="504"/>
      <c r="AK72" s="494"/>
      <c r="AL72" s="495"/>
      <c r="AM72" s="487"/>
      <c r="AN72" s="488"/>
      <c r="AO72" s="341"/>
      <c r="AP72" s="341"/>
      <c r="AQ72" s="341"/>
    </row>
    <row r="73" spans="1:43" ht="11.25" customHeight="1" x14ac:dyDescent="0.2">
      <c r="A73" s="877"/>
      <c r="B73" s="884"/>
      <c r="C73" s="351"/>
      <c r="D73" s="352"/>
      <c r="E73" s="971"/>
      <c r="F73" s="971"/>
      <c r="G73" s="971"/>
      <c r="H73" s="971"/>
      <c r="I73" s="971"/>
      <c r="J73" s="971"/>
      <c r="K73" s="971"/>
      <c r="L73" s="971"/>
      <c r="M73" s="971"/>
      <c r="N73" s="971"/>
      <c r="O73" s="971"/>
      <c r="P73" s="971"/>
      <c r="Q73" s="971"/>
      <c r="R73" s="971"/>
      <c r="S73" s="971"/>
      <c r="T73" s="971"/>
      <c r="U73" s="507"/>
      <c r="V73" s="507"/>
      <c r="W73" s="500"/>
      <c r="X73" s="496"/>
      <c r="Y73" s="500"/>
      <c r="Z73" s="496"/>
      <c r="AA73" s="510"/>
      <c r="AB73" s="398"/>
      <c r="AC73" s="500"/>
      <c r="AD73" s="511"/>
      <c r="AE73" s="510"/>
      <c r="AF73" s="398"/>
      <c r="AG73" s="500"/>
      <c r="AH73" s="496"/>
      <c r="AI73" s="500"/>
      <c r="AJ73" s="496"/>
      <c r="AK73" s="500"/>
      <c r="AL73" s="501"/>
      <c r="AM73" s="487"/>
      <c r="AN73" s="488"/>
      <c r="AO73" s="341"/>
      <c r="AP73" s="341"/>
      <c r="AQ73" s="341"/>
    </row>
    <row r="74" spans="1:43" ht="11.25" customHeight="1" x14ac:dyDescent="0.2">
      <c r="A74" s="340"/>
      <c r="B74" s="381" t="s">
        <v>32</v>
      </c>
      <c r="C74" s="487"/>
      <c r="D74" s="488"/>
      <c r="E74" s="972" t="s">
        <v>855</v>
      </c>
      <c r="F74" s="972"/>
      <c r="G74" s="972"/>
      <c r="H74" s="972"/>
      <c r="I74" s="972"/>
      <c r="J74" s="972"/>
      <c r="K74" s="972"/>
      <c r="L74" s="972"/>
      <c r="M74" s="972"/>
      <c r="N74" s="972"/>
      <c r="O74" s="972"/>
      <c r="P74" s="972"/>
      <c r="Q74" s="972"/>
      <c r="R74" s="972"/>
      <c r="S74" s="972"/>
      <c r="T74" s="972"/>
      <c r="U74" s="507"/>
      <c r="V74" s="507"/>
      <c r="W74" s="494"/>
      <c r="X74" s="504"/>
      <c r="Y74" s="494"/>
      <c r="Z74" s="504"/>
      <c r="AA74" s="508"/>
      <c r="AB74" s="396"/>
      <c r="AC74" s="494"/>
      <c r="AD74" s="509"/>
      <c r="AE74" s="508"/>
      <c r="AF74" s="396"/>
      <c r="AG74" s="494"/>
      <c r="AH74" s="504"/>
      <c r="AI74" s="494"/>
      <c r="AJ74" s="504"/>
      <c r="AK74" s="494"/>
      <c r="AL74" s="495"/>
      <c r="AM74" s="487"/>
      <c r="AN74" s="488"/>
      <c r="AO74" s="341"/>
      <c r="AP74" s="341"/>
      <c r="AQ74" s="341"/>
    </row>
    <row r="75" spans="1:43" ht="11.25" customHeight="1" x14ac:dyDescent="0.2">
      <c r="A75" s="340"/>
      <c r="B75" s="881"/>
      <c r="C75" s="487"/>
      <c r="D75" s="488"/>
      <c r="E75" s="972"/>
      <c r="F75" s="972"/>
      <c r="G75" s="972"/>
      <c r="H75" s="972"/>
      <c r="I75" s="972"/>
      <c r="J75" s="972"/>
      <c r="K75" s="972"/>
      <c r="L75" s="972"/>
      <c r="M75" s="972"/>
      <c r="N75" s="972"/>
      <c r="O75" s="972"/>
      <c r="P75" s="972"/>
      <c r="Q75" s="972"/>
      <c r="R75" s="972"/>
      <c r="S75" s="972"/>
      <c r="T75" s="972"/>
      <c r="U75" s="507"/>
      <c r="V75" s="507"/>
      <c r="W75" s="500"/>
      <c r="X75" s="496"/>
      <c r="Y75" s="500"/>
      <c r="Z75" s="496"/>
      <c r="AA75" s="510"/>
      <c r="AB75" s="398"/>
      <c r="AC75" s="500"/>
      <c r="AD75" s="511"/>
      <c r="AE75" s="510"/>
      <c r="AF75" s="398"/>
      <c r="AG75" s="500"/>
      <c r="AH75" s="496"/>
      <c r="AI75" s="500"/>
      <c r="AJ75" s="496"/>
      <c r="AK75" s="500"/>
      <c r="AL75" s="501"/>
      <c r="AM75" s="487"/>
      <c r="AN75" s="488"/>
      <c r="AO75" s="341"/>
      <c r="AP75" s="341"/>
      <c r="AQ75" s="341"/>
    </row>
    <row r="76" spans="1:43" ht="11.25" customHeight="1" x14ac:dyDescent="0.2">
      <c r="A76" s="340"/>
      <c r="B76" s="381" t="s">
        <v>32</v>
      </c>
      <c r="C76" s="487"/>
      <c r="D76" s="488"/>
      <c r="E76" s="972" t="s">
        <v>856</v>
      </c>
      <c r="F76" s="972"/>
      <c r="G76" s="972"/>
      <c r="H76" s="972"/>
      <c r="I76" s="972"/>
      <c r="J76" s="972"/>
      <c r="K76" s="972"/>
      <c r="L76" s="972"/>
      <c r="M76" s="972"/>
      <c r="N76" s="972"/>
      <c r="O76" s="972"/>
      <c r="P76" s="972"/>
      <c r="Q76" s="972"/>
      <c r="R76" s="972"/>
      <c r="S76" s="972"/>
      <c r="T76" s="972"/>
      <c r="U76" s="507"/>
      <c r="V76" s="507"/>
      <c r="W76" s="494"/>
      <c r="X76" s="504"/>
      <c r="Y76" s="494"/>
      <c r="Z76" s="504"/>
      <c r="AA76" s="508"/>
      <c r="AB76" s="396"/>
      <c r="AC76" s="494"/>
      <c r="AD76" s="509"/>
      <c r="AE76" s="508"/>
      <c r="AF76" s="396"/>
      <c r="AG76" s="494"/>
      <c r="AH76" s="504"/>
      <c r="AI76" s="494"/>
      <c r="AJ76" s="504"/>
      <c r="AK76" s="494"/>
      <c r="AL76" s="495"/>
      <c r="AM76" s="487"/>
      <c r="AN76" s="488"/>
      <c r="AO76" s="341"/>
      <c r="AP76" s="341"/>
      <c r="AQ76" s="341"/>
    </row>
    <row r="77" spans="1:43" ht="11.25" customHeight="1" x14ac:dyDescent="0.2">
      <c r="A77" s="340"/>
      <c r="B77" s="881"/>
      <c r="C77" s="487"/>
      <c r="D77" s="488"/>
      <c r="E77" s="972"/>
      <c r="F77" s="972"/>
      <c r="G77" s="972"/>
      <c r="H77" s="972"/>
      <c r="I77" s="972"/>
      <c r="J77" s="972"/>
      <c r="K77" s="972"/>
      <c r="L77" s="972"/>
      <c r="M77" s="972"/>
      <c r="N77" s="972"/>
      <c r="O77" s="972"/>
      <c r="P77" s="972"/>
      <c r="Q77" s="972"/>
      <c r="R77" s="972"/>
      <c r="S77" s="972"/>
      <c r="T77" s="972"/>
      <c r="U77" s="507"/>
      <c r="V77" s="507"/>
      <c r="W77" s="500"/>
      <c r="X77" s="496"/>
      <c r="Y77" s="500"/>
      <c r="Z77" s="496"/>
      <c r="AA77" s="510"/>
      <c r="AB77" s="398"/>
      <c r="AC77" s="500"/>
      <c r="AD77" s="511"/>
      <c r="AE77" s="510"/>
      <c r="AF77" s="398"/>
      <c r="AG77" s="500"/>
      <c r="AH77" s="496"/>
      <c r="AI77" s="500"/>
      <c r="AJ77" s="496"/>
      <c r="AK77" s="500"/>
      <c r="AL77" s="501"/>
      <c r="AM77" s="487"/>
      <c r="AN77" s="488"/>
      <c r="AO77" s="341"/>
      <c r="AP77" s="341"/>
      <c r="AQ77" s="341"/>
    </row>
    <row r="78" spans="1:43" ht="11.25" customHeight="1" x14ac:dyDescent="0.2">
      <c r="A78" s="340"/>
      <c r="B78" s="381" t="s">
        <v>32</v>
      </c>
      <c r="C78" s="487"/>
      <c r="D78" s="488"/>
      <c r="E78" s="972" t="s">
        <v>857</v>
      </c>
      <c r="F78" s="972"/>
      <c r="G78" s="972"/>
      <c r="H78" s="972"/>
      <c r="I78" s="972"/>
      <c r="J78" s="972"/>
      <c r="K78" s="972"/>
      <c r="L78" s="972"/>
      <c r="M78" s="972"/>
      <c r="N78" s="972"/>
      <c r="O78" s="972"/>
      <c r="P78" s="972"/>
      <c r="Q78" s="972"/>
      <c r="R78" s="972"/>
      <c r="S78" s="972"/>
      <c r="T78" s="972"/>
      <c r="U78" s="507"/>
      <c r="V78" s="507"/>
      <c r="W78" s="494"/>
      <c r="X78" s="504"/>
      <c r="Y78" s="494"/>
      <c r="Z78" s="504"/>
      <c r="AA78" s="508"/>
      <c r="AB78" s="396"/>
      <c r="AC78" s="494"/>
      <c r="AD78" s="509"/>
      <c r="AE78" s="508"/>
      <c r="AF78" s="396"/>
      <c r="AG78" s="494"/>
      <c r="AH78" s="504"/>
      <c r="AI78" s="494"/>
      <c r="AJ78" s="504"/>
      <c r="AK78" s="494"/>
      <c r="AL78" s="495"/>
      <c r="AM78" s="487"/>
      <c r="AN78" s="488"/>
      <c r="AO78" s="341"/>
      <c r="AP78" s="341"/>
      <c r="AQ78" s="341"/>
    </row>
    <row r="79" spans="1:43" ht="11.25" customHeight="1" x14ac:dyDescent="0.2">
      <c r="A79" s="340"/>
      <c r="B79" s="881"/>
      <c r="C79" s="487"/>
      <c r="D79" s="488"/>
      <c r="E79" s="972"/>
      <c r="F79" s="972"/>
      <c r="G79" s="972"/>
      <c r="H79" s="972"/>
      <c r="I79" s="972"/>
      <c r="J79" s="972"/>
      <c r="K79" s="972"/>
      <c r="L79" s="972"/>
      <c r="M79" s="972"/>
      <c r="N79" s="972"/>
      <c r="O79" s="972"/>
      <c r="P79" s="972"/>
      <c r="Q79" s="972"/>
      <c r="R79" s="972"/>
      <c r="S79" s="972"/>
      <c r="T79" s="972"/>
      <c r="U79" s="507"/>
      <c r="V79" s="507"/>
      <c r="W79" s="500"/>
      <c r="X79" s="496"/>
      <c r="Y79" s="500"/>
      <c r="Z79" s="496"/>
      <c r="AA79" s="510"/>
      <c r="AB79" s="398"/>
      <c r="AC79" s="500"/>
      <c r="AD79" s="511"/>
      <c r="AE79" s="510"/>
      <c r="AF79" s="398"/>
      <c r="AG79" s="500"/>
      <c r="AH79" s="496"/>
      <c r="AI79" s="500"/>
      <c r="AJ79" s="496"/>
      <c r="AK79" s="500"/>
      <c r="AL79" s="501"/>
      <c r="AM79" s="487"/>
      <c r="AN79" s="488"/>
      <c r="AO79" s="341"/>
      <c r="AP79" s="341"/>
      <c r="AQ79" s="341"/>
    </row>
    <row r="80" spans="1:43" ht="11.25" customHeight="1" x14ac:dyDescent="0.2">
      <c r="A80" s="877"/>
      <c r="B80" s="381" t="s">
        <v>32</v>
      </c>
      <c r="C80" s="487"/>
      <c r="D80" s="488"/>
      <c r="E80" s="971" t="s">
        <v>1774</v>
      </c>
      <c r="F80" s="971"/>
      <c r="G80" s="971"/>
      <c r="H80" s="971"/>
      <c r="I80" s="971"/>
      <c r="J80" s="971"/>
      <c r="K80" s="971"/>
      <c r="L80" s="971"/>
      <c r="M80" s="971"/>
      <c r="N80" s="971"/>
      <c r="O80" s="971"/>
      <c r="P80" s="971"/>
      <c r="Q80" s="971"/>
      <c r="R80" s="971"/>
      <c r="S80" s="971"/>
      <c r="T80" s="971"/>
      <c r="U80" s="507"/>
      <c r="V80" s="507"/>
      <c r="W80" s="494"/>
      <c r="X80" s="504"/>
      <c r="Y80" s="494"/>
      <c r="Z80" s="504"/>
      <c r="AA80" s="508"/>
      <c r="AB80" s="396"/>
      <c r="AC80" s="494"/>
      <c r="AD80" s="509"/>
      <c r="AE80" s="508"/>
      <c r="AF80" s="396"/>
      <c r="AG80" s="494"/>
      <c r="AH80" s="504"/>
      <c r="AI80" s="494"/>
      <c r="AJ80" s="504"/>
      <c r="AK80" s="494"/>
      <c r="AL80" s="495"/>
      <c r="AM80" s="487"/>
      <c r="AN80" s="488"/>
      <c r="AO80" s="341"/>
      <c r="AP80" s="341"/>
      <c r="AQ80" s="341"/>
    </row>
    <row r="81" spans="1:43" ht="11.25" customHeight="1" x14ac:dyDescent="0.2">
      <c r="A81" s="877"/>
      <c r="B81" s="881"/>
      <c r="C81" s="487"/>
      <c r="D81" s="488"/>
      <c r="E81" s="971"/>
      <c r="F81" s="971"/>
      <c r="G81" s="971"/>
      <c r="H81" s="971"/>
      <c r="I81" s="971"/>
      <c r="J81" s="971"/>
      <c r="K81" s="971"/>
      <c r="L81" s="971"/>
      <c r="M81" s="971"/>
      <c r="N81" s="971"/>
      <c r="O81" s="971"/>
      <c r="P81" s="971"/>
      <c r="Q81" s="971"/>
      <c r="R81" s="971"/>
      <c r="S81" s="971"/>
      <c r="T81" s="971"/>
      <c r="U81" s="507"/>
      <c r="V81" s="507"/>
      <c r="W81" s="500"/>
      <c r="X81" s="496"/>
      <c r="Y81" s="500"/>
      <c r="Z81" s="496"/>
      <c r="AA81" s="510"/>
      <c r="AB81" s="398"/>
      <c r="AC81" s="500"/>
      <c r="AD81" s="511"/>
      <c r="AE81" s="510"/>
      <c r="AF81" s="398"/>
      <c r="AG81" s="500"/>
      <c r="AH81" s="496"/>
      <c r="AI81" s="500"/>
      <c r="AJ81" s="496"/>
      <c r="AK81" s="500"/>
      <c r="AL81" s="501"/>
      <c r="AM81" s="487"/>
      <c r="AN81" s="488"/>
      <c r="AO81" s="341"/>
      <c r="AP81" s="341"/>
      <c r="AQ81" s="341"/>
    </row>
    <row r="82" spans="1:43" ht="11.25" customHeight="1" x14ac:dyDescent="0.2">
      <c r="A82" s="340"/>
      <c r="B82" s="881"/>
      <c r="C82" s="487"/>
      <c r="D82" s="488"/>
      <c r="E82" s="972" t="s">
        <v>858</v>
      </c>
      <c r="F82" s="972"/>
      <c r="G82" s="972"/>
      <c r="H82" s="972"/>
      <c r="I82" s="972"/>
      <c r="J82" s="972"/>
      <c r="K82" s="972"/>
      <c r="L82" s="972"/>
      <c r="M82" s="972"/>
      <c r="N82" s="972"/>
      <c r="O82" s="972"/>
      <c r="P82" s="972"/>
      <c r="Q82" s="972"/>
      <c r="R82" s="972"/>
      <c r="S82" s="972"/>
      <c r="T82" s="972"/>
      <c r="U82" s="507"/>
      <c r="V82" s="507"/>
      <c r="W82" s="494"/>
      <c r="X82" s="504"/>
      <c r="Y82" s="494"/>
      <c r="Z82" s="504"/>
      <c r="AA82" s="508"/>
      <c r="AB82" s="396"/>
      <c r="AC82" s="494"/>
      <c r="AD82" s="509"/>
      <c r="AE82" s="508"/>
      <c r="AF82" s="396"/>
      <c r="AG82" s="494"/>
      <c r="AH82" s="504"/>
      <c r="AI82" s="494"/>
      <c r="AJ82" s="504"/>
      <c r="AK82" s="494"/>
      <c r="AL82" s="495"/>
      <c r="AM82" s="487"/>
      <c r="AN82" s="488"/>
      <c r="AO82" s="341"/>
      <c r="AP82" s="341"/>
      <c r="AQ82" s="341"/>
    </row>
    <row r="83" spans="1:43" ht="11.25" customHeight="1" x14ac:dyDescent="0.2">
      <c r="A83" s="340"/>
      <c r="B83" s="881"/>
      <c r="C83" s="487"/>
      <c r="D83" s="488"/>
      <c r="E83" s="972"/>
      <c r="F83" s="972"/>
      <c r="G83" s="972"/>
      <c r="H83" s="972"/>
      <c r="I83" s="972"/>
      <c r="J83" s="972"/>
      <c r="K83" s="972"/>
      <c r="L83" s="972"/>
      <c r="M83" s="972"/>
      <c r="N83" s="972"/>
      <c r="O83" s="972"/>
      <c r="P83" s="972"/>
      <c r="Q83" s="972"/>
      <c r="R83" s="972"/>
      <c r="S83" s="972"/>
      <c r="T83" s="972"/>
      <c r="U83" s="507"/>
      <c r="V83" s="507"/>
      <c r="W83" s="500"/>
      <c r="X83" s="496"/>
      <c r="Y83" s="500"/>
      <c r="Z83" s="496"/>
      <c r="AA83" s="510"/>
      <c r="AB83" s="398"/>
      <c r="AC83" s="500"/>
      <c r="AD83" s="511"/>
      <c r="AE83" s="510"/>
      <c r="AF83" s="398"/>
      <c r="AG83" s="500"/>
      <c r="AH83" s="496"/>
      <c r="AI83" s="500"/>
      <c r="AJ83" s="496"/>
      <c r="AK83" s="500"/>
      <c r="AL83" s="501"/>
      <c r="AM83" s="487"/>
      <c r="AN83" s="488"/>
      <c r="AO83" s="341"/>
      <c r="AP83" s="341"/>
      <c r="AQ83" s="341"/>
    </row>
    <row r="84" spans="1:43" ht="11.25" customHeight="1" x14ac:dyDescent="0.2">
      <c r="A84" s="340"/>
      <c r="B84" s="881"/>
      <c r="C84" s="487"/>
      <c r="D84" s="488"/>
      <c r="E84" s="972" t="s">
        <v>859</v>
      </c>
      <c r="F84" s="972"/>
      <c r="G84" s="972"/>
      <c r="H84" s="972"/>
      <c r="I84" s="972"/>
      <c r="J84" s="972"/>
      <c r="K84" s="972"/>
      <c r="L84" s="972"/>
      <c r="M84" s="972"/>
      <c r="N84" s="972"/>
      <c r="O84" s="972"/>
      <c r="P84" s="972"/>
      <c r="Q84" s="972"/>
      <c r="R84" s="972"/>
      <c r="S84" s="972"/>
      <c r="T84" s="972"/>
      <c r="U84" s="507"/>
      <c r="V84" s="507"/>
      <c r="W84" s="494"/>
      <c r="X84" s="504"/>
      <c r="Y84" s="494"/>
      <c r="Z84" s="504"/>
      <c r="AA84" s="508"/>
      <c r="AB84" s="396"/>
      <c r="AC84" s="494"/>
      <c r="AD84" s="509"/>
      <c r="AE84" s="508"/>
      <c r="AF84" s="396"/>
      <c r="AG84" s="494"/>
      <c r="AH84" s="504"/>
      <c r="AI84" s="494"/>
      <c r="AJ84" s="504"/>
      <c r="AK84" s="494"/>
      <c r="AL84" s="495"/>
      <c r="AM84" s="487"/>
      <c r="AN84" s="488"/>
      <c r="AO84" s="341"/>
      <c r="AP84" s="341"/>
      <c r="AQ84" s="341"/>
    </row>
    <row r="85" spans="1:43" ht="11.25" customHeight="1" x14ac:dyDescent="0.2">
      <c r="A85" s="340"/>
      <c r="B85" s="881"/>
      <c r="C85" s="487"/>
      <c r="D85" s="488"/>
      <c r="E85" s="972"/>
      <c r="F85" s="972"/>
      <c r="G85" s="972"/>
      <c r="H85" s="972"/>
      <c r="I85" s="972"/>
      <c r="J85" s="972"/>
      <c r="K85" s="972"/>
      <c r="L85" s="972"/>
      <c r="M85" s="972"/>
      <c r="N85" s="972"/>
      <c r="O85" s="972"/>
      <c r="P85" s="972"/>
      <c r="Q85" s="972"/>
      <c r="R85" s="972"/>
      <c r="S85" s="972"/>
      <c r="T85" s="972"/>
      <c r="U85" s="507"/>
      <c r="V85" s="507"/>
      <c r="W85" s="500"/>
      <c r="X85" s="496"/>
      <c r="Y85" s="500"/>
      <c r="Z85" s="496"/>
      <c r="AA85" s="510"/>
      <c r="AB85" s="398"/>
      <c r="AC85" s="500"/>
      <c r="AD85" s="511"/>
      <c r="AE85" s="510"/>
      <c r="AF85" s="398"/>
      <c r="AG85" s="500"/>
      <c r="AH85" s="496"/>
      <c r="AI85" s="500"/>
      <c r="AJ85" s="496"/>
      <c r="AK85" s="500"/>
      <c r="AL85" s="501"/>
      <c r="AM85" s="487"/>
      <c r="AN85" s="488"/>
      <c r="AO85" s="341"/>
      <c r="AP85" s="341"/>
      <c r="AQ85" s="341"/>
    </row>
    <row r="86" spans="1:43" ht="11.25" customHeight="1" x14ac:dyDescent="0.2">
      <c r="A86" s="340"/>
      <c r="B86" s="381" t="s">
        <v>72</v>
      </c>
      <c r="C86" s="487"/>
      <c r="D86" s="488"/>
      <c r="E86" s="972" t="s">
        <v>860</v>
      </c>
      <c r="F86" s="972"/>
      <c r="G86" s="972"/>
      <c r="H86" s="972"/>
      <c r="I86" s="972"/>
      <c r="J86" s="972"/>
      <c r="K86" s="972"/>
      <c r="L86" s="972"/>
      <c r="M86" s="972"/>
      <c r="N86" s="972"/>
      <c r="O86" s="972"/>
      <c r="P86" s="972"/>
      <c r="Q86" s="972"/>
      <c r="R86" s="972"/>
      <c r="S86" s="972"/>
      <c r="T86" s="972"/>
      <c r="U86" s="507"/>
      <c r="V86" s="507"/>
      <c r="W86" s="494"/>
      <c r="X86" s="504"/>
      <c r="Y86" s="494"/>
      <c r="Z86" s="504"/>
      <c r="AA86" s="508"/>
      <c r="AB86" s="396"/>
      <c r="AC86" s="494"/>
      <c r="AD86" s="509"/>
      <c r="AE86" s="508"/>
      <c r="AF86" s="396"/>
      <c r="AG86" s="494"/>
      <c r="AH86" s="504"/>
      <c r="AI86" s="494"/>
      <c r="AJ86" s="504"/>
      <c r="AK86" s="494"/>
      <c r="AL86" s="495"/>
      <c r="AM86" s="487"/>
      <c r="AN86" s="488"/>
      <c r="AO86" s="341"/>
      <c r="AP86" s="341"/>
      <c r="AQ86" s="341"/>
    </row>
    <row r="87" spans="1:43" ht="11.25" customHeight="1" x14ac:dyDescent="0.2">
      <c r="A87" s="340"/>
      <c r="B87" s="881"/>
      <c r="C87" s="487"/>
      <c r="D87" s="488"/>
      <c r="E87" s="972"/>
      <c r="F87" s="972"/>
      <c r="G87" s="972"/>
      <c r="H87" s="972"/>
      <c r="I87" s="972"/>
      <c r="J87" s="972"/>
      <c r="K87" s="972"/>
      <c r="L87" s="972"/>
      <c r="M87" s="972"/>
      <c r="N87" s="972"/>
      <c r="O87" s="972"/>
      <c r="P87" s="972"/>
      <c r="Q87" s="972"/>
      <c r="R87" s="972"/>
      <c r="S87" s="972"/>
      <c r="T87" s="972"/>
      <c r="U87" s="507"/>
      <c r="V87" s="507"/>
      <c r="W87" s="500"/>
      <c r="X87" s="496"/>
      <c r="Y87" s="500"/>
      <c r="Z87" s="496"/>
      <c r="AA87" s="510"/>
      <c r="AB87" s="398"/>
      <c r="AC87" s="500"/>
      <c r="AD87" s="511"/>
      <c r="AE87" s="510"/>
      <c r="AF87" s="398"/>
      <c r="AG87" s="500"/>
      <c r="AH87" s="496"/>
      <c r="AI87" s="500"/>
      <c r="AJ87" s="496"/>
      <c r="AK87" s="500"/>
      <c r="AL87" s="501"/>
      <c r="AM87" s="487"/>
      <c r="AN87" s="488"/>
      <c r="AO87" s="341"/>
      <c r="AP87" s="341"/>
      <c r="AQ87" s="341"/>
    </row>
    <row r="88" spans="1:43" ht="11.25" customHeight="1" x14ac:dyDescent="0.2">
      <c r="A88" s="340"/>
      <c r="B88" s="881"/>
      <c r="C88" s="487"/>
      <c r="D88" s="488"/>
      <c r="E88" s="972" t="s">
        <v>64</v>
      </c>
      <c r="F88" s="972"/>
      <c r="G88" s="972"/>
      <c r="H88" s="972"/>
      <c r="I88" s="972"/>
      <c r="J88" s="972"/>
      <c r="K88" s="972"/>
      <c r="L88" s="972"/>
      <c r="M88" s="972"/>
      <c r="N88" s="972"/>
      <c r="O88" s="972"/>
      <c r="P88" s="972"/>
      <c r="Q88" s="972"/>
      <c r="R88" s="972"/>
      <c r="S88" s="972"/>
      <c r="T88" s="972"/>
      <c r="U88" s="507"/>
      <c r="V88" s="507"/>
      <c r="W88" s="494"/>
      <c r="X88" s="504"/>
      <c r="Y88" s="494"/>
      <c r="Z88" s="504"/>
      <c r="AA88" s="508"/>
      <c r="AB88" s="396"/>
      <c r="AC88" s="494"/>
      <c r="AD88" s="509"/>
      <c r="AE88" s="508"/>
      <c r="AF88" s="396"/>
      <c r="AG88" s="494"/>
      <c r="AH88" s="504"/>
      <c r="AI88" s="494"/>
      <c r="AJ88" s="504"/>
      <c r="AK88" s="494"/>
      <c r="AL88" s="495"/>
      <c r="AM88" s="487"/>
      <c r="AN88" s="488"/>
      <c r="AO88" s="341"/>
      <c r="AP88" s="341"/>
      <c r="AQ88" s="341"/>
    </row>
    <row r="89" spans="1:43" ht="11.25" customHeight="1" x14ac:dyDescent="0.2">
      <c r="A89" s="340"/>
      <c r="B89" s="881"/>
      <c r="C89" s="487"/>
      <c r="D89" s="488"/>
      <c r="E89" s="972"/>
      <c r="F89" s="972"/>
      <c r="G89" s="972"/>
      <c r="H89" s="972"/>
      <c r="I89" s="972"/>
      <c r="J89" s="972"/>
      <c r="K89" s="972"/>
      <c r="L89" s="972"/>
      <c r="M89" s="972"/>
      <c r="N89" s="972"/>
      <c r="O89" s="972"/>
      <c r="P89" s="972"/>
      <c r="Q89" s="972"/>
      <c r="R89" s="972"/>
      <c r="S89" s="972"/>
      <c r="T89" s="972"/>
      <c r="U89" s="507"/>
      <c r="V89" s="507"/>
      <c r="W89" s="500"/>
      <c r="X89" s="496"/>
      <c r="Y89" s="500"/>
      <c r="Z89" s="496"/>
      <c r="AA89" s="510"/>
      <c r="AB89" s="398"/>
      <c r="AC89" s="500"/>
      <c r="AD89" s="511"/>
      <c r="AE89" s="510"/>
      <c r="AF89" s="398"/>
      <c r="AG89" s="500"/>
      <c r="AH89" s="496"/>
      <c r="AI89" s="500"/>
      <c r="AJ89" s="496"/>
      <c r="AK89" s="500"/>
      <c r="AL89" s="501"/>
      <c r="AM89" s="487"/>
      <c r="AN89" s="488"/>
      <c r="AO89" s="341"/>
      <c r="AP89" s="341"/>
      <c r="AQ89" s="341"/>
    </row>
    <row r="90" spans="1:43" ht="11.25" customHeight="1" x14ac:dyDescent="0.2">
      <c r="A90" s="340"/>
      <c r="B90" s="881"/>
      <c r="C90" s="487"/>
      <c r="D90" s="488"/>
      <c r="E90" s="972" t="s">
        <v>65</v>
      </c>
      <c r="F90" s="972"/>
      <c r="G90" s="972"/>
      <c r="H90" s="972"/>
      <c r="I90" s="972"/>
      <c r="J90" s="972"/>
      <c r="K90" s="972"/>
      <c r="L90" s="972"/>
      <c r="M90" s="972"/>
      <c r="N90" s="972"/>
      <c r="O90" s="972"/>
      <c r="P90" s="972"/>
      <c r="Q90" s="972"/>
      <c r="R90" s="972"/>
      <c r="S90" s="972"/>
      <c r="T90" s="972"/>
      <c r="U90" s="507"/>
      <c r="V90" s="507"/>
      <c r="W90" s="494"/>
      <c r="X90" s="504"/>
      <c r="Y90" s="494"/>
      <c r="Z90" s="504"/>
      <c r="AA90" s="508"/>
      <c r="AB90" s="396"/>
      <c r="AC90" s="494"/>
      <c r="AD90" s="509"/>
      <c r="AE90" s="508"/>
      <c r="AF90" s="396"/>
      <c r="AG90" s="494"/>
      <c r="AH90" s="504"/>
      <c r="AI90" s="494"/>
      <c r="AJ90" s="504"/>
      <c r="AK90" s="494"/>
      <c r="AL90" s="495"/>
      <c r="AM90" s="487"/>
      <c r="AN90" s="488"/>
      <c r="AO90" s="341"/>
      <c r="AP90" s="341"/>
      <c r="AQ90" s="341"/>
    </row>
    <row r="91" spans="1:43" ht="11.25" customHeight="1" x14ac:dyDescent="0.2">
      <c r="A91" s="340"/>
      <c r="B91" s="881"/>
      <c r="C91" s="487"/>
      <c r="D91" s="488"/>
      <c r="E91" s="972"/>
      <c r="F91" s="972"/>
      <c r="G91" s="972"/>
      <c r="H91" s="972"/>
      <c r="I91" s="972"/>
      <c r="J91" s="972"/>
      <c r="K91" s="972"/>
      <c r="L91" s="972"/>
      <c r="M91" s="972"/>
      <c r="N91" s="972"/>
      <c r="O91" s="972"/>
      <c r="P91" s="972"/>
      <c r="Q91" s="972"/>
      <c r="R91" s="972"/>
      <c r="S91" s="972"/>
      <c r="T91" s="972"/>
      <c r="U91" s="507"/>
      <c r="V91" s="507"/>
      <c r="W91" s="500"/>
      <c r="X91" s="496"/>
      <c r="Y91" s="500"/>
      <c r="Z91" s="496"/>
      <c r="AA91" s="510"/>
      <c r="AB91" s="398"/>
      <c r="AC91" s="500"/>
      <c r="AD91" s="511"/>
      <c r="AE91" s="510"/>
      <c r="AF91" s="398"/>
      <c r="AG91" s="500"/>
      <c r="AH91" s="496"/>
      <c r="AI91" s="500"/>
      <c r="AJ91" s="496"/>
      <c r="AK91" s="500"/>
      <c r="AL91" s="501"/>
      <c r="AM91" s="487"/>
      <c r="AN91" s="488"/>
      <c r="AO91" s="341"/>
      <c r="AP91" s="341"/>
      <c r="AQ91" s="341"/>
    </row>
    <row r="92" spans="1:43" ht="11.25" customHeight="1" x14ac:dyDescent="0.2">
      <c r="A92" s="340"/>
      <c r="B92" s="381" t="s">
        <v>72</v>
      </c>
      <c r="C92" s="487"/>
      <c r="D92" s="488"/>
      <c r="E92" s="972" t="s">
        <v>74</v>
      </c>
      <c r="F92" s="972"/>
      <c r="G92" s="972"/>
      <c r="H92" s="972"/>
      <c r="I92" s="972"/>
      <c r="J92" s="972"/>
      <c r="K92" s="972"/>
      <c r="L92" s="972"/>
      <c r="M92" s="972"/>
      <c r="N92" s="972"/>
      <c r="O92" s="972"/>
      <c r="P92" s="972"/>
      <c r="Q92" s="972"/>
      <c r="R92" s="972"/>
      <c r="S92" s="972"/>
      <c r="T92" s="972"/>
      <c r="U92" s="507"/>
      <c r="V92" s="507"/>
      <c r="W92" s="494"/>
      <c r="X92" s="504"/>
      <c r="Y92" s="494"/>
      <c r="Z92" s="504"/>
      <c r="AA92" s="508"/>
      <c r="AB92" s="396"/>
      <c r="AC92" s="494"/>
      <c r="AD92" s="509"/>
      <c r="AE92" s="508"/>
      <c r="AF92" s="396"/>
      <c r="AG92" s="494"/>
      <c r="AH92" s="504"/>
      <c r="AI92" s="494"/>
      <c r="AJ92" s="504"/>
      <c r="AK92" s="494"/>
      <c r="AL92" s="495"/>
      <c r="AM92" s="487"/>
      <c r="AN92" s="488"/>
      <c r="AO92" s="341"/>
      <c r="AP92" s="341"/>
      <c r="AQ92" s="341"/>
    </row>
    <row r="93" spans="1:43" ht="11.25" customHeight="1" x14ac:dyDescent="0.2">
      <c r="A93" s="340"/>
      <c r="B93" s="881"/>
      <c r="C93" s="487"/>
      <c r="D93" s="488"/>
      <c r="E93" s="972"/>
      <c r="F93" s="972"/>
      <c r="G93" s="972"/>
      <c r="H93" s="972"/>
      <c r="I93" s="972"/>
      <c r="J93" s="972"/>
      <c r="K93" s="972"/>
      <c r="L93" s="972"/>
      <c r="M93" s="972"/>
      <c r="N93" s="972"/>
      <c r="O93" s="972"/>
      <c r="P93" s="972"/>
      <c r="Q93" s="972"/>
      <c r="R93" s="972"/>
      <c r="S93" s="972"/>
      <c r="T93" s="972"/>
      <c r="U93" s="507"/>
      <c r="V93" s="507"/>
      <c r="W93" s="500"/>
      <c r="X93" s="496"/>
      <c r="Y93" s="500"/>
      <c r="Z93" s="496"/>
      <c r="AA93" s="510"/>
      <c r="AB93" s="398"/>
      <c r="AC93" s="500"/>
      <c r="AD93" s="511"/>
      <c r="AE93" s="510"/>
      <c r="AF93" s="398"/>
      <c r="AG93" s="500"/>
      <c r="AH93" s="496"/>
      <c r="AI93" s="500"/>
      <c r="AJ93" s="496"/>
      <c r="AK93" s="500"/>
      <c r="AL93" s="501"/>
      <c r="AM93" s="487"/>
      <c r="AN93" s="488"/>
      <c r="AO93" s="341"/>
      <c r="AP93" s="341"/>
      <c r="AQ93" s="341"/>
    </row>
    <row r="94" spans="1:43" ht="11.25" customHeight="1" x14ac:dyDescent="0.2">
      <c r="A94" s="340"/>
      <c r="B94" s="381" t="s">
        <v>73</v>
      </c>
      <c r="C94" s="487"/>
      <c r="D94" s="488"/>
      <c r="E94" s="972" t="s">
        <v>1413</v>
      </c>
      <c r="F94" s="972"/>
      <c r="G94" s="972"/>
      <c r="H94" s="972"/>
      <c r="I94" s="972"/>
      <c r="J94" s="972"/>
      <c r="K94" s="972"/>
      <c r="L94" s="972"/>
      <c r="M94" s="972"/>
      <c r="N94" s="972"/>
      <c r="O94" s="972"/>
      <c r="P94" s="972"/>
      <c r="Q94" s="972"/>
      <c r="R94" s="972"/>
      <c r="S94" s="972"/>
      <c r="T94" s="972"/>
      <c r="U94" s="507"/>
      <c r="V94" s="507"/>
      <c r="W94" s="494"/>
      <c r="X94" s="504"/>
      <c r="Y94" s="494"/>
      <c r="Z94" s="504"/>
      <c r="AA94" s="508"/>
      <c r="AB94" s="396"/>
      <c r="AC94" s="494"/>
      <c r="AD94" s="509"/>
      <c r="AE94" s="508"/>
      <c r="AF94" s="396"/>
      <c r="AG94" s="494"/>
      <c r="AH94" s="504"/>
      <c r="AI94" s="494"/>
      <c r="AJ94" s="504"/>
      <c r="AK94" s="494"/>
      <c r="AL94" s="495"/>
      <c r="AM94" s="487"/>
      <c r="AN94" s="488"/>
      <c r="AO94" s="341"/>
      <c r="AP94" s="341"/>
      <c r="AQ94" s="341"/>
    </row>
    <row r="95" spans="1:43" ht="11.25" customHeight="1" x14ac:dyDescent="0.2">
      <c r="A95" s="340"/>
      <c r="B95" s="881"/>
      <c r="C95" s="487"/>
      <c r="D95" s="488"/>
      <c r="E95" s="972"/>
      <c r="F95" s="972"/>
      <c r="G95" s="972"/>
      <c r="H95" s="972"/>
      <c r="I95" s="972"/>
      <c r="J95" s="972"/>
      <c r="K95" s="972"/>
      <c r="L95" s="972"/>
      <c r="M95" s="972"/>
      <c r="N95" s="972"/>
      <c r="O95" s="972"/>
      <c r="P95" s="972"/>
      <c r="Q95" s="972"/>
      <c r="R95" s="972"/>
      <c r="S95" s="972"/>
      <c r="T95" s="972"/>
      <c r="U95" s="507"/>
      <c r="V95" s="507"/>
      <c r="W95" s="500"/>
      <c r="X95" s="496"/>
      <c r="Y95" s="500"/>
      <c r="Z95" s="496"/>
      <c r="AA95" s="510"/>
      <c r="AB95" s="398"/>
      <c r="AC95" s="500"/>
      <c r="AD95" s="511"/>
      <c r="AE95" s="510"/>
      <c r="AF95" s="398"/>
      <c r="AG95" s="500"/>
      <c r="AH95" s="496"/>
      <c r="AI95" s="500"/>
      <c r="AJ95" s="496"/>
      <c r="AK95" s="500"/>
      <c r="AL95" s="501"/>
      <c r="AM95" s="487"/>
      <c r="AN95" s="488"/>
      <c r="AO95" s="341"/>
      <c r="AP95" s="341"/>
      <c r="AQ95" s="341"/>
    </row>
    <row r="96" spans="1:43" ht="11.25" customHeight="1" x14ac:dyDescent="0.2">
      <c r="A96" s="340"/>
      <c r="B96" s="381" t="s">
        <v>73</v>
      </c>
      <c r="C96" s="487"/>
      <c r="D96" s="488"/>
      <c r="E96" s="972" t="s">
        <v>1414</v>
      </c>
      <c r="F96" s="972"/>
      <c r="G96" s="972"/>
      <c r="H96" s="972"/>
      <c r="I96" s="972"/>
      <c r="J96" s="972"/>
      <c r="K96" s="972"/>
      <c r="L96" s="972"/>
      <c r="M96" s="972"/>
      <c r="N96" s="972"/>
      <c r="O96" s="972"/>
      <c r="P96" s="972"/>
      <c r="Q96" s="972"/>
      <c r="R96" s="972"/>
      <c r="S96" s="972"/>
      <c r="T96" s="972"/>
      <c r="U96" s="507"/>
      <c r="V96" s="507"/>
      <c r="W96" s="494"/>
      <c r="X96" s="504"/>
      <c r="Y96" s="494"/>
      <c r="Z96" s="504"/>
      <c r="AA96" s="508"/>
      <c r="AB96" s="396"/>
      <c r="AC96" s="494"/>
      <c r="AD96" s="509"/>
      <c r="AE96" s="508"/>
      <c r="AF96" s="396"/>
      <c r="AG96" s="494"/>
      <c r="AH96" s="504"/>
      <c r="AI96" s="494"/>
      <c r="AJ96" s="504"/>
      <c r="AK96" s="494"/>
      <c r="AL96" s="495"/>
      <c r="AM96" s="487"/>
      <c r="AN96" s="488"/>
      <c r="AO96" s="341"/>
      <c r="AP96" s="341"/>
      <c r="AQ96" s="341"/>
    </row>
    <row r="97" spans="1:43" ht="12" customHeight="1" thickBot="1" x14ac:dyDescent="0.25">
      <c r="A97" s="340"/>
      <c r="B97" s="806" t="s">
        <v>75</v>
      </c>
      <c r="C97" s="487"/>
      <c r="D97" s="488"/>
      <c r="E97" s="972"/>
      <c r="F97" s="972"/>
      <c r="G97" s="972"/>
      <c r="H97" s="972"/>
      <c r="I97" s="972"/>
      <c r="J97" s="972"/>
      <c r="K97" s="972"/>
      <c r="L97" s="972"/>
      <c r="M97" s="972"/>
      <c r="N97" s="972"/>
      <c r="O97" s="972"/>
      <c r="P97" s="972"/>
      <c r="Q97" s="972"/>
      <c r="R97" s="972"/>
      <c r="S97" s="972"/>
      <c r="T97" s="972"/>
      <c r="U97" s="507"/>
      <c r="V97" s="507"/>
      <c r="W97" s="478"/>
      <c r="X97" s="476"/>
      <c r="Y97" s="478"/>
      <c r="Z97" s="476"/>
      <c r="AA97" s="512"/>
      <c r="AB97" s="347"/>
      <c r="AC97" s="478"/>
      <c r="AD97" s="513"/>
      <c r="AE97" s="512"/>
      <c r="AF97" s="347"/>
      <c r="AG97" s="478"/>
      <c r="AH97" s="476"/>
      <c r="AI97" s="478"/>
      <c r="AJ97" s="476"/>
      <c r="AK97" s="478"/>
      <c r="AL97" s="477"/>
      <c r="AM97" s="487"/>
      <c r="AN97" s="488"/>
      <c r="AO97" s="341"/>
      <c r="AP97" s="341"/>
      <c r="AQ97" s="341"/>
    </row>
    <row r="98" spans="1:43" ht="12" customHeight="1" x14ac:dyDescent="0.2">
      <c r="A98" s="340"/>
      <c r="B98" s="881"/>
      <c r="C98" s="487"/>
      <c r="D98" s="488"/>
      <c r="E98" s="972" t="s">
        <v>861</v>
      </c>
      <c r="F98" s="972"/>
      <c r="G98" s="972"/>
      <c r="H98" s="972"/>
      <c r="I98" s="972"/>
      <c r="J98" s="972"/>
      <c r="K98" s="972"/>
      <c r="L98" s="972"/>
      <c r="M98" s="972"/>
      <c r="N98" s="972"/>
      <c r="O98" s="972"/>
      <c r="P98" s="972"/>
      <c r="Q98" s="972"/>
      <c r="R98" s="972"/>
      <c r="S98" s="972"/>
      <c r="T98" s="972"/>
      <c r="U98" s="507"/>
      <c r="V98" s="507"/>
      <c r="W98" s="483"/>
      <c r="X98" s="484"/>
      <c r="Y98" s="483"/>
      <c r="Z98" s="484"/>
      <c r="AA98" s="514"/>
      <c r="AB98" s="367"/>
      <c r="AC98" s="483"/>
      <c r="AD98" s="515"/>
      <c r="AE98" s="514"/>
      <c r="AF98" s="367"/>
      <c r="AG98" s="483"/>
      <c r="AH98" s="484"/>
      <c r="AI98" s="483"/>
      <c r="AJ98" s="484"/>
      <c r="AK98" s="483"/>
      <c r="AL98" s="482"/>
      <c r="AM98" s="487"/>
      <c r="AN98" s="488"/>
      <c r="AO98" s="341"/>
      <c r="AP98" s="341"/>
      <c r="AQ98" s="341"/>
    </row>
    <row r="99" spans="1:43" ht="11.25" customHeight="1" x14ac:dyDescent="0.2">
      <c r="A99" s="340"/>
      <c r="B99" s="881"/>
      <c r="C99" s="487"/>
      <c r="D99" s="488"/>
      <c r="E99" s="972"/>
      <c r="F99" s="972"/>
      <c r="G99" s="972"/>
      <c r="H99" s="972"/>
      <c r="I99" s="972"/>
      <c r="J99" s="972"/>
      <c r="K99" s="972"/>
      <c r="L99" s="972"/>
      <c r="M99" s="972"/>
      <c r="N99" s="972"/>
      <c r="O99" s="972"/>
      <c r="P99" s="972"/>
      <c r="Q99" s="972"/>
      <c r="R99" s="972"/>
      <c r="S99" s="972"/>
      <c r="T99" s="972"/>
      <c r="U99" s="507"/>
      <c r="V99" s="507"/>
      <c r="W99" s="500"/>
      <c r="X99" s="496"/>
      <c r="Y99" s="500"/>
      <c r="Z99" s="496"/>
      <c r="AA99" s="510"/>
      <c r="AB99" s="398"/>
      <c r="AC99" s="500"/>
      <c r="AD99" s="511"/>
      <c r="AE99" s="510"/>
      <c r="AF99" s="398"/>
      <c r="AG99" s="500"/>
      <c r="AH99" s="496"/>
      <c r="AI99" s="500"/>
      <c r="AJ99" s="496"/>
      <c r="AK99" s="500"/>
      <c r="AL99" s="501"/>
      <c r="AM99" s="487"/>
      <c r="AN99" s="488"/>
      <c r="AO99" s="341"/>
      <c r="AP99" s="341"/>
      <c r="AQ99" s="341"/>
    </row>
    <row r="100" spans="1:43" ht="6" customHeight="1" thickBot="1" x14ac:dyDescent="0.25">
      <c r="A100" s="476"/>
      <c r="B100" s="779"/>
      <c r="C100" s="477"/>
      <c r="D100" s="478"/>
      <c r="E100" s="476"/>
      <c r="F100" s="476"/>
      <c r="G100" s="476"/>
      <c r="H100" s="476"/>
      <c r="I100" s="476"/>
      <c r="J100" s="476"/>
      <c r="K100" s="476"/>
      <c r="L100" s="476"/>
      <c r="M100" s="476"/>
      <c r="N100" s="476"/>
      <c r="O100" s="345"/>
      <c r="P100" s="476"/>
      <c r="Q100" s="476"/>
      <c r="R100" s="476"/>
      <c r="S100" s="476"/>
      <c r="T100" s="476"/>
      <c r="U100" s="476"/>
      <c r="V100" s="476"/>
      <c r="W100" s="476"/>
      <c r="X100" s="476"/>
      <c r="Y100" s="476"/>
      <c r="Z100" s="476"/>
      <c r="AA100" s="476"/>
      <c r="AB100" s="476"/>
      <c r="AC100" s="345"/>
      <c r="AD100" s="476"/>
      <c r="AE100" s="476"/>
      <c r="AF100" s="476"/>
      <c r="AG100" s="476"/>
      <c r="AH100" s="476"/>
      <c r="AI100" s="476"/>
      <c r="AJ100" s="476"/>
      <c r="AK100" s="476"/>
      <c r="AL100" s="476"/>
      <c r="AM100" s="477"/>
      <c r="AN100" s="478"/>
      <c r="AO100" s="476"/>
      <c r="AP100" s="476"/>
      <c r="AQ100" s="476"/>
    </row>
    <row r="101" spans="1:43" ht="6" customHeight="1" x14ac:dyDescent="0.2">
      <c r="A101" s="480"/>
      <c r="B101" s="481"/>
      <c r="C101" s="482"/>
      <c r="D101" s="483"/>
      <c r="E101" s="484"/>
      <c r="F101" s="484"/>
      <c r="G101" s="484"/>
      <c r="H101" s="484"/>
      <c r="I101" s="484"/>
      <c r="J101" s="484"/>
      <c r="K101" s="484"/>
      <c r="L101" s="484"/>
      <c r="M101" s="484"/>
      <c r="N101" s="484"/>
      <c r="O101" s="365"/>
      <c r="P101" s="484"/>
      <c r="Q101" s="484"/>
      <c r="R101" s="484"/>
      <c r="S101" s="484"/>
      <c r="T101" s="484"/>
      <c r="U101" s="484"/>
      <c r="V101" s="484"/>
      <c r="W101" s="484"/>
      <c r="X101" s="484"/>
      <c r="Y101" s="484"/>
      <c r="Z101" s="484"/>
      <c r="AA101" s="484"/>
      <c r="AB101" s="484"/>
      <c r="AC101" s="365"/>
      <c r="AD101" s="484"/>
      <c r="AE101" s="484"/>
      <c r="AF101" s="484"/>
      <c r="AG101" s="484"/>
      <c r="AH101" s="484"/>
      <c r="AI101" s="484"/>
      <c r="AJ101" s="484"/>
      <c r="AK101" s="484"/>
      <c r="AL101" s="484"/>
      <c r="AM101" s="482"/>
      <c r="AN101" s="483"/>
      <c r="AO101" s="484"/>
      <c r="AP101" s="484"/>
      <c r="AQ101" s="485"/>
    </row>
    <row r="102" spans="1:43" ht="11.25" customHeight="1" x14ac:dyDescent="0.2">
      <c r="A102" s="486"/>
      <c r="B102" s="784" t="s">
        <v>250</v>
      </c>
      <c r="C102" s="487"/>
      <c r="D102" s="488"/>
      <c r="E102" s="991" t="s">
        <v>1722</v>
      </c>
      <c r="F102" s="991"/>
      <c r="G102" s="991"/>
      <c r="H102" s="991"/>
      <c r="I102" s="991"/>
      <c r="J102" s="991"/>
      <c r="K102" s="991"/>
      <c r="L102" s="991"/>
      <c r="M102" s="991"/>
      <c r="N102" s="991"/>
      <c r="O102" s="991"/>
      <c r="P102" s="991"/>
      <c r="Q102" s="991"/>
      <c r="R102" s="991"/>
      <c r="S102" s="991"/>
      <c r="T102" s="991"/>
      <c r="U102" s="991"/>
      <c r="V102" s="991"/>
      <c r="W102" s="991"/>
      <c r="X102" s="991"/>
      <c r="Y102" s="991"/>
      <c r="Z102" s="991"/>
      <c r="AA102" s="991"/>
      <c r="AB102" s="991"/>
      <c r="AC102" s="991"/>
      <c r="AD102" s="991"/>
      <c r="AE102" s="991"/>
      <c r="AF102" s="991"/>
      <c r="AG102" s="991"/>
      <c r="AH102" s="991"/>
      <c r="AI102" s="991"/>
      <c r="AJ102" s="991"/>
      <c r="AK102" s="991"/>
      <c r="AL102" s="991"/>
      <c r="AM102" s="487"/>
      <c r="AN102" s="488"/>
      <c r="AO102" s="340"/>
      <c r="AP102" s="340"/>
      <c r="AQ102" s="489"/>
    </row>
    <row r="103" spans="1:43" ht="6" customHeight="1" x14ac:dyDescent="0.2">
      <c r="A103" s="486"/>
      <c r="B103" s="784"/>
      <c r="C103" s="487"/>
      <c r="D103" s="488"/>
      <c r="E103" s="340"/>
      <c r="F103" s="340"/>
      <c r="G103" s="340"/>
      <c r="H103" s="340"/>
      <c r="I103" s="340"/>
      <c r="J103" s="340"/>
      <c r="K103" s="340"/>
      <c r="L103" s="340"/>
      <c r="M103" s="340"/>
      <c r="N103" s="340"/>
      <c r="O103" s="353"/>
      <c r="P103" s="340"/>
      <c r="Q103" s="340"/>
      <c r="R103" s="340"/>
      <c r="S103" s="340"/>
      <c r="T103" s="340"/>
      <c r="U103" s="340"/>
      <c r="V103" s="340"/>
      <c r="W103" s="340"/>
      <c r="X103" s="340"/>
      <c r="Y103" s="340"/>
      <c r="Z103" s="340"/>
      <c r="AA103" s="340"/>
      <c r="AB103" s="340"/>
      <c r="AC103" s="353"/>
      <c r="AD103" s="340"/>
      <c r="AE103" s="340"/>
      <c r="AF103" s="340"/>
      <c r="AG103" s="340"/>
      <c r="AH103" s="340"/>
      <c r="AI103" s="340"/>
      <c r="AJ103" s="340"/>
      <c r="AK103" s="340"/>
      <c r="AL103" s="340"/>
      <c r="AM103" s="487"/>
      <c r="AN103" s="488"/>
      <c r="AO103" s="340"/>
      <c r="AP103" s="340"/>
      <c r="AQ103" s="489"/>
    </row>
    <row r="104" spans="1:43" x14ac:dyDescent="0.2">
      <c r="A104" s="486"/>
      <c r="B104" s="806" t="s">
        <v>68</v>
      </c>
      <c r="C104" s="487"/>
      <c r="D104" s="488"/>
      <c r="E104" s="340"/>
      <c r="F104" s="340"/>
      <c r="G104" s="340"/>
      <c r="H104" s="340"/>
      <c r="I104" s="340"/>
      <c r="J104" s="340"/>
      <c r="K104" s="516"/>
      <c r="L104" s="340"/>
      <c r="M104" s="516"/>
      <c r="N104" s="517"/>
      <c r="O104" s="354" t="s">
        <v>445</v>
      </c>
      <c r="P104" s="517"/>
      <c r="Q104" s="517"/>
      <c r="R104" s="340"/>
      <c r="S104" s="340"/>
      <c r="T104" s="516"/>
      <c r="U104" s="516"/>
      <c r="V104" s="340"/>
      <c r="W104" s="340"/>
      <c r="X104" s="340"/>
      <c r="Y104" s="340"/>
      <c r="Z104" s="516"/>
      <c r="AA104" s="340"/>
      <c r="AB104" s="340"/>
      <c r="AC104" s="354" t="s">
        <v>444</v>
      </c>
      <c r="AD104" s="340"/>
      <c r="AE104" s="340"/>
      <c r="AF104" s="340"/>
      <c r="AG104" s="340"/>
      <c r="AH104" s="340"/>
      <c r="AI104" s="340"/>
      <c r="AJ104" s="340"/>
      <c r="AK104" s="340"/>
      <c r="AL104" s="340"/>
      <c r="AM104" s="487"/>
      <c r="AN104" s="488"/>
      <c r="AO104" s="340"/>
      <c r="AP104" s="978" t="s">
        <v>76</v>
      </c>
      <c r="AQ104" s="489"/>
    </row>
    <row r="105" spans="1:43" x14ac:dyDescent="0.2">
      <c r="A105" s="486"/>
      <c r="B105" s="806"/>
      <c r="C105" s="487"/>
      <c r="D105" s="488"/>
      <c r="E105" s="782"/>
      <c r="F105" s="782"/>
      <c r="G105" s="782"/>
      <c r="H105" s="782"/>
      <c r="I105" s="782"/>
      <c r="J105" s="782"/>
      <c r="K105" s="516"/>
      <c r="L105" s="782"/>
      <c r="M105" s="516"/>
      <c r="N105" s="517"/>
      <c r="O105" s="354"/>
      <c r="P105" s="517"/>
      <c r="Q105" s="517"/>
      <c r="R105" s="782"/>
      <c r="S105" s="782"/>
      <c r="T105" s="516"/>
      <c r="U105" s="516"/>
      <c r="V105" s="782"/>
      <c r="W105" s="782"/>
      <c r="X105" s="782"/>
      <c r="Y105" s="782"/>
      <c r="Z105" s="516"/>
      <c r="AA105" s="782"/>
      <c r="AB105" s="782"/>
      <c r="AC105" s="354"/>
      <c r="AD105" s="782"/>
      <c r="AE105" s="782"/>
      <c r="AF105" s="782"/>
      <c r="AG105" s="782"/>
      <c r="AH105" s="782"/>
      <c r="AI105" s="782"/>
      <c r="AJ105" s="782"/>
      <c r="AK105" s="782"/>
      <c r="AL105" s="782"/>
      <c r="AM105" s="487"/>
      <c r="AN105" s="488"/>
      <c r="AO105" s="782"/>
      <c r="AP105" s="978"/>
      <c r="AQ105" s="489"/>
    </row>
    <row r="106" spans="1:43" ht="6" customHeight="1" thickBot="1" x14ac:dyDescent="0.25">
      <c r="A106" s="502"/>
      <c r="B106" s="779"/>
      <c r="C106" s="477"/>
      <c r="D106" s="478"/>
      <c r="E106" s="476"/>
      <c r="F106" s="476"/>
      <c r="G106" s="476"/>
      <c r="H106" s="476"/>
      <c r="I106" s="476"/>
      <c r="J106" s="476"/>
      <c r="K106" s="476"/>
      <c r="L106" s="476"/>
      <c r="M106" s="476"/>
      <c r="N106" s="476"/>
      <c r="O106" s="345"/>
      <c r="P106" s="476"/>
      <c r="Q106" s="476"/>
      <c r="R106" s="476"/>
      <c r="S106" s="476"/>
      <c r="T106" s="476"/>
      <c r="U106" s="476"/>
      <c r="V106" s="476"/>
      <c r="W106" s="476"/>
      <c r="X106" s="476"/>
      <c r="Y106" s="476"/>
      <c r="Z106" s="476"/>
      <c r="AA106" s="476"/>
      <c r="AB106" s="476"/>
      <c r="AC106" s="345"/>
      <c r="AD106" s="476"/>
      <c r="AE106" s="476"/>
      <c r="AF106" s="476"/>
      <c r="AG106" s="476"/>
      <c r="AH106" s="476"/>
      <c r="AI106" s="476"/>
      <c r="AJ106" s="476"/>
      <c r="AK106" s="476"/>
      <c r="AL106" s="476"/>
      <c r="AM106" s="477"/>
      <c r="AN106" s="478"/>
      <c r="AO106" s="476"/>
      <c r="AP106" s="345"/>
      <c r="AQ106" s="503"/>
    </row>
    <row r="107" spans="1:43" ht="6" customHeight="1" x14ac:dyDescent="0.2">
      <c r="A107" s="365"/>
      <c r="B107" s="366"/>
      <c r="C107" s="367"/>
      <c r="D107" s="368"/>
      <c r="E107" s="365"/>
      <c r="F107" s="365"/>
      <c r="G107" s="365"/>
      <c r="H107" s="365"/>
      <c r="I107" s="365"/>
      <c r="J107" s="365"/>
      <c r="K107" s="365"/>
      <c r="L107" s="365"/>
      <c r="M107" s="365"/>
      <c r="N107" s="365"/>
      <c r="O107" s="365"/>
      <c r="P107" s="365"/>
      <c r="Q107" s="365"/>
      <c r="R107" s="365"/>
      <c r="S107" s="365"/>
      <c r="T107" s="365"/>
      <c r="U107" s="367"/>
      <c r="V107" s="368"/>
      <c r="W107" s="365"/>
      <c r="X107" s="365"/>
      <c r="Y107" s="365"/>
      <c r="Z107" s="365"/>
      <c r="AA107" s="365"/>
      <c r="AB107" s="365"/>
      <c r="AC107" s="365"/>
      <c r="AD107" s="365"/>
      <c r="AE107" s="365"/>
      <c r="AF107" s="365"/>
      <c r="AG107" s="365"/>
      <c r="AH107" s="365"/>
      <c r="AI107" s="365"/>
      <c r="AJ107" s="365"/>
      <c r="AK107" s="365"/>
      <c r="AL107" s="369"/>
      <c r="AM107" s="367"/>
      <c r="AN107" s="368"/>
      <c r="AO107" s="365"/>
      <c r="AP107" s="365"/>
      <c r="AQ107" s="365"/>
    </row>
    <row r="108" spans="1:43" ht="11.25" customHeight="1" x14ac:dyDescent="0.2">
      <c r="A108" s="870"/>
      <c r="B108" s="872" t="s">
        <v>84</v>
      </c>
      <c r="C108" s="351"/>
      <c r="D108" s="352"/>
      <c r="E108" s="942" t="str">
        <f ca="1">VLOOKUP(INDIRECT(ADDRESS(ROW(),COLUMN()-3)),Language_Translations,MATCH(Language_Selected,Language_Options,0),FALSE)</f>
        <v>En plus de ce qui est inscrit (sur ce/ces documents), (NOM) a-t-il/elle eu d'autres vaccins, y compris des vaccins reçus le jour d'une campagne de vaccination, de journées de vaccination ou de journées sur la santé de l'enfant ?</v>
      </c>
      <c r="F108" s="942"/>
      <c r="G108" s="942"/>
      <c r="H108" s="942"/>
      <c r="I108" s="942"/>
      <c r="J108" s="942"/>
      <c r="K108" s="942"/>
      <c r="L108" s="942"/>
      <c r="M108" s="942"/>
      <c r="N108" s="942"/>
      <c r="O108" s="942"/>
      <c r="P108" s="942"/>
      <c r="Q108" s="942"/>
      <c r="R108" s="942"/>
      <c r="S108" s="942"/>
      <c r="T108" s="942"/>
      <c r="U108" s="518"/>
      <c r="V108" s="352"/>
      <c r="W108" s="356"/>
      <c r="X108" s="356"/>
      <c r="Y108" s="356"/>
      <c r="Z108" s="356"/>
      <c r="AA108" s="356"/>
      <c r="AB108" s="356"/>
      <c r="AD108" s="356"/>
      <c r="AE108" s="356"/>
      <c r="AF108" s="356"/>
      <c r="AG108" s="356"/>
      <c r="AH108" s="356"/>
      <c r="AI108" s="356"/>
      <c r="AJ108" s="356"/>
      <c r="AK108" s="356"/>
      <c r="AL108" s="356"/>
      <c r="AM108" s="519"/>
      <c r="AN108" s="520"/>
      <c r="AO108" s="356"/>
      <c r="AP108" s="377"/>
      <c r="AQ108" s="870"/>
    </row>
    <row r="109" spans="1:43" ht="11.25" customHeight="1" x14ac:dyDescent="0.2">
      <c r="A109" s="870"/>
      <c r="B109" s="381" t="s">
        <v>71</v>
      </c>
      <c r="C109" s="351"/>
      <c r="D109" s="352"/>
      <c r="E109" s="942"/>
      <c r="F109" s="942"/>
      <c r="G109" s="942"/>
      <c r="H109" s="942"/>
      <c r="I109" s="942"/>
      <c r="J109" s="942"/>
      <c r="K109" s="942"/>
      <c r="L109" s="942"/>
      <c r="M109" s="942"/>
      <c r="N109" s="942"/>
      <c r="O109" s="942"/>
      <c r="P109" s="942"/>
      <c r="Q109" s="942"/>
      <c r="R109" s="942"/>
      <c r="S109" s="942"/>
      <c r="T109" s="942"/>
      <c r="U109" s="518"/>
      <c r="V109" s="352"/>
      <c r="W109" s="870" t="s">
        <v>444</v>
      </c>
      <c r="X109" s="870"/>
      <c r="Y109" s="372" t="s">
        <v>2</v>
      </c>
      <c r="Z109" s="412"/>
      <c r="AA109" s="372"/>
      <c r="AB109" s="372"/>
      <c r="AC109" s="372"/>
      <c r="AD109" s="372"/>
      <c r="AE109" s="372"/>
      <c r="AF109" s="372"/>
      <c r="AG109" s="372"/>
      <c r="AH109" s="372"/>
      <c r="AI109" s="372"/>
      <c r="AJ109" s="372"/>
      <c r="AK109" s="372"/>
      <c r="AL109" s="400" t="s">
        <v>10</v>
      </c>
      <c r="AM109" s="351"/>
      <c r="AN109" s="352"/>
      <c r="AO109" s="870"/>
      <c r="AP109" s="870"/>
      <c r="AQ109" s="870"/>
    </row>
    <row r="110" spans="1:43" ht="11.25" customHeight="1" x14ac:dyDescent="0.2">
      <c r="A110" s="870"/>
      <c r="B110" s="872"/>
      <c r="C110" s="351"/>
      <c r="D110" s="352"/>
      <c r="E110" s="942"/>
      <c r="F110" s="942"/>
      <c r="G110" s="942"/>
      <c r="H110" s="942"/>
      <c r="I110" s="942"/>
      <c r="J110" s="942"/>
      <c r="K110" s="942"/>
      <c r="L110" s="942"/>
      <c r="M110" s="942"/>
      <c r="N110" s="942"/>
      <c r="O110" s="942"/>
      <c r="P110" s="942"/>
      <c r="Q110" s="942"/>
      <c r="R110" s="942"/>
      <c r="S110" s="942"/>
      <c r="T110" s="942"/>
      <c r="U110" s="518"/>
      <c r="V110" s="352"/>
      <c r="W110" s="981" t="s">
        <v>1756</v>
      </c>
      <c r="X110" s="981"/>
      <c r="Y110" s="981"/>
      <c r="Z110" s="981"/>
      <c r="AA110" s="981"/>
      <c r="AB110" s="981"/>
      <c r="AC110" s="981"/>
      <c r="AD110" s="981"/>
      <c r="AE110" s="981"/>
      <c r="AF110" s="981"/>
      <c r="AG110" s="981"/>
      <c r="AH110" s="981"/>
      <c r="AI110" s="981"/>
      <c r="AJ110" s="981"/>
      <c r="AK110" s="981"/>
      <c r="AL110" s="868"/>
      <c r="AM110" s="351"/>
      <c r="AN110" s="352"/>
      <c r="AO110" s="870"/>
      <c r="AP110" s="870"/>
      <c r="AQ110" s="870"/>
    </row>
    <row r="111" spans="1:43" ht="11.25" customHeight="1" x14ac:dyDescent="0.2">
      <c r="A111" s="870"/>
      <c r="B111" s="872"/>
      <c r="C111" s="351"/>
      <c r="D111" s="352"/>
      <c r="E111" s="942"/>
      <c r="F111" s="942"/>
      <c r="G111" s="942"/>
      <c r="H111" s="942"/>
      <c r="I111" s="942"/>
      <c r="J111" s="942"/>
      <c r="K111" s="942"/>
      <c r="L111" s="942"/>
      <c r="M111" s="942"/>
      <c r="N111" s="942"/>
      <c r="O111" s="942"/>
      <c r="P111" s="942"/>
      <c r="Q111" s="942"/>
      <c r="R111" s="942"/>
      <c r="S111" s="942"/>
      <c r="T111" s="942"/>
      <c r="U111" s="518"/>
      <c r="V111" s="352"/>
      <c r="W111" s="981"/>
      <c r="X111" s="981"/>
      <c r="Y111" s="981"/>
      <c r="Z111" s="981"/>
      <c r="AA111" s="981"/>
      <c r="AB111" s="981"/>
      <c r="AC111" s="981"/>
      <c r="AD111" s="981"/>
      <c r="AE111" s="981"/>
      <c r="AF111" s="981"/>
      <c r="AG111" s="981"/>
      <c r="AH111" s="981"/>
      <c r="AI111" s="981"/>
      <c r="AJ111" s="981"/>
      <c r="AK111" s="981"/>
      <c r="AL111" s="868"/>
      <c r="AM111" s="351"/>
      <c r="AN111" s="352"/>
      <c r="AO111" s="870"/>
      <c r="AP111" s="870"/>
      <c r="AQ111" s="870"/>
    </row>
    <row r="112" spans="1:43" ht="10.5" x14ac:dyDescent="0.2">
      <c r="A112" s="870"/>
      <c r="B112" s="872"/>
      <c r="C112" s="351"/>
      <c r="D112" s="352"/>
      <c r="E112" s="942"/>
      <c r="F112" s="942"/>
      <c r="G112" s="942"/>
      <c r="H112" s="942"/>
      <c r="I112" s="942"/>
      <c r="J112" s="942"/>
      <c r="K112" s="942"/>
      <c r="L112" s="942"/>
      <c r="M112" s="942"/>
      <c r="N112" s="942"/>
      <c r="O112" s="942"/>
      <c r="P112" s="942"/>
      <c r="Q112" s="942"/>
      <c r="R112" s="942"/>
      <c r="S112" s="942"/>
      <c r="T112" s="942"/>
      <c r="U112" s="518"/>
      <c r="V112" s="352"/>
      <c r="W112" s="981"/>
      <c r="X112" s="981"/>
      <c r="Y112" s="981"/>
      <c r="Z112" s="981"/>
      <c r="AA112" s="981"/>
      <c r="AB112" s="981"/>
      <c r="AC112" s="981"/>
      <c r="AD112" s="981"/>
      <c r="AE112" s="981"/>
      <c r="AF112" s="981"/>
      <c r="AG112" s="981"/>
      <c r="AH112" s="981"/>
      <c r="AI112" s="981"/>
      <c r="AJ112" s="981"/>
      <c r="AK112" s="981"/>
      <c r="AL112" s="868"/>
      <c r="AM112" s="351"/>
      <c r="AN112" s="352"/>
      <c r="AO112" s="870"/>
      <c r="AP112" s="870"/>
      <c r="AQ112" s="870"/>
    </row>
    <row r="113" spans="1:43" ht="10.5" x14ac:dyDescent="0.2">
      <c r="A113" s="870"/>
      <c r="B113" s="872"/>
      <c r="C113" s="351"/>
      <c r="D113" s="352"/>
      <c r="E113" s="942"/>
      <c r="F113" s="942"/>
      <c r="G113" s="942"/>
      <c r="H113" s="942"/>
      <c r="I113" s="942"/>
      <c r="J113" s="942"/>
      <c r="K113" s="942"/>
      <c r="L113" s="942"/>
      <c r="M113" s="942"/>
      <c r="N113" s="942"/>
      <c r="O113" s="942"/>
      <c r="P113" s="942"/>
      <c r="Q113" s="942"/>
      <c r="R113" s="942"/>
      <c r="S113" s="942"/>
      <c r="T113" s="942"/>
      <c r="U113" s="518"/>
      <c r="V113" s="352"/>
      <c r="W113" s="981"/>
      <c r="X113" s="981"/>
      <c r="Y113" s="981"/>
      <c r="Z113" s="981"/>
      <c r="AA113" s="981"/>
      <c r="AB113" s="981"/>
      <c r="AC113" s="981"/>
      <c r="AD113" s="981"/>
      <c r="AE113" s="981"/>
      <c r="AF113" s="981"/>
      <c r="AG113" s="981"/>
      <c r="AH113" s="981"/>
      <c r="AI113" s="981"/>
      <c r="AJ113" s="981"/>
      <c r="AK113" s="981"/>
      <c r="AL113" s="868"/>
      <c r="AM113" s="351"/>
      <c r="AN113" s="352"/>
      <c r="AO113" s="870"/>
      <c r="AP113" s="870"/>
      <c r="AQ113" s="870"/>
    </row>
    <row r="114" spans="1:43" ht="11.25" customHeight="1" x14ac:dyDescent="0.2">
      <c r="A114" s="870"/>
      <c r="B114" s="872"/>
      <c r="C114" s="351"/>
      <c r="D114" s="352"/>
      <c r="E114" s="942"/>
      <c r="F114" s="942"/>
      <c r="G114" s="942"/>
      <c r="H114" s="942"/>
      <c r="I114" s="942"/>
      <c r="J114" s="942"/>
      <c r="K114" s="942"/>
      <c r="L114" s="942"/>
      <c r="M114" s="942"/>
      <c r="N114" s="942"/>
      <c r="O114" s="942"/>
      <c r="P114" s="942"/>
      <c r="Q114" s="942"/>
      <c r="R114" s="942"/>
      <c r="S114" s="942"/>
      <c r="T114" s="942"/>
      <c r="U114" s="518"/>
      <c r="V114" s="352"/>
      <c r="W114" s="981"/>
      <c r="X114" s="981"/>
      <c r="Y114" s="981"/>
      <c r="Z114" s="981"/>
      <c r="AA114" s="981"/>
      <c r="AB114" s="981"/>
      <c r="AC114" s="981"/>
      <c r="AD114" s="981"/>
      <c r="AE114" s="981"/>
      <c r="AF114" s="981"/>
      <c r="AG114" s="981"/>
      <c r="AH114" s="981"/>
      <c r="AI114" s="981"/>
      <c r="AJ114" s="981"/>
      <c r="AK114" s="981"/>
      <c r="AL114" s="868"/>
      <c r="AM114" s="351"/>
      <c r="AN114" s="352"/>
      <c r="AO114" s="869"/>
      <c r="AP114" s="869"/>
      <c r="AQ114" s="870"/>
    </row>
    <row r="115" spans="1:43" ht="6" customHeight="1" x14ac:dyDescent="0.2">
      <c r="A115" s="870"/>
      <c r="B115" s="872"/>
      <c r="C115" s="351"/>
      <c r="D115" s="352"/>
      <c r="E115" s="867"/>
      <c r="F115" s="867"/>
      <c r="G115" s="867"/>
      <c r="H115" s="867"/>
      <c r="I115" s="867"/>
      <c r="J115" s="867"/>
      <c r="K115" s="867"/>
      <c r="L115" s="867"/>
      <c r="M115" s="867"/>
      <c r="N115" s="867"/>
      <c r="O115" s="867"/>
      <c r="P115" s="867"/>
      <c r="Q115" s="867"/>
      <c r="R115" s="867"/>
      <c r="S115" s="867"/>
      <c r="T115" s="867"/>
      <c r="U115" s="518"/>
      <c r="V115" s="352"/>
      <c r="W115" s="871"/>
      <c r="X115" s="871"/>
      <c r="Y115" s="871"/>
      <c r="Z115" s="871"/>
      <c r="AA115" s="871"/>
      <c r="AB115" s="871"/>
      <c r="AC115" s="871"/>
      <c r="AD115" s="871"/>
      <c r="AE115" s="871"/>
      <c r="AF115" s="871"/>
      <c r="AG115" s="871"/>
      <c r="AH115" s="871"/>
      <c r="AI115" s="871"/>
      <c r="AJ115" s="871"/>
      <c r="AK115" s="871"/>
      <c r="AL115" s="868"/>
      <c r="AM115" s="351"/>
      <c r="AN115" s="352"/>
      <c r="AO115" s="869"/>
      <c r="AP115" s="869"/>
      <c r="AQ115" s="870"/>
    </row>
    <row r="116" spans="1:43" ht="11.25" customHeight="1" x14ac:dyDescent="0.2">
      <c r="A116" s="870"/>
      <c r="B116" s="872"/>
      <c r="C116" s="351"/>
      <c r="D116" s="352"/>
      <c r="E116" s="979" t="s">
        <v>1740</v>
      </c>
      <c r="F116" s="979"/>
      <c r="G116" s="979"/>
      <c r="H116" s="979"/>
      <c r="I116" s="979"/>
      <c r="J116" s="979"/>
      <c r="K116" s="979"/>
      <c r="L116" s="979"/>
      <c r="M116" s="979"/>
      <c r="N116" s="979"/>
      <c r="O116" s="979"/>
      <c r="P116" s="979"/>
      <c r="Q116" s="979"/>
      <c r="R116" s="979"/>
      <c r="S116" s="979"/>
      <c r="T116" s="979"/>
      <c r="U116" s="518"/>
      <c r="V116" s="352"/>
      <c r="W116" s="871"/>
      <c r="X116" s="871"/>
      <c r="Y116" s="871"/>
      <c r="Z116" s="871"/>
      <c r="AA116" s="871"/>
      <c r="AB116" s="871"/>
      <c r="AC116" s="871"/>
      <c r="AD116" s="871"/>
      <c r="AE116" s="871"/>
      <c r="AF116" s="871"/>
      <c r="AG116" s="871"/>
      <c r="AH116" s="871"/>
      <c r="AI116" s="871"/>
      <c r="AJ116" s="403" t="s">
        <v>1738</v>
      </c>
      <c r="AK116" s="871"/>
      <c r="AL116" s="868"/>
      <c r="AM116" s="351"/>
      <c r="AN116" s="352"/>
      <c r="AO116" s="869"/>
      <c r="AP116" s="869"/>
      <c r="AQ116" s="870"/>
    </row>
    <row r="117" spans="1:43" ht="10.5" x14ac:dyDescent="0.2">
      <c r="A117" s="870"/>
      <c r="B117" s="872"/>
      <c r="C117" s="351"/>
      <c r="D117" s="352"/>
      <c r="E117" s="979"/>
      <c r="F117" s="979"/>
      <c r="G117" s="979"/>
      <c r="H117" s="979"/>
      <c r="I117" s="979"/>
      <c r="J117" s="979"/>
      <c r="K117" s="979"/>
      <c r="L117" s="979"/>
      <c r="M117" s="979"/>
      <c r="N117" s="979"/>
      <c r="O117" s="979"/>
      <c r="P117" s="979"/>
      <c r="Q117" s="979"/>
      <c r="R117" s="979"/>
      <c r="S117" s="979"/>
      <c r="T117" s="979"/>
      <c r="U117" s="518"/>
      <c r="V117" s="352"/>
      <c r="W117" s="871"/>
      <c r="X117" s="871"/>
      <c r="Y117" s="871"/>
      <c r="Z117" s="871"/>
      <c r="AA117" s="871"/>
      <c r="AB117" s="871"/>
      <c r="AC117" s="871"/>
      <c r="AD117" s="871"/>
      <c r="AE117" s="871"/>
      <c r="AF117" s="871"/>
      <c r="AG117" s="871"/>
      <c r="AH117" s="871"/>
      <c r="AI117" s="871"/>
      <c r="AJ117" s="403"/>
      <c r="AK117" s="871"/>
      <c r="AL117" s="868"/>
      <c r="AM117" s="351"/>
      <c r="AN117" s="352"/>
      <c r="AO117" s="869"/>
      <c r="AP117" s="869"/>
      <c r="AQ117" s="870"/>
    </row>
    <row r="118" spans="1:43" x14ac:dyDescent="0.2">
      <c r="A118" s="870"/>
      <c r="B118" s="872"/>
      <c r="C118" s="351"/>
      <c r="D118" s="352"/>
      <c r="E118" s="979"/>
      <c r="F118" s="979"/>
      <c r="G118" s="979"/>
      <c r="H118" s="979"/>
      <c r="I118" s="979"/>
      <c r="J118" s="979"/>
      <c r="K118" s="979"/>
      <c r="L118" s="979"/>
      <c r="M118" s="979"/>
      <c r="N118" s="979"/>
      <c r="O118" s="979"/>
      <c r="P118" s="979"/>
      <c r="Q118" s="979"/>
      <c r="R118" s="979"/>
      <c r="S118" s="979"/>
      <c r="T118" s="979"/>
      <c r="U118" s="351"/>
      <c r="V118" s="352"/>
      <c r="W118" s="870" t="s">
        <v>445</v>
      </c>
      <c r="X118" s="870"/>
      <c r="Y118" s="372" t="s">
        <v>2</v>
      </c>
      <c r="Z118" s="372"/>
      <c r="AA118" s="372"/>
      <c r="AB118" s="372"/>
      <c r="AC118" s="372"/>
      <c r="AD118" s="372"/>
      <c r="AE118" s="372"/>
      <c r="AF118" s="372"/>
      <c r="AG118" s="372"/>
      <c r="AH118" s="372"/>
      <c r="AI118" s="372"/>
      <c r="AJ118" s="372"/>
      <c r="AK118" s="372"/>
      <c r="AL118" s="400" t="s">
        <v>12</v>
      </c>
      <c r="AM118" s="351"/>
      <c r="AN118" s="352"/>
      <c r="AO118" s="869"/>
      <c r="AP118" s="521"/>
      <c r="AQ118" s="521"/>
    </row>
    <row r="119" spans="1:43" x14ac:dyDescent="0.2">
      <c r="A119" s="870"/>
      <c r="B119" s="872"/>
      <c r="C119" s="351"/>
      <c r="D119" s="352"/>
      <c r="E119" s="979"/>
      <c r="F119" s="979"/>
      <c r="G119" s="979"/>
      <c r="H119" s="979"/>
      <c r="I119" s="979"/>
      <c r="J119" s="979"/>
      <c r="K119" s="979"/>
      <c r="L119" s="979"/>
      <c r="M119" s="979"/>
      <c r="N119" s="979"/>
      <c r="O119" s="979"/>
      <c r="P119" s="979"/>
      <c r="Q119" s="979"/>
      <c r="R119" s="979"/>
      <c r="S119" s="979"/>
      <c r="T119" s="979"/>
      <c r="U119" s="351"/>
      <c r="V119" s="352"/>
      <c r="W119" s="870" t="s">
        <v>560</v>
      </c>
      <c r="X119" s="870"/>
      <c r="Y119" s="869"/>
      <c r="Z119" s="869"/>
      <c r="AA119" s="869"/>
      <c r="AB119" s="372" t="s">
        <v>2</v>
      </c>
      <c r="AC119" s="412"/>
      <c r="AD119" s="372"/>
      <c r="AE119" s="372"/>
      <c r="AF119" s="372"/>
      <c r="AG119" s="372"/>
      <c r="AH119" s="372"/>
      <c r="AI119" s="372"/>
      <c r="AJ119" s="372"/>
      <c r="AK119" s="372"/>
      <c r="AL119" s="400" t="s">
        <v>58</v>
      </c>
      <c r="AM119" s="351"/>
      <c r="AN119" s="352"/>
      <c r="AO119" s="869"/>
      <c r="AP119" s="521"/>
      <c r="AQ119" s="521"/>
    </row>
    <row r="120" spans="1:43" ht="11.25" customHeight="1" x14ac:dyDescent="0.2">
      <c r="A120" s="870"/>
      <c r="B120" s="872"/>
      <c r="C120" s="351"/>
      <c r="D120" s="352"/>
      <c r="E120" s="868"/>
      <c r="F120" s="868"/>
      <c r="G120" s="868"/>
      <c r="H120" s="868"/>
      <c r="I120" s="868"/>
      <c r="J120" s="868"/>
      <c r="K120" s="868"/>
      <c r="L120" s="868"/>
      <c r="M120" s="868"/>
      <c r="N120" s="868"/>
      <c r="O120" s="868"/>
      <c r="P120" s="868"/>
      <c r="Q120" s="868"/>
      <c r="R120" s="868"/>
      <c r="S120" s="868"/>
      <c r="T120" s="868"/>
      <c r="U120" s="351"/>
      <c r="V120" s="352"/>
      <c r="W120" s="981" t="s">
        <v>1739</v>
      </c>
      <c r="X120" s="981"/>
      <c r="Y120" s="981"/>
      <c r="Z120" s="981"/>
      <c r="AA120" s="981"/>
      <c r="AB120" s="981"/>
      <c r="AC120" s="981"/>
      <c r="AD120" s="981"/>
      <c r="AE120" s="981"/>
      <c r="AF120" s="981"/>
      <c r="AG120" s="981"/>
      <c r="AH120" s="981"/>
      <c r="AI120" s="981"/>
      <c r="AJ120" s="981"/>
      <c r="AK120" s="981"/>
      <c r="AL120" s="400"/>
      <c r="AM120" s="351"/>
      <c r="AN120" s="352"/>
      <c r="AO120" s="869"/>
      <c r="AP120" s="870"/>
      <c r="AQ120" s="521"/>
    </row>
    <row r="121" spans="1:43" x14ac:dyDescent="0.2">
      <c r="A121" s="870"/>
      <c r="B121" s="872"/>
      <c r="C121" s="351"/>
      <c r="D121" s="352"/>
      <c r="E121" s="868"/>
      <c r="F121" s="868"/>
      <c r="G121" s="868"/>
      <c r="H121" s="868"/>
      <c r="I121" s="868"/>
      <c r="J121" s="868"/>
      <c r="K121" s="868"/>
      <c r="L121" s="868"/>
      <c r="M121" s="868"/>
      <c r="N121" s="868"/>
      <c r="O121" s="868"/>
      <c r="P121" s="868"/>
      <c r="Q121" s="868"/>
      <c r="R121" s="868"/>
      <c r="S121" s="868"/>
      <c r="T121" s="868"/>
      <c r="U121" s="351"/>
      <c r="V121" s="352"/>
      <c r="W121" s="981"/>
      <c r="X121" s="981"/>
      <c r="Y121" s="981"/>
      <c r="Z121" s="981"/>
      <c r="AA121" s="981"/>
      <c r="AB121" s="981"/>
      <c r="AC121" s="981"/>
      <c r="AD121" s="981"/>
      <c r="AE121" s="981"/>
      <c r="AF121" s="981"/>
      <c r="AG121" s="981"/>
      <c r="AH121" s="981"/>
      <c r="AI121" s="981"/>
      <c r="AJ121" s="981"/>
      <c r="AK121" s="981"/>
      <c r="AL121" s="400"/>
      <c r="AM121" s="351"/>
      <c r="AN121" s="352"/>
      <c r="AO121" s="869"/>
      <c r="AP121" s="870"/>
      <c r="AQ121" s="521"/>
    </row>
    <row r="122" spans="1:43" x14ac:dyDescent="0.2">
      <c r="A122" s="870"/>
      <c r="B122" s="872"/>
      <c r="C122" s="351"/>
      <c r="D122" s="352"/>
      <c r="E122" s="868"/>
      <c r="F122" s="868"/>
      <c r="G122" s="868"/>
      <c r="H122" s="868"/>
      <c r="I122" s="868"/>
      <c r="J122" s="868"/>
      <c r="K122" s="868"/>
      <c r="L122" s="868"/>
      <c r="M122" s="868"/>
      <c r="N122" s="868"/>
      <c r="O122" s="868"/>
      <c r="P122" s="868"/>
      <c r="Q122" s="868"/>
      <c r="R122" s="868"/>
      <c r="S122" s="868"/>
      <c r="T122" s="868"/>
      <c r="U122" s="351"/>
      <c r="V122" s="352"/>
      <c r="W122" s="981"/>
      <c r="X122" s="981"/>
      <c r="Y122" s="981"/>
      <c r="Z122" s="981"/>
      <c r="AA122" s="981"/>
      <c r="AB122" s="981"/>
      <c r="AC122" s="981"/>
      <c r="AD122" s="981"/>
      <c r="AE122" s="981"/>
      <c r="AF122" s="981"/>
      <c r="AG122" s="981"/>
      <c r="AH122" s="981"/>
      <c r="AI122" s="981"/>
      <c r="AJ122" s="981"/>
      <c r="AK122" s="981"/>
      <c r="AL122" s="400"/>
      <c r="AM122" s="351"/>
      <c r="AN122" s="352"/>
      <c r="AO122" s="869"/>
      <c r="AP122" s="870"/>
      <c r="AQ122" s="521"/>
    </row>
    <row r="123" spans="1:43" x14ac:dyDescent="0.2">
      <c r="A123" s="870"/>
      <c r="B123" s="872"/>
      <c r="C123" s="351"/>
      <c r="D123" s="352"/>
      <c r="E123" s="868"/>
      <c r="F123" s="868"/>
      <c r="G123" s="868"/>
      <c r="H123" s="868"/>
      <c r="I123" s="868"/>
      <c r="J123" s="868"/>
      <c r="K123" s="868"/>
      <c r="L123" s="868"/>
      <c r="M123" s="868"/>
      <c r="N123" s="868"/>
      <c r="O123" s="868"/>
      <c r="P123" s="868"/>
      <c r="Q123" s="868"/>
      <c r="R123" s="868"/>
      <c r="S123" s="868"/>
      <c r="T123" s="868"/>
      <c r="U123" s="351"/>
      <c r="V123" s="352"/>
      <c r="W123" s="870"/>
      <c r="X123" s="870"/>
      <c r="Y123" s="869"/>
      <c r="Z123" s="869"/>
      <c r="AA123" s="869"/>
      <c r="AB123" s="372"/>
      <c r="AC123" s="412"/>
      <c r="AD123" s="982" t="s">
        <v>1738</v>
      </c>
      <c r="AE123" s="982"/>
      <c r="AF123" s="982"/>
      <c r="AG123" s="982"/>
      <c r="AH123" s="982"/>
      <c r="AI123" s="982"/>
      <c r="AJ123" s="982"/>
      <c r="AK123" s="372"/>
      <c r="AL123" s="400"/>
      <c r="AM123" s="351"/>
      <c r="AN123" s="352"/>
      <c r="AO123" s="869"/>
      <c r="AP123" s="870"/>
      <c r="AQ123" s="521"/>
    </row>
    <row r="124" spans="1:43" x14ac:dyDescent="0.2">
      <c r="A124" s="870"/>
      <c r="B124" s="872"/>
      <c r="C124" s="351"/>
      <c r="D124" s="352"/>
      <c r="E124" s="868"/>
      <c r="F124" s="868"/>
      <c r="G124" s="868"/>
      <c r="H124" s="868"/>
      <c r="I124" s="868"/>
      <c r="J124" s="868"/>
      <c r="K124" s="868"/>
      <c r="L124" s="868"/>
      <c r="M124" s="868"/>
      <c r="N124" s="868"/>
      <c r="O124" s="868"/>
      <c r="P124" s="868"/>
      <c r="Q124" s="868"/>
      <c r="R124" s="868"/>
      <c r="S124" s="868"/>
      <c r="T124" s="868"/>
      <c r="U124" s="351"/>
      <c r="V124" s="352"/>
      <c r="W124" s="870"/>
      <c r="X124" s="870"/>
      <c r="Y124" s="869"/>
      <c r="Z124" s="869"/>
      <c r="AA124" s="869"/>
      <c r="AB124" s="372"/>
      <c r="AC124" s="412"/>
      <c r="AD124" s="982"/>
      <c r="AE124" s="982"/>
      <c r="AF124" s="982"/>
      <c r="AG124" s="982"/>
      <c r="AH124" s="982"/>
      <c r="AI124" s="982"/>
      <c r="AJ124" s="982"/>
      <c r="AK124" s="372"/>
      <c r="AL124" s="400"/>
      <c r="AM124" s="351"/>
      <c r="AN124" s="352"/>
      <c r="AO124" s="869"/>
      <c r="AP124" s="870"/>
      <c r="AQ124" s="521"/>
    </row>
    <row r="125" spans="1:43" ht="6" customHeight="1" x14ac:dyDescent="0.2">
      <c r="A125" s="404"/>
      <c r="B125" s="405"/>
      <c r="C125" s="398"/>
      <c r="D125" s="397"/>
      <c r="E125" s="404"/>
      <c r="F125" s="404"/>
      <c r="G125" s="404"/>
      <c r="H125" s="404"/>
      <c r="I125" s="404"/>
      <c r="J125" s="404"/>
      <c r="K125" s="404"/>
      <c r="L125" s="404"/>
      <c r="M125" s="404"/>
      <c r="N125" s="404"/>
      <c r="O125" s="404"/>
      <c r="P125" s="404"/>
      <c r="Q125" s="404"/>
      <c r="R125" s="404"/>
      <c r="S125" s="404"/>
      <c r="T125" s="404"/>
      <c r="U125" s="398"/>
      <c r="V125" s="397"/>
      <c r="W125" s="404"/>
      <c r="X125" s="404"/>
      <c r="Y125" s="404"/>
      <c r="Z125" s="404"/>
      <c r="AA125" s="404"/>
      <c r="AB125" s="404"/>
      <c r="AC125" s="404"/>
      <c r="AD125" s="404"/>
      <c r="AE125" s="404"/>
      <c r="AF125" s="404"/>
      <c r="AG125" s="404"/>
      <c r="AH125" s="404"/>
      <c r="AI125" s="404"/>
      <c r="AJ125" s="404"/>
      <c r="AK125" s="404"/>
      <c r="AL125" s="406"/>
      <c r="AM125" s="398"/>
      <c r="AN125" s="397"/>
      <c r="AO125" s="404"/>
      <c r="AP125" s="404"/>
      <c r="AQ125" s="404"/>
    </row>
    <row r="126" spans="1:43" ht="6" customHeight="1" x14ac:dyDescent="0.2">
      <c r="A126" s="407"/>
      <c r="B126" s="788"/>
      <c r="C126" s="396"/>
      <c r="D126" s="395"/>
      <c r="E126" s="504"/>
      <c r="F126" s="504"/>
      <c r="G126" s="504"/>
      <c r="H126" s="504"/>
      <c r="I126" s="504"/>
      <c r="J126" s="407"/>
      <c r="K126" s="407"/>
      <c r="L126" s="407"/>
      <c r="M126" s="407"/>
      <c r="N126" s="407"/>
      <c r="O126" s="407"/>
      <c r="P126" s="407"/>
      <c r="Q126" s="407"/>
      <c r="R126" s="407"/>
      <c r="S126" s="504"/>
      <c r="T126" s="504"/>
      <c r="U126" s="396"/>
      <c r="V126" s="395"/>
      <c r="W126" s="407"/>
      <c r="X126" s="407"/>
      <c r="Y126" s="407"/>
      <c r="Z126" s="407"/>
      <c r="AA126" s="407"/>
      <c r="AB126" s="407"/>
      <c r="AC126" s="407"/>
      <c r="AD126" s="407"/>
      <c r="AE126" s="407"/>
      <c r="AF126" s="407"/>
      <c r="AG126" s="407"/>
      <c r="AH126" s="407"/>
      <c r="AI126" s="407"/>
      <c r="AJ126" s="407"/>
      <c r="AK126" s="407"/>
      <c r="AL126" s="408"/>
      <c r="AM126" s="396"/>
      <c r="AN126" s="395"/>
      <c r="AO126" s="407"/>
      <c r="AP126" s="407"/>
      <c r="AQ126" s="407"/>
    </row>
    <row r="127" spans="1:43" ht="11.25" customHeight="1" x14ac:dyDescent="0.2">
      <c r="A127" s="353"/>
      <c r="B127" s="79" t="s">
        <v>85</v>
      </c>
      <c r="C127" s="351"/>
      <c r="D127" s="352"/>
      <c r="E127" s="942" t="str">
        <f ca="1">VLOOKUP(INDIRECT(ADDRESS(ROW(),COLUMN()-3)),Language_Translations,MATCH(Language_Selected,Language_Options,0),FALSE)</f>
        <v>(NOM) a-t-il/elle reçu des vaccins pour éviter de contracter des maladies, y compris des vaccins reçus au cours de campagnes ou de journées de vaccination ou de journées de la santé de l'enfant ?</v>
      </c>
      <c r="F127" s="942"/>
      <c r="G127" s="942"/>
      <c r="H127" s="942"/>
      <c r="I127" s="942"/>
      <c r="J127" s="942"/>
      <c r="K127" s="942"/>
      <c r="L127" s="942"/>
      <c r="M127" s="942"/>
      <c r="N127" s="942"/>
      <c r="O127" s="942"/>
      <c r="P127" s="942"/>
      <c r="Q127" s="942"/>
      <c r="R127" s="942"/>
      <c r="S127" s="942"/>
      <c r="T127" s="942"/>
      <c r="U127" s="351"/>
      <c r="V127" s="352"/>
      <c r="AC127" s="310"/>
      <c r="AM127" s="351"/>
      <c r="AN127" s="352"/>
      <c r="AP127" s="310"/>
      <c r="AQ127" s="353"/>
    </row>
    <row r="128" spans="1:43" x14ac:dyDescent="0.2">
      <c r="A128" s="353"/>
      <c r="B128" s="381" t="s">
        <v>71</v>
      </c>
      <c r="C128" s="351"/>
      <c r="D128" s="352"/>
      <c r="E128" s="942"/>
      <c r="F128" s="942"/>
      <c r="G128" s="942"/>
      <c r="H128" s="942"/>
      <c r="I128" s="942"/>
      <c r="J128" s="942"/>
      <c r="K128" s="942"/>
      <c r="L128" s="942"/>
      <c r="M128" s="942"/>
      <c r="N128" s="942"/>
      <c r="O128" s="942"/>
      <c r="P128" s="942"/>
      <c r="Q128" s="942"/>
      <c r="R128" s="942"/>
      <c r="S128" s="942"/>
      <c r="T128" s="942"/>
      <c r="U128" s="351"/>
      <c r="V128" s="352"/>
      <c r="W128" s="353" t="s">
        <v>444</v>
      </c>
      <c r="X128" s="353"/>
      <c r="Y128" s="378" t="s">
        <v>2</v>
      </c>
      <c r="Z128" s="378"/>
      <c r="AA128" s="378"/>
      <c r="AB128" s="378"/>
      <c r="AC128" s="378"/>
      <c r="AD128" s="378"/>
      <c r="AE128" s="378"/>
      <c r="AF128" s="378"/>
      <c r="AG128" s="378"/>
      <c r="AH128" s="378"/>
      <c r="AI128" s="378"/>
      <c r="AJ128" s="378"/>
      <c r="AK128" s="378"/>
      <c r="AL128" s="400" t="s">
        <v>10</v>
      </c>
      <c r="AM128" s="351"/>
      <c r="AN128" s="352"/>
      <c r="AO128" s="359"/>
      <c r="AP128" s="359"/>
      <c r="AQ128" s="521"/>
    </row>
    <row r="129" spans="1:43" ht="11.25" customHeight="1" x14ac:dyDescent="0.2">
      <c r="A129" s="353"/>
      <c r="B129" s="79"/>
      <c r="C129" s="351"/>
      <c r="D129" s="352"/>
      <c r="E129" s="942"/>
      <c r="F129" s="942"/>
      <c r="G129" s="942"/>
      <c r="H129" s="942"/>
      <c r="I129" s="942"/>
      <c r="J129" s="942"/>
      <c r="K129" s="942"/>
      <c r="L129" s="942"/>
      <c r="M129" s="942"/>
      <c r="N129" s="942"/>
      <c r="O129" s="942"/>
      <c r="P129" s="942"/>
      <c r="Q129" s="942"/>
      <c r="R129" s="942"/>
      <c r="S129" s="942"/>
      <c r="T129" s="942"/>
      <c r="U129" s="492"/>
      <c r="V129" s="352"/>
      <c r="W129" s="870" t="s">
        <v>445</v>
      </c>
      <c r="X129" s="870"/>
      <c r="Y129" s="378" t="s">
        <v>2</v>
      </c>
      <c r="Z129" s="378"/>
      <c r="AA129" s="378"/>
      <c r="AB129" s="378"/>
      <c r="AC129" s="378"/>
      <c r="AD129" s="378"/>
      <c r="AE129" s="378"/>
      <c r="AF129" s="378"/>
      <c r="AG129" s="378"/>
      <c r="AH129" s="378"/>
      <c r="AI129" s="378"/>
      <c r="AJ129" s="378"/>
      <c r="AK129" s="378"/>
      <c r="AL129" s="400" t="s">
        <v>12</v>
      </c>
      <c r="AM129" s="351"/>
      <c r="AN129" s="352"/>
      <c r="AO129" s="869"/>
      <c r="AP129" s="978" t="s">
        <v>76</v>
      </c>
      <c r="AQ129" s="521"/>
    </row>
    <row r="130" spans="1:43" ht="11.25" customHeight="1" x14ac:dyDescent="0.2">
      <c r="A130" s="870"/>
      <c r="B130" s="872"/>
      <c r="C130" s="351"/>
      <c r="D130" s="352"/>
      <c r="E130" s="942"/>
      <c r="F130" s="942"/>
      <c r="G130" s="942"/>
      <c r="H130" s="942"/>
      <c r="I130" s="942"/>
      <c r="J130" s="942"/>
      <c r="K130" s="942"/>
      <c r="L130" s="942"/>
      <c r="M130" s="942"/>
      <c r="N130" s="942"/>
      <c r="O130" s="942"/>
      <c r="P130" s="942"/>
      <c r="Q130" s="942"/>
      <c r="R130" s="942"/>
      <c r="S130" s="942"/>
      <c r="T130" s="942"/>
      <c r="U130" s="492"/>
      <c r="V130" s="352"/>
      <c r="W130" s="870" t="s">
        <v>560</v>
      </c>
      <c r="X130" s="870"/>
      <c r="Y130" s="341"/>
      <c r="Z130" s="341"/>
      <c r="AA130" s="341"/>
      <c r="AB130" s="372" t="s">
        <v>2</v>
      </c>
      <c r="AC130" s="412"/>
      <c r="AD130" s="372"/>
      <c r="AE130" s="372"/>
      <c r="AF130" s="372"/>
      <c r="AG130" s="372"/>
      <c r="AH130" s="372"/>
      <c r="AI130" s="372"/>
      <c r="AJ130" s="372"/>
      <c r="AK130" s="372"/>
      <c r="AL130" s="400" t="s">
        <v>58</v>
      </c>
      <c r="AM130" s="351"/>
      <c r="AN130" s="352"/>
      <c r="AO130" s="869"/>
      <c r="AP130" s="978"/>
      <c r="AQ130" s="521"/>
    </row>
    <row r="131" spans="1:43" ht="11.25" customHeight="1" x14ac:dyDescent="0.2">
      <c r="A131" s="353"/>
      <c r="B131" s="79"/>
      <c r="C131" s="351"/>
      <c r="D131" s="352"/>
      <c r="E131" s="942"/>
      <c r="F131" s="942"/>
      <c r="G131" s="942"/>
      <c r="H131" s="942"/>
      <c r="I131" s="942"/>
      <c r="J131" s="942"/>
      <c r="K131" s="942"/>
      <c r="L131" s="942"/>
      <c r="M131" s="942"/>
      <c r="N131" s="942"/>
      <c r="O131" s="942"/>
      <c r="P131" s="942"/>
      <c r="Q131" s="942"/>
      <c r="R131" s="942"/>
      <c r="S131" s="942"/>
      <c r="T131" s="942"/>
      <c r="U131" s="492"/>
      <c r="V131" s="352"/>
      <c r="W131" s="353"/>
      <c r="X131" s="353"/>
      <c r="Y131" s="341"/>
      <c r="Z131" s="341"/>
      <c r="AA131" s="341"/>
      <c r="AB131" s="372"/>
      <c r="AC131" s="412"/>
      <c r="AD131" s="372"/>
      <c r="AE131" s="372"/>
      <c r="AF131" s="372"/>
      <c r="AG131" s="372"/>
      <c r="AH131" s="372"/>
      <c r="AI131" s="372"/>
      <c r="AJ131" s="372"/>
      <c r="AK131" s="372"/>
      <c r="AL131" s="400"/>
      <c r="AM131" s="351"/>
      <c r="AN131" s="352"/>
      <c r="AO131" s="359"/>
      <c r="AP131" s="353"/>
      <c r="AQ131" s="353"/>
    </row>
    <row r="132" spans="1:43" ht="6" customHeight="1" x14ac:dyDescent="0.2">
      <c r="A132" s="404"/>
      <c r="B132" s="405"/>
      <c r="C132" s="398"/>
      <c r="D132" s="397"/>
      <c r="E132" s="404"/>
      <c r="F132" s="404"/>
      <c r="G132" s="404"/>
      <c r="H132" s="404"/>
      <c r="I132" s="404"/>
      <c r="J132" s="404"/>
      <c r="K132" s="404"/>
      <c r="L132" s="404"/>
      <c r="M132" s="404"/>
      <c r="N132" s="404"/>
      <c r="O132" s="404"/>
      <c r="P132" s="404"/>
      <c r="Q132" s="404"/>
      <c r="R132" s="404"/>
      <c r="S132" s="404"/>
      <c r="T132" s="404"/>
      <c r="U132" s="398"/>
      <c r="V132" s="397"/>
      <c r="W132" s="404"/>
      <c r="X132" s="404"/>
      <c r="Y132" s="404"/>
      <c r="Z132" s="404"/>
      <c r="AA132" s="404"/>
      <c r="AB132" s="404"/>
      <c r="AC132" s="404"/>
      <c r="AD132" s="404"/>
      <c r="AE132" s="404"/>
      <c r="AF132" s="404"/>
      <c r="AG132" s="404"/>
      <c r="AH132" s="404"/>
      <c r="AI132" s="404"/>
      <c r="AJ132" s="404"/>
      <c r="AK132" s="404"/>
      <c r="AL132" s="406"/>
      <c r="AM132" s="398"/>
      <c r="AN132" s="397"/>
      <c r="AO132" s="404"/>
      <c r="AP132" s="404"/>
      <c r="AQ132" s="404"/>
    </row>
    <row r="133" spans="1:43" ht="6" customHeight="1" x14ac:dyDescent="0.2">
      <c r="A133" s="407"/>
      <c r="B133" s="788"/>
      <c r="C133" s="396"/>
      <c r="D133" s="395"/>
      <c r="E133" s="504"/>
      <c r="F133" s="504"/>
      <c r="G133" s="504"/>
      <c r="H133" s="504"/>
      <c r="I133" s="504"/>
      <c r="J133" s="407"/>
      <c r="K133" s="407"/>
      <c r="L133" s="407"/>
      <c r="M133" s="407"/>
      <c r="N133" s="407"/>
      <c r="O133" s="407"/>
      <c r="P133" s="407"/>
      <c r="Q133" s="407"/>
      <c r="R133" s="407"/>
      <c r="S133" s="504"/>
      <c r="T133" s="504"/>
      <c r="U133" s="396"/>
      <c r="V133" s="395"/>
      <c r="W133" s="407"/>
      <c r="X133" s="407"/>
      <c r="Y133" s="407"/>
      <c r="Z133" s="407"/>
      <c r="AA133" s="407"/>
      <c r="AB133" s="407"/>
      <c r="AC133" s="407"/>
      <c r="AD133" s="407"/>
      <c r="AE133" s="407"/>
      <c r="AF133" s="407"/>
      <c r="AG133" s="407"/>
      <c r="AH133" s="407"/>
      <c r="AI133" s="407"/>
      <c r="AJ133" s="407"/>
      <c r="AK133" s="407"/>
      <c r="AL133" s="408"/>
      <c r="AM133" s="396"/>
      <c r="AN133" s="395"/>
      <c r="AO133" s="407"/>
      <c r="AP133" s="407"/>
      <c r="AQ133" s="407"/>
    </row>
    <row r="134" spans="1:43" ht="11.25" customHeight="1" x14ac:dyDescent="0.2">
      <c r="A134" s="353"/>
      <c r="B134" s="79" t="s">
        <v>86</v>
      </c>
      <c r="C134" s="351"/>
      <c r="D134" s="352"/>
      <c r="E134" s="942" t="str">
        <f ca="1">VLOOKUP(INDIRECT(ADDRESS(ROW(),COLUMN()-3)),Language_Translations,MATCH(Language_Selected,Language_Options,0),FALSE)</f>
        <v>Est-ce que (NOM) a reçu le vaccin du BCG contre la tuberculose, c'est-à-dire une injection dans le bras ou à l'épaule qui laisse habituellement une cicatrice ?</v>
      </c>
      <c r="F134" s="942"/>
      <c r="G134" s="942"/>
      <c r="H134" s="942"/>
      <c r="I134" s="942"/>
      <c r="J134" s="942"/>
      <c r="K134" s="942"/>
      <c r="L134" s="942"/>
      <c r="M134" s="942"/>
      <c r="N134" s="942"/>
      <c r="O134" s="942"/>
      <c r="P134" s="942"/>
      <c r="Q134" s="942"/>
      <c r="R134" s="942"/>
      <c r="S134" s="942"/>
      <c r="T134" s="942"/>
      <c r="U134" s="351"/>
      <c r="V134" s="352"/>
      <c r="W134" s="720" t="s">
        <v>444</v>
      </c>
      <c r="X134" s="353"/>
      <c r="Y134" s="378" t="s">
        <v>2</v>
      </c>
      <c r="Z134" s="378"/>
      <c r="AA134" s="378"/>
      <c r="AB134" s="378"/>
      <c r="AC134" s="378"/>
      <c r="AD134" s="378"/>
      <c r="AE134" s="378"/>
      <c r="AF134" s="378"/>
      <c r="AG134" s="378"/>
      <c r="AH134" s="378"/>
      <c r="AI134" s="378"/>
      <c r="AJ134" s="378"/>
      <c r="AK134" s="378"/>
      <c r="AL134" s="400" t="s">
        <v>10</v>
      </c>
      <c r="AM134" s="351"/>
      <c r="AN134" s="352"/>
      <c r="AO134" s="359"/>
      <c r="AP134" s="359"/>
      <c r="AQ134" s="353"/>
    </row>
    <row r="135" spans="1:43" x14ac:dyDescent="0.2">
      <c r="A135" s="353"/>
      <c r="B135" s="79"/>
      <c r="C135" s="351"/>
      <c r="D135" s="352"/>
      <c r="E135" s="942"/>
      <c r="F135" s="942"/>
      <c r="G135" s="942"/>
      <c r="H135" s="942"/>
      <c r="I135" s="942"/>
      <c r="J135" s="942"/>
      <c r="K135" s="942"/>
      <c r="L135" s="942"/>
      <c r="M135" s="942"/>
      <c r="N135" s="942"/>
      <c r="O135" s="942"/>
      <c r="P135" s="942"/>
      <c r="Q135" s="942"/>
      <c r="R135" s="942"/>
      <c r="S135" s="942"/>
      <c r="T135" s="942"/>
      <c r="U135" s="351"/>
      <c r="V135" s="352"/>
      <c r="W135" s="720" t="s">
        <v>445</v>
      </c>
      <c r="X135" s="353"/>
      <c r="Y135" s="378" t="s">
        <v>2</v>
      </c>
      <c r="Z135" s="378"/>
      <c r="AA135" s="378"/>
      <c r="AB135" s="378"/>
      <c r="AC135" s="378"/>
      <c r="AD135" s="378"/>
      <c r="AE135" s="378"/>
      <c r="AF135" s="378"/>
      <c r="AG135" s="378"/>
      <c r="AH135" s="378"/>
      <c r="AI135" s="378"/>
      <c r="AJ135" s="378"/>
      <c r="AK135" s="378"/>
      <c r="AL135" s="400" t="s">
        <v>12</v>
      </c>
      <c r="AM135" s="351"/>
      <c r="AN135" s="352"/>
      <c r="AO135" s="359"/>
      <c r="AP135" s="359"/>
      <c r="AQ135" s="353"/>
    </row>
    <row r="136" spans="1:43" ht="11.25" customHeight="1" x14ac:dyDescent="0.2">
      <c r="A136" s="353"/>
      <c r="B136" s="79"/>
      <c r="C136" s="351"/>
      <c r="D136" s="352"/>
      <c r="E136" s="942"/>
      <c r="F136" s="942"/>
      <c r="G136" s="942"/>
      <c r="H136" s="942"/>
      <c r="I136" s="942"/>
      <c r="J136" s="942"/>
      <c r="K136" s="942"/>
      <c r="L136" s="942"/>
      <c r="M136" s="942"/>
      <c r="N136" s="942"/>
      <c r="O136" s="942"/>
      <c r="P136" s="942"/>
      <c r="Q136" s="942"/>
      <c r="R136" s="942"/>
      <c r="S136" s="942"/>
      <c r="T136" s="942"/>
      <c r="U136" s="492"/>
      <c r="V136" s="352"/>
      <c r="W136" s="720" t="s">
        <v>560</v>
      </c>
      <c r="X136" s="353"/>
      <c r="Y136" s="341"/>
      <c r="Z136" s="341"/>
      <c r="AA136" s="341"/>
      <c r="AB136" s="372" t="s">
        <v>2</v>
      </c>
      <c r="AC136" s="412"/>
      <c r="AD136" s="372"/>
      <c r="AE136" s="372"/>
      <c r="AF136" s="372"/>
      <c r="AG136" s="372"/>
      <c r="AH136" s="372"/>
      <c r="AI136" s="372"/>
      <c r="AJ136" s="372"/>
      <c r="AK136" s="372"/>
      <c r="AL136" s="400" t="s">
        <v>58</v>
      </c>
      <c r="AM136" s="351"/>
      <c r="AN136" s="352"/>
      <c r="AO136" s="359"/>
      <c r="AP136" s="359"/>
      <c r="AQ136" s="353"/>
    </row>
    <row r="137" spans="1:43" ht="6" customHeight="1" x14ac:dyDescent="0.2">
      <c r="A137" s="404"/>
      <c r="B137" s="405"/>
      <c r="C137" s="398"/>
      <c r="D137" s="397"/>
      <c r="E137" s="404"/>
      <c r="F137" s="404"/>
      <c r="G137" s="404"/>
      <c r="H137" s="404"/>
      <c r="I137" s="404"/>
      <c r="J137" s="404"/>
      <c r="K137" s="404"/>
      <c r="L137" s="404"/>
      <c r="M137" s="404"/>
      <c r="N137" s="404"/>
      <c r="O137" s="404"/>
      <c r="P137" s="404"/>
      <c r="Q137" s="404"/>
      <c r="R137" s="404"/>
      <c r="S137" s="404"/>
      <c r="T137" s="404"/>
      <c r="U137" s="398"/>
      <c r="V137" s="397"/>
      <c r="W137" s="404"/>
      <c r="X137" s="404"/>
      <c r="Y137" s="404"/>
      <c r="Z137" s="404"/>
      <c r="AA137" s="404"/>
      <c r="AB137" s="404"/>
      <c r="AC137" s="404"/>
      <c r="AD137" s="404"/>
      <c r="AE137" s="404"/>
      <c r="AF137" s="404"/>
      <c r="AG137" s="404"/>
      <c r="AH137" s="404"/>
      <c r="AI137" s="404"/>
      <c r="AJ137" s="404"/>
      <c r="AK137" s="404"/>
      <c r="AL137" s="406"/>
      <c r="AM137" s="398"/>
      <c r="AN137" s="397"/>
      <c r="AO137" s="404"/>
      <c r="AP137" s="404"/>
      <c r="AQ137" s="404"/>
    </row>
    <row r="138" spans="1:43" ht="6" customHeight="1" x14ac:dyDescent="0.2">
      <c r="A138" s="407"/>
      <c r="B138" s="788"/>
      <c r="C138" s="396"/>
      <c r="D138" s="395"/>
      <c r="E138" s="504"/>
      <c r="F138" s="504"/>
      <c r="G138" s="504"/>
      <c r="H138" s="504"/>
      <c r="I138" s="504"/>
      <c r="J138" s="407"/>
      <c r="K138" s="407"/>
      <c r="L138" s="407"/>
      <c r="M138" s="407"/>
      <c r="N138" s="407"/>
      <c r="O138" s="407"/>
      <c r="P138" s="407"/>
      <c r="Q138" s="407"/>
      <c r="R138" s="407"/>
      <c r="S138" s="504"/>
      <c r="T138" s="504"/>
      <c r="U138" s="396"/>
      <c r="V138" s="395"/>
      <c r="W138" s="407"/>
      <c r="X138" s="407"/>
      <c r="Y138" s="407"/>
      <c r="Z138" s="407"/>
      <c r="AA138" s="407"/>
      <c r="AB138" s="407"/>
      <c r="AC138" s="407"/>
      <c r="AD138" s="407"/>
      <c r="AE138" s="407"/>
      <c r="AF138" s="407"/>
      <c r="AG138" s="407"/>
      <c r="AH138" s="407"/>
      <c r="AI138" s="407"/>
      <c r="AJ138" s="407"/>
      <c r="AK138" s="407"/>
      <c r="AL138" s="408"/>
      <c r="AM138" s="396"/>
      <c r="AN138" s="395"/>
      <c r="AO138" s="407"/>
      <c r="AP138" s="407"/>
      <c r="AQ138" s="407"/>
    </row>
    <row r="139" spans="1:43" ht="11.25" customHeight="1" x14ac:dyDescent="0.2">
      <c r="A139" s="353"/>
      <c r="B139" s="79" t="s">
        <v>87</v>
      </c>
      <c r="C139" s="351"/>
      <c r="D139" s="352"/>
      <c r="E139" s="942" t="str">
        <f ca="1">VLOOKUP(INDIRECT(ADDRESS(ROW(),COLUMN()-3)),Language_Translations,MATCH(Language_Selected,Language_Options,0),FALSE)</f>
        <v>Est-ce que dans les 24 heures après la naissance, (NOM) a reçu le vaccin de l'hépatite B, c'est-à dire une injection dans la cuisse pour éviter l'hépatite B ?</v>
      </c>
      <c r="F139" s="942"/>
      <c r="G139" s="942"/>
      <c r="H139" s="942"/>
      <c r="I139" s="942"/>
      <c r="J139" s="942"/>
      <c r="K139" s="942"/>
      <c r="L139" s="942"/>
      <c r="M139" s="942"/>
      <c r="N139" s="942"/>
      <c r="O139" s="942"/>
      <c r="P139" s="942"/>
      <c r="Q139" s="942"/>
      <c r="R139" s="942"/>
      <c r="S139" s="942"/>
      <c r="T139" s="942"/>
      <c r="U139" s="351"/>
      <c r="V139" s="352"/>
      <c r="W139" s="720" t="s">
        <v>444</v>
      </c>
      <c r="X139" s="353"/>
      <c r="Y139" s="378" t="s">
        <v>2</v>
      </c>
      <c r="Z139" s="378"/>
      <c r="AA139" s="378"/>
      <c r="AB139" s="378"/>
      <c r="AC139" s="378"/>
      <c r="AD139" s="378"/>
      <c r="AE139" s="378"/>
      <c r="AF139" s="378"/>
      <c r="AG139" s="378"/>
      <c r="AH139" s="378"/>
      <c r="AI139" s="378"/>
      <c r="AJ139" s="378"/>
      <c r="AK139" s="378"/>
      <c r="AL139" s="400" t="s">
        <v>10</v>
      </c>
      <c r="AM139" s="351"/>
      <c r="AN139" s="352"/>
      <c r="AO139" s="359"/>
      <c r="AP139" s="359"/>
      <c r="AQ139" s="353"/>
    </row>
    <row r="140" spans="1:43" ht="10.5" x14ac:dyDescent="0.2">
      <c r="A140" s="353"/>
      <c r="B140" s="358"/>
      <c r="C140" s="351"/>
      <c r="D140" s="352"/>
      <c r="E140" s="942"/>
      <c r="F140" s="942"/>
      <c r="G140" s="942"/>
      <c r="H140" s="942"/>
      <c r="I140" s="942"/>
      <c r="J140" s="942"/>
      <c r="K140" s="942"/>
      <c r="L140" s="942"/>
      <c r="M140" s="942"/>
      <c r="N140" s="942"/>
      <c r="O140" s="942"/>
      <c r="P140" s="942"/>
      <c r="Q140" s="942"/>
      <c r="R140" s="942"/>
      <c r="S140" s="942"/>
      <c r="T140" s="942"/>
      <c r="U140" s="351"/>
      <c r="V140" s="352"/>
      <c r="W140" s="720" t="s">
        <v>445</v>
      </c>
      <c r="X140" s="353"/>
      <c r="Y140" s="378" t="s">
        <v>2</v>
      </c>
      <c r="Z140" s="378"/>
      <c r="AA140" s="378"/>
      <c r="AB140" s="378"/>
      <c r="AC140" s="378"/>
      <c r="AD140" s="378"/>
      <c r="AE140" s="378"/>
      <c r="AF140" s="378"/>
      <c r="AG140" s="378"/>
      <c r="AH140" s="378"/>
      <c r="AI140" s="378"/>
      <c r="AJ140" s="378"/>
      <c r="AK140" s="378"/>
      <c r="AL140" s="400" t="s">
        <v>12</v>
      </c>
      <c r="AM140" s="351"/>
      <c r="AN140" s="352"/>
      <c r="AO140" s="359"/>
      <c r="AP140" s="359"/>
      <c r="AQ140" s="353"/>
    </row>
    <row r="141" spans="1:43" ht="11.25" customHeight="1" x14ac:dyDescent="0.2">
      <c r="A141" s="353"/>
      <c r="B141" s="79"/>
      <c r="C141" s="351"/>
      <c r="D141" s="352"/>
      <c r="E141" s="942"/>
      <c r="F141" s="942"/>
      <c r="G141" s="942"/>
      <c r="H141" s="942"/>
      <c r="I141" s="942"/>
      <c r="J141" s="942"/>
      <c r="K141" s="942"/>
      <c r="L141" s="942"/>
      <c r="M141" s="942"/>
      <c r="N141" s="942"/>
      <c r="O141" s="942"/>
      <c r="P141" s="942"/>
      <c r="Q141" s="942"/>
      <c r="R141" s="942"/>
      <c r="S141" s="942"/>
      <c r="T141" s="942"/>
      <c r="U141" s="492"/>
      <c r="V141" s="352"/>
      <c r="W141" s="720" t="s">
        <v>560</v>
      </c>
      <c r="X141" s="353"/>
      <c r="Y141" s="341"/>
      <c r="Z141" s="341"/>
      <c r="AA141" s="341"/>
      <c r="AB141" s="372" t="s">
        <v>2</v>
      </c>
      <c r="AC141" s="412"/>
      <c r="AD141" s="372"/>
      <c r="AE141" s="372"/>
      <c r="AF141" s="372"/>
      <c r="AG141" s="372"/>
      <c r="AH141" s="372"/>
      <c r="AI141" s="372"/>
      <c r="AJ141" s="372"/>
      <c r="AK141" s="372"/>
      <c r="AL141" s="400" t="s">
        <v>58</v>
      </c>
      <c r="AM141" s="351"/>
      <c r="AN141" s="352"/>
      <c r="AO141" s="359"/>
      <c r="AP141" s="359"/>
      <c r="AQ141" s="353"/>
    </row>
    <row r="142" spans="1:43" ht="6" customHeight="1" x14ac:dyDescent="0.2">
      <c r="A142" s="404"/>
      <c r="B142" s="405"/>
      <c r="C142" s="398"/>
      <c r="D142" s="397"/>
      <c r="E142" s="404"/>
      <c r="F142" s="404"/>
      <c r="G142" s="404"/>
      <c r="H142" s="404"/>
      <c r="I142" s="404"/>
      <c r="J142" s="404"/>
      <c r="K142" s="404"/>
      <c r="L142" s="404"/>
      <c r="M142" s="404"/>
      <c r="N142" s="404"/>
      <c r="O142" s="404"/>
      <c r="P142" s="404"/>
      <c r="Q142" s="404"/>
      <c r="R142" s="404"/>
      <c r="S142" s="404"/>
      <c r="T142" s="404"/>
      <c r="U142" s="398"/>
      <c r="V142" s="397"/>
      <c r="W142" s="404"/>
      <c r="X142" s="404"/>
      <c r="Y142" s="404"/>
      <c r="Z142" s="404"/>
      <c r="AA142" s="404"/>
      <c r="AB142" s="404"/>
      <c r="AC142" s="404"/>
      <c r="AD142" s="404"/>
      <c r="AE142" s="404"/>
      <c r="AF142" s="404"/>
      <c r="AG142" s="404"/>
      <c r="AH142" s="404"/>
      <c r="AI142" s="404"/>
      <c r="AJ142" s="404"/>
      <c r="AK142" s="404"/>
      <c r="AL142" s="406"/>
      <c r="AM142" s="398"/>
      <c r="AN142" s="397"/>
      <c r="AO142" s="404"/>
      <c r="AP142" s="404"/>
      <c r="AQ142" s="404"/>
    </row>
    <row r="143" spans="1:43" ht="6" customHeight="1" x14ac:dyDescent="0.2">
      <c r="A143" s="407"/>
      <c r="B143" s="788"/>
      <c r="C143" s="396"/>
      <c r="D143" s="395"/>
      <c r="E143" s="504"/>
      <c r="F143" s="504"/>
      <c r="G143" s="504"/>
      <c r="H143" s="504"/>
      <c r="I143" s="504"/>
      <c r="J143" s="407"/>
      <c r="K143" s="407"/>
      <c r="L143" s="407"/>
      <c r="M143" s="407"/>
      <c r="N143" s="407"/>
      <c r="O143" s="407"/>
      <c r="P143" s="407"/>
      <c r="Q143" s="407"/>
      <c r="R143" s="407"/>
      <c r="S143" s="504"/>
      <c r="T143" s="504"/>
      <c r="U143" s="396"/>
      <c r="V143" s="395"/>
      <c r="W143" s="407"/>
      <c r="X143" s="407"/>
      <c r="Y143" s="407"/>
      <c r="Z143" s="407"/>
      <c r="AA143" s="407"/>
      <c r="AB143" s="407"/>
      <c r="AC143" s="407"/>
      <c r="AD143" s="407"/>
      <c r="AE143" s="407"/>
      <c r="AF143" s="407"/>
      <c r="AG143" s="407"/>
      <c r="AH143" s="407"/>
      <c r="AI143" s="407"/>
      <c r="AJ143" s="407"/>
      <c r="AK143" s="407"/>
      <c r="AL143" s="408"/>
      <c r="AM143" s="396"/>
      <c r="AN143" s="395"/>
      <c r="AO143" s="407"/>
      <c r="AP143" s="407"/>
      <c r="AQ143" s="407"/>
    </row>
    <row r="144" spans="1:43" ht="11.25" customHeight="1" x14ac:dyDescent="0.2">
      <c r="A144" s="353"/>
      <c r="B144" s="79" t="s">
        <v>88</v>
      </c>
      <c r="C144" s="351"/>
      <c r="D144" s="352"/>
      <c r="E144" s="942" t="str">
        <f ca="1">VLOOKUP(INDIRECT(ADDRESS(ROW(),COLUMN()-3)),Language_Translations,MATCH(Language_Selected,Language_Options,0),FALSE)</f>
        <v>Est-ce que (NOM) a reçu le vaccin oral contre la polio, c'est-à-dire deux gouttes dans la bouche pour éviter la polio ?</v>
      </c>
      <c r="F144" s="942"/>
      <c r="G144" s="942"/>
      <c r="H144" s="942"/>
      <c r="I144" s="942"/>
      <c r="J144" s="942"/>
      <c r="K144" s="942"/>
      <c r="L144" s="942"/>
      <c r="M144" s="942"/>
      <c r="N144" s="942"/>
      <c r="O144" s="942"/>
      <c r="P144" s="942"/>
      <c r="Q144" s="942"/>
      <c r="R144" s="942"/>
      <c r="S144" s="942"/>
      <c r="T144" s="942"/>
      <c r="U144" s="351"/>
      <c r="V144" s="352"/>
      <c r="W144" s="720" t="s">
        <v>444</v>
      </c>
      <c r="X144" s="353"/>
      <c r="Y144" s="378" t="s">
        <v>2</v>
      </c>
      <c r="Z144" s="378"/>
      <c r="AA144" s="378"/>
      <c r="AB144" s="378"/>
      <c r="AC144" s="378"/>
      <c r="AD144" s="378"/>
      <c r="AE144" s="378"/>
      <c r="AF144" s="378"/>
      <c r="AG144" s="378"/>
      <c r="AH144" s="378"/>
      <c r="AI144" s="378"/>
      <c r="AJ144" s="378"/>
      <c r="AK144" s="378"/>
      <c r="AL144" s="400" t="s">
        <v>10</v>
      </c>
      <c r="AM144" s="351"/>
      <c r="AN144" s="352"/>
      <c r="AO144" s="359"/>
      <c r="AP144" s="359"/>
      <c r="AQ144" s="353"/>
    </row>
    <row r="145" spans="1:43" x14ac:dyDescent="0.2">
      <c r="A145" s="353"/>
      <c r="B145" s="79"/>
      <c r="C145" s="351"/>
      <c r="D145" s="352"/>
      <c r="E145" s="942"/>
      <c r="F145" s="942"/>
      <c r="G145" s="942"/>
      <c r="H145" s="942"/>
      <c r="I145" s="942"/>
      <c r="J145" s="942"/>
      <c r="K145" s="942"/>
      <c r="L145" s="942"/>
      <c r="M145" s="942"/>
      <c r="N145" s="942"/>
      <c r="O145" s="942"/>
      <c r="P145" s="942"/>
      <c r="Q145" s="942"/>
      <c r="R145" s="942"/>
      <c r="S145" s="942"/>
      <c r="T145" s="942"/>
      <c r="U145" s="351"/>
      <c r="V145" s="352"/>
      <c r="W145" s="720" t="s">
        <v>445</v>
      </c>
      <c r="X145" s="353"/>
      <c r="Y145" s="378" t="s">
        <v>2</v>
      </c>
      <c r="Z145" s="378"/>
      <c r="AA145" s="378"/>
      <c r="AB145" s="378"/>
      <c r="AC145" s="378"/>
      <c r="AD145" s="378"/>
      <c r="AE145" s="378"/>
      <c r="AF145" s="378"/>
      <c r="AG145" s="378"/>
      <c r="AH145" s="378"/>
      <c r="AI145" s="378"/>
      <c r="AJ145" s="378"/>
      <c r="AK145" s="378"/>
      <c r="AL145" s="400" t="s">
        <v>12</v>
      </c>
      <c r="AM145" s="351"/>
      <c r="AN145" s="352"/>
      <c r="AO145" s="359"/>
      <c r="AP145" s="980" t="s">
        <v>91</v>
      </c>
      <c r="AQ145" s="522"/>
    </row>
    <row r="146" spans="1:43" ht="11.25" customHeight="1" x14ac:dyDescent="0.2">
      <c r="A146" s="353"/>
      <c r="B146" s="79"/>
      <c r="C146" s="351"/>
      <c r="D146" s="352"/>
      <c r="E146" s="942"/>
      <c r="F146" s="942"/>
      <c r="G146" s="942"/>
      <c r="H146" s="942"/>
      <c r="I146" s="942"/>
      <c r="J146" s="942"/>
      <c r="K146" s="942"/>
      <c r="L146" s="942"/>
      <c r="M146" s="942"/>
      <c r="N146" s="942"/>
      <c r="O146" s="942"/>
      <c r="P146" s="942"/>
      <c r="Q146" s="942"/>
      <c r="R146" s="942"/>
      <c r="S146" s="942"/>
      <c r="T146" s="942"/>
      <c r="U146" s="492"/>
      <c r="V146" s="352"/>
      <c r="W146" s="720" t="s">
        <v>560</v>
      </c>
      <c r="X146" s="353"/>
      <c r="Y146" s="341"/>
      <c r="Z146" s="341"/>
      <c r="AA146" s="341"/>
      <c r="AB146" s="372" t="s">
        <v>2</v>
      </c>
      <c r="AC146" s="412"/>
      <c r="AD146" s="372"/>
      <c r="AE146" s="372"/>
      <c r="AF146" s="372"/>
      <c r="AG146" s="372"/>
      <c r="AH146" s="372"/>
      <c r="AI146" s="372"/>
      <c r="AJ146" s="372"/>
      <c r="AK146" s="372"/>
      <c r="AL146" s="400" t="s">
        <v>58</v>
      </c>
      <c r="AM146" s="351"/>
      <c r="AN146" s="352"/>
      <c r="AO146" s="359"/>
      <c r="AP146" s="980"/>
      <c r="AQ146" s="522"/>
    </row>
    <row r="147" spans="1:43" ht="6" customHeight="1" x14ac:dyDescent="0.2">
      <c r="A147" s="404"/>
      <c r="B147" s="405"/>
      <c r="C147" s="398"/>
      <c r="D147" s="397"/>
      <c r="E147" s="404"/>
      <c r="F147" s="404"/>
      <c r="G147" s="404"/>
      <c r="H147" s="404"/>
      <c r="I147" s="404"/>
      <c r="J147" s="404"/>
      <c r="K147" s="404"/>
      <c r="L147" s="404"/>
      <c r="M147" s="404"/>
      <c r="N147" s="404"/>
      <c r="O147" s="404"/>
      <c r="P147" s="404"/>
      <c r="Q147" s="404"/>
      <c r="R147" s="404"/>
      <c r="S147" s="404"/>
      <c r="T147" s="404"/>
      <c r="U147" s="398"/>
      <c r="V147" s="397"/>
      <c r="W147" s="404"/>
      <c r="X147" s="404"/>
      <c r="Y147" s="404"/>
      <c r="Z147" s="404"/>
      <c r="AA147" s="404"/>
      <c r="AB147" s="404"/>
      <c r="AC147" s="404"/>
      <c r="AD147" s="404"/>
      <c r="AE147" s="404"/>
      <c r="AF147" s="404"/>
      <c r="AG147" s="404"/>
      <c r="AH147" s="404"/>
      <c r="AI147" s="404"/>
      <c r="AJ147" s="404"/>
      <c r="AK147" s="404"/>
      <c r="AL147" s="406"/>
      <c r="AM147" s="398"/>
      <c r="AN147" s="397"/>
      <c r="AO147" s="404"/>
      <c r="AP147" s="404"/>
      <c r="AQ147" s="404"/>
    </row>
    <row r="148" spans="1:43" ht="6" customHeight="1" x14ac:dyDescent="0.2">
      <c r="A148" s="407"/>
      <c r="B148" s="788"/>
      <c r="C148" s="396"/>
      <c r="D148" s="395"/>
      <c r="E148" s="504"/>
      <c r="F148" s="504"/>
      <c r="G148" s="504"/>
      <c r="H148" s="504"/>
      <c r="I148" s="504"/>
      <c r="J148" s="407"/>
      <c r="K148" s="407"/>
      <c r="L148" s="407"/>
      <c r="M148" s="407"/>
      <c r="N148" s="407"/>
      <c r="O148" s="407"/>
      <c r="P148" s="407"/>
      <c r="Q148" s="407"/>
      <c r="R148" s="407"/>
      <c r="S148" s="504"/>
      <c r="T148" s="504"/>
      <c r="U148" s="396"/>
      <c r="V148" s="395"/>
      <c r="W148" s="407"/>
      <c r="X148" s="407"/>
      <c r="Y148" s="407"/>
      <c r="Z148" s="407"/>
      <c r="AA148" s="407"/>
      <c r="AB148" s="407"/>
      <c r="AC148" s="407"/>
      <c r="AD148" s="407"/>
      <c r="AE148" s="407"/>
      <c r="AF148" s="407"/>
      <c r="AG148" s="407"/>
      <c r="AH148" s="407"/>
      <c r="AI148" s="407"/>
      <c r="AJ148" s="407"/>
      <c r="AK148" s="407"/>
      <c r="AL148" s="408"/>
      <c r="AM148" s="396"/>
      <c r="AN148" s="395"/>
      <c r="AO148" s="407"/>
      <c r="AP148" s="407"/>
      <c r="AQ148" s="407"/>
    </row>
    <row r="149" spans="1:43" ht="11.25" customHeight="1" x14ac:dyDescent="0.2">
      <c r="A149" s="353"/>
      <c r="B149" s="79" t="s">
        <v>89</v>
      </c>
      <c r="C149" s="351"/>
      <c r="D149" s="352"/>
      <c r="E149" s="942" t="str">
        <f ca="1">VLOOKUP(INDIRECT(ADDRESS(ROW(),COLUMN()-3)),Language_Translations,MATCH(Language_Selected,Language_Options,0),FALSE)</f>
        <v>Est-ce que (NOM) a reçu le premier vaccin oral contre la polio dans les deux premières semaines après sa naissance ou plus tard ?</v>
      </c>
      <c r="F149" s="942"/>
      <c r="G149" s="942"/>
      <c r="H149" s="942"/>
      <c r="I149" s="942"/>
      <c r="J149" s="942"/>
      <c r="K149" s="942"/>
      <c r="L149" s="942"/>
      <c r="M149" s="942"/>
      <c r="N149" s="942"/>
      <c r="O149" s="942"/>
      <c r="P149" s="942"/>
      <c r="Q149" s="942"/>
      <c r="R149" s="942"/>
      <c r="S149" s="942"/>
      <c r="T149" s="942"/>
      <c r="U149" s="351"/>
      <c r="V149" s="352"/>
      <c r="W149" s="353" t="s">
        <v>863</v>
      </c>
      <c r="X149" s="353"/>
      <c r="Y149" s="341"/>
      <c r="Z149" s="341"/>
      <c r="AA149" s="341"/>
      <c r="AB149" s="341"/>
      <c r="AC149" s="310"/>
      <c r="AD149" s="378"/>
      <c r="AE149" s="498"/>
      <c r="AF149" s="378" t="s">
        <v>2</v>
      </c>
      <c r="AG149" s="378"/>
      <c r="AH149" s="378"/>
      <c r="AI149" s="378"/>
      <c r="AJ149" s="378"/>
      <c r="AK149" s="378"/>
      <c r="AL149" s="400" t="s">
        <v>10</v>
      </c>
      <c r="AM149" s="351"/>
      <c r="AN149" s="352"/>
      <c r="AO149" s="359"/>
      <c r="AP149" s="359"/>
      <c r="AQ149" s="353"/>
    </row>
    <row r="150" spans="1:43" x14ac:dyDescent="0.2">
      <c r="A150" s="353"/>
      <c r="B150" s="381" t="s">
        <v>53</v>
      </c>
      <c r="C150" s="351"/>
      <c r="D150" s="352"/>
      <c r="E150" s="942"/>
      <c r="F150" s="942"/>
      <c r="G150" s="942"/>
      <c r="H150" s="942"/>
      <c r="I150" s="942"/>
      <c r="J150" s="942"/>
      <c r="K150" s="942"/>
      <c r="L150" s="942"/>
      <c r="M150" s="942"/>
      <c r="N150" s="942"/>
      <c r="O150" s="942"/>
      <c r="P150" s="942"/>
      <c r="Q150" s="942"/>
      <c r="R150" s="942"/>
      <c r="S150" s="942"/>
      <c r="T150" s="942"/>
      <c r="U150" s="351"/>
      <c r="V150" s="352"/>
      <c r="W150" s="353" t="s">
        <v>548</v>
      </c>
      <c r="X150" s="353"/>
      <c r="Y150" s="341"/>
      <c r="Z150" s="378"/>
      <c r="AA150" s="164" t="s">
        <v>2</v>
      </c>
      <c r="AB150" s="378"/>
      <c r="AC150" s="378"/>
      <c r="AD150" s="378"/>
      <c r="AE150" s="378"/>
      <c r="AF150" s="378"/>
      <c r="AG150" s="378"/>
      <c r="AH150" s="378"/>
      <c r="AI150" s="378"/>
      <c r="AJ150" s="378"/>
      <c r="AK150" s="378"/>
      <c r="AL150" s="400" t="s">
        <v>12</v>
      </c>
      <c r="AM150" s="351"/>
      <c r="AN150" s="352"/>
      <c r="AO150" s="359"/>
      <c r="AP150" s="359"/>
      <c r="AQ150" s="353"/>
    </row>
    <row r="151" spans="1:43" x14ac:dyDescent="0.2">
      <c r="A151" s="781"/>
      <c r="B151" s="381"/>
      <c r="C151" s="351"/>
      <c r="D151" s="352"/>
      <c r="E151" s="942"/>
      <c r="F151" s="942"/>
      <c r="G151" s="942"/>
      <c r="H151" s="942"/>
      <c r="I151" s="942"/>
      <c r="J151" s="942"/>
      <c r="K151" s="942"/>
      <c r="L151" s="942"/>
      <c r="M151" s="942"/>
      <c r="N151" s="942"/>
      <c r="O151" s="942"/>
      <c r="P151" s="942"/>
      <c r="Q151" s="942"/>
      <c r="R151" s="942"/>
      <c r="S151" s="942"/>
      <c r="T151" s="942"/>
      <c r="U151" s="351"/>
      <c r="V151" s="352"/>
      <c r="W151" s="781"/>
      <c r="X151" s="781"/>
      <c r="Y151" s="341"/>
      <c r="Z151" s="378"/>
      <c r="AA151" s="164"/>
      <c r="AB151" s="378"/>
      <c r="AC151" s="378"/>
      <c r="AD151" s="378"/>
      <c r="AE151" s="378"/>
      <c r="AF151" s="378"/>
      <c r="AG151" s="378"/>
      <c r="AH151" s="378"/>
      <c r="AI151" s="378"/>
      <c r="AJ151" s="378"/>
      <c r="AK151" s="378"/>
      <c r="AL151" s="400"/>
      <c r="AM151" s="351"/>
      <c r="AN151" s="352"/>
      <c r="AO151" s="780"/>
      <c r="AP151" s="780"/>
      <c r="AQ151" s="781"/>
    </row>
    <row r="152" spans="1:43" ht="6" customHeight="1" x14ac:dyDescent="0.2">
      <c r="A152" s="404"/>
      <c r="B152" s="405"/>
      <c r="C152" s="398"/>
      <c r="D152" s="397"/>
      <c r="E152" s="404"/>
      <c r="F152" s="404"/>
      <c r="G152" s="404"/>
      <c r="H152" s="404"/>
      <c r="I152" s="404"/>
      <c r="J152" s="404"/>
      <c r="K152" s="404"/>
      <c r="L152" s="404"/>
      <c r="M152" s="404"/>
      <c r="N152" s="404"/>
      <c r="O152" s="404"/>
      <c r="P152" s="404"/>
      <c r="Q152" s="404"/>
      <c r="R152" s="404"/>
      <c r="S152" s="404"/>
      <c r="T152" s="404"/>
      <c r="U152" s="398"/>
      <c r="V152" s="397"/>
      <c r="W152" s="404"/>
      <c r="X152" s="404"/>
      <c r="Y152" s="404"/>
      <c r="Z152" s="404"/>
      <c r="AA152" s="404"/>
      <c r="AB152" s="404"/>
      <c r="AC152" s="404"/>
      <c r="AD152" s="404"/>
      <c r="AE152" s="404"/>
      <c r="AF152" s="404"/>
      <c r="AG152" s="404"/>
      <c r="AH152" s="404"/>
      <c r="AI152" s="404"/>
      <c r="AJ152" s="404"/>
      <c r="AK152" s="404"/>
      <c r="AL152" s="406"/>
      <c r="AM152" s="398"/>
      <c r="AN152" s="397"/>
      <c r="AO152" s="404"/>
      <c r="AP152" s="404"/>
      <c r="AQ152" s="404"/>
    </row>
    <row r="153" spans="1:43" ht="6" customHeight="1" x14ac:dyDescent="0.2">
      <c r="A153" s="407"/>
      <c r="B153" s="788"/>
      <c r="C153" s="396"/>
      <c r="D153" s="395"/>
      <c r="E153" s="504"/>
      <c r="F153" s="504"/>
      <c r="G153" s="504"/>
      <c r="H153" s="504"/>
      <c r="I153" s="504"/>
      <c r="J153" s="407"/>
      <c r="K153" s="407"/>
      <c r="L153" s="407"/>
      <c r="M153" s="407"/>
      <c r="N153" s="407"/>
      <c r="O153" s="407"/>
      <c r="P153" s="407"/>
      <c r="Q153" s="407"/>
      <c r="R153" s="407"/>
      <c r="S153" s="504"/>
      <c r="T153" s="504"/>
      <c r="U153" s="396"/>
      <c r="V153" s="395"/>
      <c r="W153" s="407"/>
      <c r="X153" s="407"/>
      <c r="Y153" s="407"/>
      <c r="Z153" s="407"/>
      <c r="AA153" s="407"/>
      <c r="AB153" s="407"/>
      <c r="AC153" s="407"/>
      <c r="AD153" s="407"/>
      <c r="AE153" s="407"/>
      <c r="AF153" s="407"/>
      <c r="AG153" s="407"/>
      <c r="AH153" s="407"/>
      <c r="AI153" s="407"/>
      <c r="AJ153" s="407"/>
      <c r="AK153" s="407"/>
      <c r="AL153" s="408"/>
      <c r="AM153" s="396"/>
      <c r="AN153" s="395"/>
      <c r="AO153" s="407"/>
      <c r="AP153" s="407"/>
      <c r="AQ153" s="407"/>
    </row>
    <row r="154" spans="1:43" ht="11.25" customHeight="1" x14ac:dyDescent="0.2">
      <c r="A154" s="353"/>
      <c r="B154" s="79" t="s">
        <v>90</v>
      </c>
      <c r="C154" s="351"/>
      <c r="D154" s="352"/>
      <c r="E154" s="942" t="str">
        <f ca="1">VLOOKUP(INDIRECT(ADDRESS(ROW(),COLUMN()-3)),Language_Translations,MATCH(Language_Selected,Language_Options,0),FALSE)</f>
        <v>Combien de fois (NOM) a-t-il/elle reçu le vaccin oral contre la polio ?</v>
      </c>
      <c r="F154" s="942"/>
      <c r="G154" s="942"/>
      <c r="H154" s="942"/>
      <c r="I154" s="942"/>
      <c r="J154" s="942"/>
      <c r="K154" s="942"/>
      <c r="L154" s="942"/>
      <c r="M154" s="942"/>
      <c r="N154" s="942"/>
      <c r="O154" s="942"/>
      <c r="P154" s="942"/>
      <c r="Q154" s="942"/>
      <c r="R154" s="942"/>
      <c r="S154" s="942"/>
      <c r="T154" s="942"/>
      <c r="U154" s="351"/>
      <c r="V154" s="352"/>
      <c r="W154" s="341"/>
      <c r="X154" s="341"/>
      <c r="Y154" s="341"/>
      <c r="Z154" s="341"/>
      <c r="AA154" s="341"/>
      <c r="AB154" s="341"/>
      <c r="AC154" s="359"/>
      <c r="AD154" s="341"/>
      <c r="AE154" s="341"/>
      <c r="AF154" s="341"/>
      <c r="AG154" s="341"/>
      <c r="AH154" s="341"/>
      <c r="AI154" s="341"/>
      <c r="AJ154" s="341"/>
      <c r="AK154" s="494"/>
      <c r="AL154" s="523"/>
      <c r="AM154" s="351"/>
      <c r="AN154" s="352"/>
      <c r="AO154" s="359"/>
      <c r="AP154" s="359"/>
      <c r="AQ154" s="353"/>
    </row>
    <row r="155" spans="1:43" x14ac:dyDescent="0.2">
      <c r="A155" s="353"/>
      <c r="B155" s="79"/>
      <c r="C155" s="351"/>
      <c r="D155" s="352"/>
      <c r="E155" s="942"/>
      <c r="F155" s="942"/>
      <c r="G155" s="942"/>
      <c r="H155" s="942"/>
      <c r="I155" s="942"/>
      <c r="J155" s="942"/>
      <c r="K155" s="942"/>
      <c r="L155" s="942"/>
      <c r="M155" s="942"/>
      <c r="N155" s="942"/>
      <c r="O155" s="942"/>
      <c r="P155" s="942"/>
      <c r="Q155" s="942"/>
      <c r="R155" s="942"/>
      <c r="S155" s="942"/>
      <c r="T155" s="942"/>
      <c r="U155" s="351"/>
      <c r="V155" s="352"/>
      <c r="W155" s="353" t="s">
        <v>477</v>
      </c>
      <c r="X155" s="353"/>
      <c r="Y155" s="341"/>
      <c r="Z155" s="341"/>
      <c r="AA155" s="341"/>
      <c r="AB155" s="341"/>
      <c r="AC155" s="342"/>
      <c r="AD155" s="378" t="s">
        <v>2</v>
      </c>
      <c r="AE155" s="499"/>
      <c r="AF155" s="378"/>
      <c r="AG155" s="378"/>
      <c r="AH155" s="378"/>
      <c r="AI155" s="378"/>
      <c r="AJ155" s="378"/>
      <c r="AK155" s="500"/>
      <c r="AL155" s="524"/>
      <c r="AM155" s="351"/>
      <c r="AN155" s="352"/>
      <c r="AO155" s="359"/>
      <c r="AP155" s="359"/>
      <c r="AQ155" s="353"/>
    </row>
    <row r="156" spans="1:43" ht="6" customHeight="1" x14ac:dyDescent="0.2">
      <c r="A156" s="404"/>
      <c r="B156" s="405"/>
      <c r="C156" s="398"/>
      <c r="D156" s="397"/>
      <c r="E156" s="404"/>
      <c r="F156" s="404"/>
      <c r="G156" s="404"/>
      <c r="H156" s="404"/>
      <c r="I156" s="404"/>
      <c r="J156" s="404"/>
      <c r="K156" s="404"/>
      <c r="L156" s="404"/>
      <c r="M156" s="404"/>
      <c r="N156" s="404"/>
      <c r="O156" s="404"/>
      <c r="P156" s="404"/>
      <c r="Q156" s="404"/>
      <c r="R156" s="404"/>
      <c r="S156" s="404"/>
      <c r="T156" s="404"/>
      <c r="U156" s="398"/>
      <c r="V156" s="397"/>
      <c r="W156" s="404"/>
      <c r="X156" s="404"/>
      <c r="Y156" s="404"/>
      <c r="Z156" s="404"/>
      <c r="AA156" s="404"/>
      <c r="AB156" s="404"/>
      <c r="AC156" s="404"/>
      <c r="AD156" s="404"/>
      <c r="AE156" s="404"/>
      <c r="AF156" s="404"/>
      <c r="AG156" s="404"/>
      <c r="AH156" s="404"/>
      <c r="AI156" s="404"/>
      <c r="AJ156" s="404"/>
      <c r="AK156" s="404"/>
      <c r="AL156" s="406"/>
      <c r="AM156" s="398"/>
      <c r="AN156" s="397"/>
      <c r="AO156" s="404"/>
      <c r="AP156" s="404"/>
      <c r="AQ156" s="404"/>
    </row>
    <row r="157" spans="1:43" ht="6" customHeight="1" x14ac:dyDescent="0.2">
      <c r="A157" s="407"/>
      <c r="B157" s="880"/>
      <c r="C157" s="396"/>
      <c r="D157" s="395"/>
      <c r="E157" s="504"/>
      <c r="F157" s="504"/>
      <c r="G157" s="504"/>
      <c r="H157" s="504"/>
      <c r="I157" s="504"/>
      <c r="J157" s="407"/>
      <c r="K157" s="407"/>
      <c r="L157" s="407"/>
      <c r="M157" s="407"/>
      <c r="N157" s="407"/>
      <c r="O157" s="407"/>
      <c r="P157" s="407"/>
      <c r="Q157" s="407"/>
      <c r="R157" s="407"/>
      <c r="S157" s="504"/>
      <c r="T157" s="504"/>
      <c r="U157" s="396"/>
      <c r="V157" s="395"/>
      <c r="W157" s="407"/>
      <c r="X157" s="407"/>
      <c r="Y157" s="407"/>
      <c r="Z157" s="407"/>
      <c r="AA157" s="407"/>
      <c r="AB157" s="407"/>
      <c r="AC157" s="407"/>
      <c r="AD157" s="407"/>
      <c r="AE157" s="407"/>
      <c r="AF157" s="407"/>
      <c r="AG157" s="407"/>
      <c r="AH157" s="407"/>
      <c r="AI157" s="407"/>
      <c r="AJ157" s="407"/>
      <c r="AK157" s="407"/>
      <c r="AL157" s="408"/>
      <c r="AM157" s="396"/>
      <c r="AN157" s="395"/>
      <c r="AO157" s="407"/>
      <c r="AP157" s="407"/>
      <c r="AQ157" s="407"/>
    </row>
    <row r="158" spans="1:43" ht="11.25" customHeight="1" x14ac:dyDescent="0.2">
      <c r="A158" s="878"/>
      <c r="B158" s="884" t="s">
        <v>1773</v>
      </c>
      <c r="C158" s="351"/>
      <c r="D158" s="352"/>
      <c r="E158" s="942" t="str">
        <f ca="1">VLOOKUP(INDIRECT(ADDRESS(ROW(),COLUMN()-3)),Language_Translations,MATCH(Language_Selected,Language_Options,0),FALSE)</f>
        <v>La dernière fois que (NOM) a reçu des gouttes dans la bouche contre la polio, est-ce (NOM) a aussi reçu une injection de VPI dans le bras pour le/la protéger contre la polio ? </v>
      </c>
      <c r="F158" s="942"/>
      <c r="G158" s="942"/>
      <c r="H158" s="942"/>
      <c r="I158" s="942"/>
      <c r="J158" s="942"/>
      <c r="K158" s="942"/>
      <c r="L158" s="942"/>
      <c r="M158" s="942"/>
      <c r="N158" s="942"/>
      <c r="O158" s="942"/>
      <c r="P158" s="942"/>
      <c r="Q158" s="942"/>
      <c r="R158" s="942"/>
      <c r="S158" s="942"/>
      <c r="T158" s="942"/>
      <c r="U158" s="351"/>
      <c r="V158" s="352"/>
      <c r="W158" s="878" t="s">
        <v>444</v>
      </c>
      <c r="X158" s="878"/>
      <c r="Y158" s="378" t="s">
        <v>2</v>
      </c>
      <c r="Z158" s="378"/>
      <c r="AA158" s="378"/>
      <c r="AB158" s="378"/>
      <c r="AC158" s="378"/>
      <c r="AD158" s="378"/>
      <c r="AE158" s="378"/>
      <c r="AF158" s="378"/>
      <c r="AG158" s="378"/>
      <c r="AH158" s="378"/>
      <c r="AI158" s="378"/>
      <c r="AJ158" s="378"/>
      <c r="AK158" s="378"/>
      <c r="AL158" s="400" t="s">
        <v>10</v>
      </c>
      <c r="AM158" s="351"/>
      <c r="AN158" s="352"/>
      <c r="AO158" s="879"/>
      <c r="AP158" s="879"/>
      <c r="AQ158" s="878"/>
    </row>
    <row r="159" spans="1:43" x14ac:dyDescent="0.2">
      <c r="A159" s="878"/>
      <c r="B159" s="381" t="s">
        <v>54</v>
      </c>
      <c r="C159" s="351"/>
      <c r="D159" s="352"/>
      <c r="E159" s="942"/>
      <c r="F159" s="942"/>
      <c r="G159" s="942"/>
      <c r="H159" s="942"/>
      <c r="I159" s="942"/>
      <c r="J159" s="942"/>
      <c r="K159" s="942"/>
      <c r="L159" s="942"/>
      <c r="M159" s="942"/>
      <c r="N159" s="942"/>
      <c r="O159" s="942"/>
      <c r="P159" s="942"/>
      <c r="Q159" s="942"/>
      <c r="R159" s="942"/>
      <c r="S159" s="942"/>
      <c r="T159" s="942"/>
      <c r="U159" s="351"/>
      <c r="V159" s="352"/>
      <c r="W159" s="878" t="s">
        <v>445</v>
      </c>
      <c r="X159" s="878"/>
      <c r="Y159" s="378" t="s">
        <v>2</v>
      </c>
      <c r="Z159" s="378"/>
      <c r="AA159" s="378"/>
      <c r="AB159" s="378"/>
      <c r="AC159" s="378"/>
      <c r="AD159" s="378"/>
      <c r="AE159" s="378"/>
      <c r="AF159" s="378"/>
      <c r="AG159" s="378"/>
      <c r="AH159" s="378"/>
      <c r="AI159" s="378"/>
      <c r="AJ159" s="378"/>
      <c r="AK159" s="378"/>
      <c r="AL159" s="400" t="s">
        <v>12</v>
      </c>
      <c r="AM159" s="351"/>
      <c r="AN159" s="352"/>
      <c r="AO159" s="879"/>
      <c r="AP159" s="879"/>
      <c r="AQ159" s="878"/>
    </row>
    <row r="160" spans="1:43" x14ac:dyDescent="0.2">
      <c r="A160" s="883"/>
      <c r="B160" s="381"/>
      <c r="C160" s="351"/>
      <c r="D160" s="352"/>
      <c r="E160" s="942"/>
      <c r="F160" s="942"/>
      <c r="G160" s="942"/>
      <c r="H160" s="942"/>
      <c r="I160" s="942"/>
      <c r="J160" s="942"/>
      <c r="K160" s="942"/>
      <c r="L160" s="942"/>
      <c r="M160" s="942"/>
      <c r="N160" s="942"/>
      <c r="O160" s="942"/>
      <c r="P160" s="942"/>
      <c r="Q160" s="942"/>
      <c r="R160" s="942"/>
      <c r="S160" s="942"/>
      <c r="T160" s="942"/>
      <c r="U160" s="351"/>
      <c r="V160" s="352"/>
      <c r="W160" s="878" t="s">
        <v>560</v>
      </c>
      <c r="X160" s="878"/>
      <c r="Y160" s="341"/>
      <c r="Z160" s="341"/>
      <c r="AA160" s="341"/>
      <c r="AB160" s="372" t="s">
        <v>2</v>
      </c>
      <c r="AC160" s="412"/>
      <c r="AD160" s="372"/>
      <c r="AE160" s="372"/>
      <c r="AF160" s="372"/>
      <c r="AG160" s="372"/>
      <c r="AH160" s="372"/>
      <c r="AI160" s="372"/>
      <c r="AJ160" s="372"/>
      <c r="AK160" s="372"/>
      <c r="AL160" s="400" t="s">
        <v>58</v>
      </c>
      <c r="AM160" s="351"/>
      <c r="AN160" s="352"/>
      <c r="AO160" s="882"/>
      <c r="AP160" s="882"/>
      <c r="AQ160" s="883"/>
    </row>
    <row r="161" spans="1:43" ht="11.25" customHeight="1" x14ac:dyDescent="0.2">
      <c r="A161" s="878"/>
      <c r="B161" s="884"/>
      <c r="C161" s="351"/>
      <c r="D161" s="352"/>
      <c r="E161" s="942"/>
      <c r="F161" s="942"/>
      <c r="G161" s="942"/>
      <c r="H161" s="942"/>
      <c r="I161" s="942"/>
      <c r="J161" s="942"/>
      <c r="K161" s="942"/>
      <c r="L161" s="942"/>
      <c r="M161" s="942"/>
      <c r="N161" s="942"/>
      <c r="O161" s="942"/>
      <c r="P161" s="942"/>
      <c r="Q161" s="942"/>
      <c r="R161" s="942"/>
      <c r="S161" s="942"/>
      <c r="T161" s="942"/>
      <c r="U161" s="492"/>
      <c r="V161" s="352"/>
      <c r="AC161" s="310"/>
      <c r="AM161" s="351"/>
      <c r="AN161" s="352"/>
      <c r="AO161" s="879"/>
      <c r="AP161" s="879"/>
      <c r="AQ161" s="878"/>
    </row>
    <row r="162" spans="1:43" ht="6" customHeight="1" x14ac:dyDescent="0.2">
      <c r="A162" s="404"/>
      <c r="B162" s="405"/>
      <c r="C162" s="398"/>
      <c r="D162" s="397"/>
      <c r="E162" s="404"/>
      <c r="F162" s="404"/>
      <c r="G162" s="404"/>
      <c r="H162" s="404"/>
      <c r="I162" s="404"/>
      <c r="J162" s="404"/>
      <c r="K162" s="404"/>
      <c r="L162" s="404"/>
      <c r="M162" s="404"/>
      <c r="N162" s="404"/>
      <c r="O162" s="404"/>
      <c r="P162" s="404"/>
      <c r="Q162" s="404"/>
      <c r="R162" s="404"/>
      <c r="S162" s="404"/>
      <c r="T162" s="404"/>
      <c r="U162" s="398"/>
      <c r="V162" s="397"/>
      <c r="W162" s="404"/>
      <c r="X162" s="404"/>
      <c r="Y162" s="404"/>
      <c r="Z162" s="404"/>
      <c r="AA162" s="404"/>
      <c r="AB162" s="404"/>
      <c r="AC162" s="404"/>
      <c r="AD162" s="404"/>
      <c r="AE162" s="404"/>
      <c r="AF162" s="404"/>
      <c r="AG162" s="404"/>
      <c r="AH162" s="404"/>
      <c r="AI162" s="404"/>
      <c r="AJ162" s="404"/>
      <c r="AK162" s="404"/>
      <c r="AL162" s="406"/>
      <c r="AM162" s="398"/>
      <c r="AN162" s="397"/>
      <c r="AO162" s="404"/>
      <c r="AP162" s="404"/>
      <c r="AQ162" s="404"/>
    </row>
    <row r="163" spans="1:43" ht="6" customHeight="1" x14ac:dyDescent="0.2">
      <c r="A163" s="407"/>
      <c r="B163" s="788"/>
      <c r="C163" s="396"/>
      <c r="D163" s="395"/>
      <c r="E163" s="504"/>
      <c r="F163" s="504"/>
      <c r="G163" s="504"/>
      <c r="H163" s="504"/>
      <c r="I163" s="504"/>
      <c r="J163" s="407"/>
      <c r="K163" s="407"/>
      <c r="L163" s="407"/>
      <c r="M163" s="407"/>
      <c r="N163" s="407"/>
      <c r="O163" s="407"/>
      <c r="P163" s="407"/>
      <c r="Q163" s="407"/>
      <c r="R163" s="407"/>
      <c r="S163" s="504"/>
      <c r="T163" s="504"/>
      <c r="U163" s="396"/>
      <c r="V163" s="395"/>
      <c r="W163" s="407"/>
      <c r="X163" s="407"/>
      <c r="Y163" s="407"/>
      <c r="Z163" s="407"/>
      <c r="AA163" s="407"/>
      <c r="AB163" s="407"/>
      <c r="AC163" s="407"/>
      <c r="AD163" s="407"/>
      <c r="AE163" s="407"/>
      <c r="AF163" s="407"/>
      <c r="AG163" s="407"/>
      <c r="AH163" s="407"/>
      <c r="AI163" s="407"/>
      <c r="AJ163" s="407"/>
      <c r="AK163" s="407"/>
      <c r="AL163" s="408"/>
      <c r="AM163" s="396"/>
      <c r="AN163" s="395"/>
      <c r="AO163" s="407"/>
      <c r="AP163" s="407"/>
      <c r="AQ163" s="407"/>
    </row>
    <row r="164" spans="1:43" ht="11.25" customHeight="1" x14ac:dyDescent="0.2">
      <c r="A164" s="353"/>
      <c r="B164" s="79" t="s">
        <v>91</v>
      </c>
      <c r="C164" s="351"/>
      <c r="D164" s="352"/>
      <c r="E164" s="942" t="str">
        <f ca="1">VLOOKUP(INDIRECT(ADDRESS(ROW(),COLUMN()-3)),Language_Translations,MATCH(Language_Selected,Language_Options,0),FALSE)</f>
        <v>Est-ce que (NOM) a reçu le vaccin Pentavalent c'est-à-dire une injection dans la cuisse, donné parfois en même temps que les gouttes du vaccin contre la polio ?</v>
      </c>
      <c r="F164" s="942"/>
      <c r="G164" s="942"/>
      <c r="H164" s="942"/>
      <c r="I164" s="942"/>
      <c r="J164" s="942"/>
      <c r="K164" s="942"/>
      <c r="L164" s="942"/>
      <c r="M164" s="942"/>
      <c r="N164" s="942"/>
      <c r="O164" s="942"/>
      <c r="P164" s="942"/>
      <c r="Q164" s="942"/>
      <c r="R164" s="942"/>
      <c r="S164" s="942"/>
      <c r="T164" s="942"/>
      <c r="U164" s="351"/>
      <c r="V164" s="352"/>
      <c r="W164" s="720" t="s">
        <v>444</v>
      </c>
      <c r="X164" s="353"/>
      <c r="Y164" s="378" t="s">
        <v>2</v>
      </c>
      <c r="Z164" s="378"/>
      <c r="AA164" s="378"/>
      <c r="AB164" s="378"/>
      <c r="AC164" s="378"/>
      <c r="AD164" s="378"/>
      <c r="AE164" s="378"/>
      <c r="AF164" s="378"/>
      <c r="AG164" s="378"/>
      <c r="AH164" s="378"/>
      <c r="AI164" s="378"/>
      <c r="AJ164" s="378"/>
      <c r="AK164" s="378"/>
      <c r="AL164" s="400" t="s">
        <v>10</v>
      </c>
      <c r="AM164" s="351"/>
      <c r="AN164" s="352"/>
      <c r="AO164" s="359"/>
      <c r="AP164" s="359"/>
      <c r="AQ164" s="353"/>
    </row>
    <row r="165" spans="1:43" x14ac:dyDescent="0.2">
      <c r="A165" s="353"/>
      <c r="B165" s="381" t="s">
        <v>32</v>
      </c>
      <c r="C165" s="351"/>
      <c r="D165" s="352"/>
      <c r="E165" s="942"/>
      <c r="F165" s="942"/>
      <c r="G165" s="942"/>
      <c r="H165" s="942"/>
      <c r="I165" s="942"/>
      <c r="J165" s="942"/>
      <c r="K165" s="942"/>
      <c r="L165" s="942"/>
      <c r="M165" s="942"/>
      <c r="N165" s="942"/>
      <c r="O165" s="942"/>
      <c r="P165" s="942"/>
      <c r="Q165" s="942"/>
      <c r="R165" s="942"/>
      <c r="S165" s="942"/>
      <c r="T165" s="942"/>
      <c r="U165" s="351"/>
      <c r="V165" s="352"/>
      <c r="W165" s="720" t="s">
        <v>445</v>
      </c>
      <c r="X165" s="353"/>
      <c r="Y165" s="378" t="s">
        <v>2</v>
      </c>
      <c r="Z165" s="378"/>
      <c r="AA165" s="378"/>
      <c r="AB165" s="378"/>
      <c r="AC165" s="378"/>
      <c r="AD165" s="378"/>
      <c r="AE165" s="378"/>
      <c r="AF165" s="378"/>
      <c r="AG165" s="378"/>
      <c r="AH165" s="378"/>
      <c r="AI165" s="378"/>
      <c r="AJ165" s="378"/>
      <c r="AK165" s="378"/>
      <c r="AL165" s="400" t="s">
        <v>12</v>
      </c>
      <c r="AM165" s="351"/>
      <c r="AN165" s="352"/>
      <c r="AO165" s="359"/>
      <c r="AP165" s="980" t="s">
        <v>93</v>
      </c>
      <c r="AQ165" s="522"/>
    </row>
    <row r="166" spans="1:43" ht="11.25" customHeight="1" x14ac:dyDescent="0.2">
      <c r="A166" s="353"/>
      <c r="B166" s="381" t="s">
        <v>107</v>
      </c>
      <c r="C166" s="351"/>
      <c r="D166" s="352"/>
      <c r="E166" s="942"/>
      <c r="F166" s="942"/>
      <c r="G166" s="942"/>
      <c r="H166" s="942"/>
      <c r="I166" s="942"/>
      <c r="J166" s="942"/>
      <c r="K166" s="942"/>
      <c r="L166" s="942"/>
      <c r="M166" s="942"/>
      <c r="N166" s="942"/>
      <c r="O166" s="942"/>
      <c r="P166" s="942"/>
      <c r="Q166" s="942"/>
      <c r="R166" s="942"/>
      <c r="S166" s="942"/>
      <c r="T166" s="942"/>
      <c r="U166" s="492"/>
      <c r="V166" s="352"/>
      <c r="W166" s="720" t="s">
        <v>560</v>
      </c>
      <c r="X166" s="353"/>
      <c r="Y166" s="341"/>
      <c r="Z166" s="341"/>
      <c r="AA166" s="341"/>
      <c r="AB166" s="372" t="s">
        <v>2</v>
      </c>
      <c r="AC166" s="412"/>
      <c r="AD166" s="372"/>
      <c r="AE166" s="372"/>
      <c r="AF166" s="372"/>
      <c r="AG166" s="372"/>
      <c r="AH166" s="372"/>
      <c r="AI166" s="372"/>
      <c r="AJ166" s="372"/>
      <c r="AK166" s="372"/>
      <c r="AL166" s="400" t="s">
        <v>58</v>
      </c>
      <c r="AM166" s="351"/>
      <c r="AN166" s="352"/>
      <c r="AO166" s="359"/>
      <c r="AP166" s="980"/>
      <c r="AQ166" s="522"/>
    </row>
    <row r="167" spans="1:43" ht="6" customHeight="1" x14ac:dyDescent="0.2">
      <c r="A167" s="404"/>
      <c r="B167" s="405"/>
      <c r="C167" s="398"/>
      <c r="D167" s="397"/>
      <c r="E167" s="404"/>
      <c r="F167" s="404"/>
      <c r="G167" s="404"/>
      <c r="H167" s="404"/>
      <c r="I167" s="404"/>
      <c r="J167" s="404"/>
      <c r="K167" s="404"/>
      <c r="L167" s="404"/>
      <c r="M167" s="404"/>
      <c r="N167" s="404"/>
      <c r="O167" s="404"/>
      <c r="P167" s="404"/>
      <c r="Q167" s="404"/>
      <c r="R167" s="404"/>
      <c r="S167" s="404"/>
      <c r="T167" s="404"/>
      <c r="U167" s="398"/>
      <c r="V167" s="397"/>
      <c r="W167" s="404"/>
      <c r="X167" s="404"/>
      <c r="Y167" s="404"/>
      <c r="Z167" s="404"/>
      <c r="AA167" s="404"/>
      <c r="AB167" s="404"/>
      <c r="AC167" s="404"/>
      <c r="AD167" s="404"/>
      <c r="AE167" s="404"/>
      <c r="AF167" s="404"/>
      <c r="AG167" s="404"/>
      <c r="AH167" s="404"/>
      <c r="AI167" s="404"/>
      <c r="AJ167" s="404"/>
      <c r="AK167" s="404"/>
      <c r="AL167" s="406"/>
      <c r="AM167" s="398"/>
      <c r="AN167" s="397"/>
      <c r="AO167" s="404"/>
      <c r="AP167" s="404"/>
      <c r="AQ167" s="404"/>
    </row>
    <row r="168" spans="1:43" ht="6" customHeight="1" x14ac:dyDescent="0.2">
      <c r="A168" s="407"/>
      <c r="B168" s="788"/>
      <c r="C168" s="396"/>
      <c r="D168" s="395"/>
      <c r="E168" s="504"/>
      <c r="F168" s="504"/>
      <c r="G168" s="504"/>
      <c r="H168" s="504"/>
      <c r="I168" s="504"/>
      <c r="J168" s="407"/>
      <c r="K168" s="407"/>
      <c r="L168" s="407"/>
      <c r="M168" s="407"/>
      <c r="N168" s="407"/>
      <c r="O168" s="407"/>
      <c r="P168" s="407"/>
      <c r="Q168" s="407"/>
      <c r="R168" s="407"/>
      <c r="S168" s="504"/>
      <c r="T168" s="504"/>
      <c r="U168" s="396"/>
      <c r="V168" s="395"/>
      <c r="W168" s="407"/>
      <c r="X168" s="407"/>
      <c r="Y168" s="407"/>
      <c r="Z168" s="407"/>
      <c r="AA168" s="407"/>
      <c r="AB168" s="407"/>
      <c r="AC168" s="407"/>
      <c r="AD168" s="407"/>
      <c r="AE168" s="407"/>
      <c r="AF168" s="407"/>
      <c r="AG168" s="407"/>
      <c r="AH168" s="407"/>
      <c r="AI168" s="407"/>
      <c r="AJ168" s="407"/>
      <c r="AK168" s="407"/>
      <c r="AL168" s="408"/>
      <c r="AM168" s="396"/>
      <c r="AN168" s="395"/>
      <c r="AO168" s="407"/>
      <c r="AP168" s="407"/>
      <c r="AQ168" s="407"/>
    </row>
    <row r="169" spans="1:43" ht="11.25" customHeight="1" x14ac:dyDescent="0.2">
      <c r="A169" s="353"/>
      <c r="B169" s="79" t="s">
        <v>92</v>
      </c>
      <c r="C169" s="351"/>
      <c r="D169" s="352"/>
      <c r="E169" s="942" t="str">
        <f ca="1">VLOOKUP(INDIRECT(ADDRESS(ROW(),COLUMN()-3)),Language_Translations,MATCH(Language_Selected,Language_Options,0),FALSE)</f>
        <v>Combien de fois (NOM) a-t-il/elle reçu le vaccin Pentavalent ?</v>
      </c>
      <c r="F169" s="942"/>
      <c r="G169" s="942"/>
      <c r="H169" s="942"/>
      <c r="I169" s="942"/>
      <c r="J169" s="942"/>
      <c r="K169" s="942"/>
      <c r="L169" s="942"/>
      <c r="M169" s="942"/>
      <c r="N169" s="942"/>
      <c r="O169" s="942"/>
      <c r="P169" s="942"/>
      <c r="Q169" s="942"/>
      <c r="R169" s="942"/>
      <c r="S169" s="942"/>
      <c r="T169" s="942"/>
      <c r="U169" s="351"/>
      <c r="V169" s="352"/>
      <c r="W169" s="341"/>
      <c r="X169" s="341"/>
      <c r="Y169" s="341"/>
      <c r="Z169" s="341"/>
      <c r="AA169" s="341"/>
      <c r="AB169" s="341"/>
      <c r="AC169" s="359"/>
      <c r="AD169" s="341"/>
      <c r="AE169" s="341"/>
      <c r="AF169" s="341"/>
      <c r="AG169" s="341"/>
      <c r="AH169" s="341"/>
      <c r="AI169" s="341"/>
      <c r="AJ169" s="341"/>
      <c r="AK169" s="494"/>
      <c r="AL169" s="523"/>
      <c r="AM169" s="351"/>
      <c r="AN169" s="352"/>
      <c r="AO169" s="359"/>
      <c r="AP169" s="780"/>
      <c r="AQ169" s="353"/>
    </row>
    <row r="170" spans="1:43" x14ac:dyDescent="0.2">
      <c r="A170" s="353"/>
      <c r="B170" s="381" t="s">
        <v>32</v>
      </c>
      <c r="C170" s="351"/>
      <c r="D170" s="352"/>
      <c r="E170" s="942"/>
      <c r="F170" s="942"/>
      <c r="G170" s="942"/>
      <c r="H170" s="942"/>
      <c r="I170" s="942"/>
      <c r="J170" s="942"/>
      <c r="K170" s="942"/>
      <c r="L170" s="942"/>
      <c r="M170" s="942"/>
      <c r="N170" s="942"/>
      <c r="O170" s="942"/>
      <c r="P170" s="942"/>
      <c r="Q170" s="942"/>
      <c r="R170" s="942"/>
      <c r="S170" s="942"/>
      <c r="T170" s="942"/>
      <c r="U170" s="351"/>
      <c r="V170" s="352"/>
      <c r="W170" s="720" t="s">
        <v>477</v>
      </c>
      <c r="X170" s="353"/>
      <c r="Y170" s="341"/>
      <c r="Z170" s="341"/>
      <c r="AA170" s="341"/>
      <c r="AB170" s="341"/>
      <c r="AC170" s="310"/>
      <c r="AD170" s="378" t="s">
        <v>2</v>
      </c>
      <c r="AE170" s="499"/>
      <c r="AF170" s="378"/>
      <c r="AG170" s="378"/>
      <c r="AH170" s="378"/>
      <c r="AI170" s="378"/>
      <c r="AJ170" s="378"/>
      <c r="AK170" s="500"/>
      <c r="AL170" s="524"/>
      <c r="AM170" s="351"/>
      <c r="AN170" s="352"/>
      <c r="AO170" s="359"/>
      <c r="AP170" s="780"/>
      <c r="AQ170" s="353"/>
    </row>
    <row r="171" spans="1:43" ht="6" customHeight="1" x14ac:dyDescent="0.2">
      <c r="A171" s="404"/>
      <c r="B171" s="405"/>
      <c r="C171" s="398"/>
      <c r="D171" s="397"/>
      <c r="E171" s="404"/>
      <c r="F171" s="404"/>
      <c r="G171" s="404"/>
      <c r="H171" s="404"/>
      <c r="I171" s="404"/>
      <c r="J171" s="404"/>
      <c r="K171" s="404"/>
      <c r="L171" s="404"/>
      <c r="M171" s="404"/>
      <c r="N171" s="404"/>
      <c r="O171" s="404"/>
      <c r="P171" s="404"/>
      <c r="Q171" s="404"/>
      <c r="R171" s="404"/>
      <c r="S171" s="404"/>
      <c r="T171" s="404"/>
      <c r="U171" s="398"/>
      <c r="V171" s="397"/>
      <c r="W171" s="404"/>
      <c r="X171" s="404"/>
      <c r="Y171" s="404"/>
      <c r="Z171" s="404"/>
      <c r="AA171" s="404"/>
      <c r="AB171" s="404"/>
      <c r="AC171" s="404"/>
      <c r="AD171" s="404"/>
      <c r="AE171" s="404"/>
      <c r="AF171" s="404"/>
      <c r="AG171" s="404"/>
      <c r="AH171" s="404"/>
      <c r="AI171" s="404"/>
      <c r="AJ171" s="404"/>
      <c r="AK171" s="404"/>
      <c r="AL171" s="406"/>
      <c r="AM171" s="398"/>
      <c r="AN171" s="397"/>
      <c r="AO171" s="404"/>
      <c r="AP171" s="404"/>
      <c r="AQ171" s="404"/>
    </row>
    <row r="172" spans="1:43" ht="6" customHeight="1" x14ac:dyDescent="0.2">
      <c r="A172" s="407"/>
      <c r="B172" s="788"/>
      <c r="C172" s="396"/>
      <c r="D172" s="395"/>
      <c r="E172" s="504"/>
      <c r="F172" s="504"/>
      <c r="G172" s="504"/>
      <c r="H172" s="504"/>
      <c r="I172" s="504"/>
      <c r="J172" s="407"/>
      <c r="K172" s="407"/>
      <c r="L172" s="407"/>
      <c r="M172" s="407"/>
      <c r="N172" s="407"/>
      <c r="O172" s="407"/>
      <c r="P172" s="407"/>
      <c r="Q172" s="407"/>
      <c r="R172" s="407"/>
      <c r="S172" s="504"/>
      <c r="T172" s="504"/>
      <c r="U172" s="396"/>
      <c r="V172" s="395"/>
      <c r="W172" s="407"/>
      <c r="X172" s="407"/>
      <c r="Y172" s="407"/>
      <c r="Z172" s="407"/>
      <c r="AA172" s="407"/>
      <c r="AB172" s="407"/>
      <c r="AC172" s="407"/>
      <c r="AD172" s="407"/>
      <c r="AE172" s="407"/>
      <c r="AF172" s="407"/>
      <c r="AG172" s="407"/>
      <c r="AH172" s="407"/>
      <c r="AI172" s="407"/>
      <c r="AJ172" s="407"/>
      <c r="AK172" s="407"/>
      <c r="AL172" s="408"/>
      <c r="AM172" s="396"/>
      <c r="AN172" s="395"/>
      <c r="AO172" s="407"/>
      <c r="AP172" s="407"/>
      <c r="AQ172" s="407"/>
    </row>
    <row r="173" spans="1:43" ht="11.25" customHeight="1" x14ac:dyDescent="0.2">
      <c r="A173" s="353"/>
      <c r="B173" s="79" t="s">
        <v>93</v>
      </c>
      <c r="C173" s="351"/>
      <c r="D173" s="352"/>
      <c r="E173" s="942" t="str">
        <f ca="1">VLOOKUP(INDIRECT(ADDRESS(ROW(),COLUMN()-3)),Language_Translations,MATCH(Language_Selected,Language_Options,0),FALSE)</f>
        <v>Est-ce que (NOM) a reçu le vaccin contre le pneumocoque, c'est-à-dire une injection dans la cuisse pour éviter la pneumonie ?</v>
      </c>
      <c r="F173" s="942"/>
      <c r="G173" s="942"/>
      <c r="H173" s="942"/>
      <c r="I173" s="942"/>
      <c r="J173" s="942"/>
      <c r="K173" s="942"/>
      <c r="L173" s="942"/>
      <c r="M173" s="942"/>
      <c r="N173" s="942"/>
      <c r="O173" s="942"/>
      <c r="P173" s="942"/>
      <c r="Q173" s="942"/>
      <c r="R173" s="942"/>
      <c r="S173" s="942"/>
      <c r="T173" s="942"/>
      <c r="U173" s="351"/>
      <c r="V173" s="352"/>
      <c r="W173" s="720" t="s">
        <v>444</v>
      </c>
      <c r="X173" s="353"/>
      <c r="Y173" s="378" t="s">
        <v>2</v>
      </c>
      <c r="Z173" s="378"/>
      <c r="AA173" s="378"/>
      <c r="AB173" s="378"/>
      <c r="AC173" s="378"/>
      <c r="AD173" s="378"/>
      <c r="AE173" s="378"/>
      <c r="AF173" s="378"/>
      <c r="AG173" s="378"/>
      <c r="AH173" s="378"/>
      <c r="AI173" s="378"/>
      <c r="AJ173" s="378"/>
      <c r="AK173" s="378"/>
      <c r="AL173" s="400" t="s">
        <v>10</v>
      </c>
      <c r="AM173" s="351"/>
      <c r="AN173" s="352"/>
      <c r="AO173" s="359"/>
      <c r="AP173" s="780"/>
      <c r="AQ173" s="353"/>
    </row>
    <row r="174" spans="1:43" x14ac:dyDescent="0.2">
      <c r="A174" s="353"/>
      <c r="B174" s="381" t="s">
        <v>107</v>
      </c>
      <c r="C174" s="351"/>
      <c r="D174" s="352"/>
      <c r="E174" s="942"/>
      <c r="F174" s="942"/>
      <c r="G174" s="942"/>
      <c r="H174" s="942"/>
      <c r="I174" s="942"/>
      <c r="J174" s="942"/>
      <c r="K174" s="942"/>
      <c r="L174" s="942"/>
      <c r="M174" s="942"/>
      <c r="N174" s="942"/>
      <c r="O174" s="942"/>
      <c r="P174" s="942"/>
      <c r="Q174" s="942"/>
      <c r="R174" s="942"/>
      <c r="S174" s="942"/>
      <c r="T174" s="942"/>
      <c r="U174" s="351"/>
      <c r="V174" s="352"/>
      <c r="W174" s="720" t="s">
        <v>445</v>
      </c>
      <c r="X174" s="353"/>
      <c r="Y174" s="378" t="s">
        <v>2</v>
      </c>
      <c r="Z174" s="378"/>
      <c r="AA174" s="378"/>
      <c r="AB174" s="378"/>
      <c r="AC174" s="378"/>
      <c r="AD174" s="378"/>
      <c r="AE174" s="378"/>
      <c r="AF174" s="378"/>
      <c r="AG174" s="378"/>
      <c r="AH174" s="378"/>
      <c r="AI174" s="378"/>
      <c r="AJ174" s="378"/>
      <c r="AK174" s="378"/>
      <c r="AL174" s="400" t="s">
        <v>12</v>
      </c>
      <c r="AM174" s="351"/>
      <c r="AN174" s="352"/>
      <c r="AO174" s="359"/>
      <c r="AP174" s="980" t="s">
        <v>95</v>
      </c>
      <c r="AQ174" s="522"/>
    </row>
    <row r="175" spans="1:43" ht="11.25" customHeight="1" x14ac:dyDescent="0.2">
      <c r="A175" s="353"/>
      <c r="B175" s="79"/>
      <c r="C175" s="351"/>
      <c r="D175" s="352"/>
      <c r="E175" s="942"/>
      <c r="F175" s="942"/>
      <c r="G175" s="942"/>
      <c r="H175" s="942"/>
      <c r="I175" s="942"/>
      <c r="J175" s="942"/>
      <c r="K175" s="942"/>
      <c r="L175" s="942"/>
      <c r="M175" s="942"/>
      <c r="N175" s="942"/>
      <c r="O175" s="942"/>
      <c r="P175" s="942"/>
      <c r="Q175" s="942"/>
      <c r="R175" s="942"/>
      <c r="S175" s="942"/>
      <c r="T175" s="942"/>
      <c r="U175" s="492"/>
      <c r="V175" s="352"/>
      <c r="W175" s="720" t="s">
        <v>560</v>
      </c>
      <c r="X175" s="353"/>
      <c r="Y175" s="341"/>
      <c r="Z175" s="341"/>
      <c r="AA175" s="341"/>
      <c r="AB175" s="372" t="s">
        <v>2</v>
      </c>
      <c r="AC175" s="412"/>
      <c r="AD175" s="372"/>
      <c r="AE175" s="372"/>
      <c r="AF175" s="372"/>
      <c r="AG175" s="372"/>
      <c r="AH175" s="372"/>
      <c r="AI175" s="372"/>
      <c r="AJ175" s="372"/>
      <c r="AK175" s="372"/>
      <c r="AL175" s="400" t="s">
        <v>58</v>
      </c>
      <c r="AM175" s="351"/>
      <c r="AN175" s="352"/>
      <c r="AO175" s="359"/>
      <c r="AP175" s="980"/>
      <c r="AQ175" s="522"/>
    </row>
    <row r="176" spans="1:43" ht="6" customHeight="1" x14ac:dyDescent="0.2">
      <c r="A176" s="404"/>
      <c r="B176" s="405"/>
      <c r="C176" s="398"/>
      <c r="D176" s="397"/>
      <c r="E176" s="404"/>
      <c r="F176" s="404"/>
      <c r="G176" s="404"/>
      <c r="H176" s="404"/>
      <c r="I176" s="404"/>
      <c r="J176" s="404"/>
      <c r="K176" s="404"/>
      <c r="L176" s="404"/>
      <c r="M176" s="404"/>
      <c r="N176" s="404"/>
      <c r="O176" s="404"/>
      <c r="P176" s="404"/>
      <c r="Q176" s="404"/>
      <c r="R176" s="404"/>
      <c r="S176" s="404"/>
      <c r="T176" s="404"/>
      <c r="U176" s="398"/>
      <c r="V176" s="397"/>
      <c r="W176" s="404"/>
      <c r="X176" s="404"/>
      <c r="Y176" s="404"/>
      <c r="Z176" s="404"/>
      <c r="AA176" s="404"/>
      <c r="AB176" s="404"/>
      <c r="AC176" s="404"/>
      <c r="AD176" s="404"/>
      <c r="AE176" s="404"/>
      <c r="AF176" s="404"/>
      <c r="AG176" s="404"/>
      <c r="AH176" s="404"/>
      <c r="AI176" s="404"/>
      <c r="AJ176" s="404"/>
      <c r="AK176" s="404"/>
      <c r="AL176" s="406"/>
      <c r="AM176" s="398"/>
      <c r="AN176" s="397"/>
      <c r="AO176" s="404"/>
      <c r="AP176" s="404"/>
      <c r="AQ176" s="404"/>
    </row>
    <row r="177" spans="1:43" ht="6" customHeight="1" x14ac:dyDescent="0.2">
      <c r="A177" s="407"/>
      <c r="B177" s="788"/>
      <c r="C177" s="396"/>
      <c r="D177" s="395"/>
      <c r="E177" s="504"/>
      <c r="F177" s="504"/>
      <c r="G177" s="504"/>
      <c r="H177" s="504"/>
      <c r="I177" s="504"/>
      <c r="J177" s="407"/>
      <c r="K177" s="407"/>
      <c r="L177" s="407"/>
      <c r="M177" s="407"/>
      <c r="N177" s="407"/>
      <c r="O177" s="407"/>
      <c r="P177" s="407"/>
      <c r="Q177" s="407"/>
      <c r="R177" s="407"/>
      <c r="S177" s="504"/>
      <c r="T177" s="504"/>
      <c r="U177" s="396"/>
      <c r="V177" s="395"/>
      <c r="W177" s="407"/>
      <c r="X177" s="407"/>
      <c r="Y177" s="407"/>
      <c r="Z177" s="407"/>
      <c r="AA177" s="407"/>
      <c r="AB177" s="407"/>
      <c r="AC177" s="407"/>
      <c r="AD177" s="407"/>
      <c r="AE177" s="407"/>
      <c r="AF177" s="407"/>
      <c r="AG177" s="407"/>
      <c r="AH177" s="407"/>
      <c r="AI177" s="407"/>
      <c r="AJ177" s="407"/>
      <c r="AK177" s="407"/>
      <c r="AL177" s="408"/>
      <c r="AM177" s="396"/>
      <c r="AN177" s="395"/>
      <c r="AO177" s="407"/>
      <c r="AP177" s="407"/>
      <c r="AQ177" s="407"/>
    </row>
    <row r="178" spans="1:43" ht="11.25" customHeight="1" x14ac:dyDescent="0.2">
      <c r="A178" s="353"/>
      <c r="B178" s="79" t="s">
        <v>94</v>
      </c>
      <c r="C178" s="351"/>
      <c r="D178" s="352"/>
      <c r="E178" s="942" t="str">
        <f ca="1">VLOOKUP(INDIRECT(ADDRESS(ROW(),COLUMN()-3)),Language_Translations,MATCH(Language_Selected,Language_Options,0),FALSE)</f>
        <v>Combien de fois (NOM) a-t-il/elle reçu le vaccin contre le pneumocoque ?</v>
      </c>
      <c r="F178" s="942"/>
      <c r="G178" s="942"/>
      <c r="H178" s="942"/>
      <c r="I178" s="942"/>
      <c r="J178" s="942"/>
      <c r="K178" s="942"/>
      <c r="L178" s="942"/>
      <c r="M178" s="942"/>
      <c r="N178" s="942"/>
      <c r="O178" s="942"/>
      <c r="P178" s="942"/>
      <c r="Q178" s="942"/>
      <c r="R178" s="942"/>
      <c r="S178" s="942"/>
      <c r="T178" s="942"/>
      <c r="U178" s="351"/>
      <c r="V178" s="352"/>
      <c r="W178" s="341"/>
      <c r="X178" s="341"/>
      <c r="Y178" s="341"/>
      <c r="Z178" s="341"/>
      <c r="AA178" s="341"/>
      <c r="AB178" s="341"/>
      <c r="AC178" s="359"/>
      <c r="AD178" s="341"/>
      <c r="AE178" s="341"/>
      <c r="AF178" s="341"/>
      <c r="AG178" s="341"/>
      <c r="AH178" s="341"/>
      <c r="AI178" s="341"/>
      <c r="AJ178" s="341"/>
      <c r="AK178" s="494"/>
      <c r="AL178" s="523"/>
      <c r="AM178" s="351"/>
      <c r="AN178" s="352"/>
      <c r="AO178" s="359"/>
      <c r="AP178" s="359"/>
      <c r="AQ178" s="353"/>
    </row>
    <row r="179" spans="1:43" x14ac:dyDescent="0.2">
      <c r="A179" s="353"/>
      <c r="B179" s="79"/>
      <c r="C179" s="351"/>
      <c r="D179" s="352"/>
      <c r="E179" s="942"/>
      <c r="F179" s="942"/>
      <c r="G179" s="942"/>
      <c r="H179" s="942"/>
      <c r="I179" s="942"/>
      <c r="J179" s="942"/>
      <c r="K179" s="942"/>
      <c r="L179" s="942"/>
      <c r="M179" s="942"/>
      <c r="N179" s="942"/>
      <c r="O179" s="942"/>
      <c r="P179" s="942"/>
      <c r="Q179" s="942"/>
      <c r="R179" s="942"/>
      <c r="S179" s="942"/>
      <c r="T179" s="942"/>
      <c r="U179" s="351"/>
      <c r="V179" s="352"/>
      <c r="W179" s="720" t="s">
        <v>477</v>
      </c>
      <c r="X179" s="353"/>
      <c r="Y179" s="341"/>
      <c r="Z179" s="341"/>
      <c r="AA179" s="341"/>
      <c r="AB179" s="341"/>
      <c r="AC179" s="342"/>
      <c r="AD179" s="378" t="s">
        <v>2</v>
      </c>
      <c r="AE179" s="499"/>
      <c r="AF179" s="378"/>
      <c r="AG179" s="378"/>
      <c r="AH179" s="378"/>
      <c r="AI179" s="378"/>
      <c r="AJ179" s="378"/>
      <c r="AK179" s="500"/>
      <c r="AL179" s="524"/>
      <c r="AM179" s="351"/>
      <c r="AN179" s="352"/>
      <c r="AO179" s="359"/>
      <c r="AP179" s="359"/>
      <c r="AQ179" s="353"/>
    </row>
    <row r="180" spans="1:43" ht="6" customHeight="1" x14ac:dyDescent="0.2">
      <c r="A180" s="404"/>
      <c r="B180" s="405"/>
      <c r="C180" s="398"/>
      <c r="D180" s="397"/>
      <c r="E180" s="404"/>
      <c r="F180" s="404"/>
      <c r="G180" s="404"/>
      <c r="H180" s="404"/>
      <c r="I180" s="404"/>
      <c r="J180" s="404"/>
      <c r="K180" s="404"/>
      <c r="L180" s="404"/>
      <c r="M180" s="404"/>
      <c r="N180" s="404"/>
      <c r="O180" s="404"/>
      <c r="P180" s="404"/>
      <c r="Q180" s="404"/>
      <c r="R180" s="404"/>
      <c r="S180" s="404"/>
      <c r="T180" s="404"/>
      <c r="U180" s="398"/>
      <c r="V180" s="397"/>
      <c r="W180" s="404"/>
      <c r="X180" s="404"/>
      <c r="Y180" s="404"/>
      <c r="Z180" s="404"/>
      <c r="AA180" s="404"/>
      <c r="AB180" s="404"/>
      <c r="AC180" s="404"/>
      <c r="AD180" s="404"/>
      <c r="AE180" s="404"/>
      <c r="AF180" s="404"/>
      <c r="AG180" s="404"/>
      <c r="AH180" s="404"/>
      <c r="AI180" s="404"/>
      <c r="AJ180" s="404"/>
      <c r="AK180" s="404"/>
      <c r="AL180" s="406"/>
      <c r="AM180" s="398"/>
      <c r="AN180" s="397"/>
      <c r="AO180" s="404"/>
      <c r="AP180" s="404"/>
      <c r="AQ180" s="404"/>
    </row>
    <row r="181" spans="1:43" ht="6" customHeight="1" x14ac:dyDescent="0.2">
      <c r="A181" s="407"/>
      <c r="B181" s="788"/>
      <c r="C181" s="396"/>
      <c r="D181" s="395"/>
      <c r="E181" s="504"/>
      <c r="F181" s="504"/>
      <c r="G181" s="504"/>
      <c r="H181" s="504"/>
      <c r="I181" s="504"/>
      <c r="J181" s="407"/>
      <c r="K181" s="407"/>
      <c r="L181" s="407"/>
      <c r="M181" s="407"/>
      <c r="N181" s="407"/>
      <c r="O181" s="407"/>
      <c r="P181" s="407"/>
      <c r="Q181" s="407"/>
      <c r="R181" s="407"/>
      <c r="S181" s="504"/>
      <c r="T181" s="504"/>
      <c r="U181" s="396"/>
      <c r="V181" s="395"/>
      <c r="W181" s="407"/>
      <c r="X181" s="407"/>
      <c r="Y181" s="407"/>
      <c r="Z181" s="407"/>
      <c r="AA181" s="407"/>
      <c r="AB181" s="407"/>
      <c r="AC181" s="407"/>
      <c r="AD181" s="407"/>
      <c r="AE181" s="407"/>
      <c r="AF181" s="407"/>
      <c r="AG181" s="407"/>
      <c r="AH181" s="407"/>
      <c r="AI181" s="407"/>
      <c r="AJ181" s="407"/>
      <c r="AK181" s="407"/>
      <c r="AL181" s="408"/>
      <c r="AM181" s="396"/>
      <c r="AN181" s="395"/>
      <c r="AO181" s="407"/>
      <c r="AP181" s="407"/>
      <c r="AQ181" s="407"/>
    </row>
    <row r="182" spans="1:43" ht="11.25" customHeight="1" x14ac:dyDescent="0.2">
      <c r="A182" s="353"/>
      <c r="B182" s="79" t="s">
        <v>95</v>
      </c>
      <c r="C182" s="351"/>
      <c r="D182" s="352"/>
      <c r="E182" s="942" t="str">
        <f ca="1">VLOOKUP(INDIRECT(ADDRESS(ROW(),COLUMN()-3)),Language_Translations,MATCH(Language_Selected,Language_Options,0),FALSE)</f>
        <v>Est-ce que (NOM) a reçu le vaccin contre le rotavirus, c'est-à-dire un liquide dans la bouche pour éviter la diarrhée ?</v>
      </c>
      <c r="F182" s="942"/>
      <c r="G182" s="942"/>
      <c r="H182" s="942"/>
      <c r="I182" s="942"/>
      <c r="J182" s="942"/>
      <c r="K182" s="942"/>
      <c r="L182" s="942"/>
      <c r="M182" s="942"/>
      <c r="N182" s="942"/>
      <c r="O182" s="942"/>
      <c r="P182" s="942"/>
      <c r="Q182" s="942"/>
      <c r="R182" s="942"/>
      <c r="S182" s="942"/>
      <c r="T182" s="942"/>
      <c r="U182" s="351"/>
      <c r="V182" s="352"/>
      <c r="W182" s="720" t="s">
        <v>444</v>
      </c>
      <c r="X182" s="353"/>
      <c r="Y182" s="378" t="s">
        <v>2</v>
      </c>
      <c r="Z182" s="378"/>
      <c r="AA182" s="378"/>
      <c r="AB182" s="378"/>
      <c r="AC182" s="378"/>
      <c r="AD182" s="378"/>
      <c r="AE182" s="378"/>
      <c r="AF182" s="378"/>
      <c r="AG182" s="378"/>
      <c r="AH182" s="378"/>
      <c r="AI182" s="378"/>
      <c r="AJ182" s="378"/>
      <c r="AK182" s="378"/>
      <c r="AL182" s="400" t="s">
        <v>10</v>
      </c>
      <c r="AM182" s="351"/>
      <c r="AN182" s="352"/>
      <c r="AO182" s="359"/>
      <c r="AP182" s="359"/>
      <c r="AQ182" s="353"/>
    </row>
    <row r="183" spans="1:43" x14ac:dyDescent="0.2">
      <c r="A183" s="353"/>
      <c r="B183" s="79"/>
      <c r="C183" s="351"/>
      <c r="D183" s="352"/>
      <c r="E183" s="942"/>
      <c r="F183" s="942"/>
      <c r="G183" s="942"/>
      <c r="H183" s="942"/>
      <c r="I183" s="942"/>
      <c r="J183" s="942"/>
      <c r="K183" s="942"/>
      <c r="L183" s="942"/>
      <c r="M183" s="942"/>
      <c r="N183" s="942"/>
      <c r="O183" s="942"/>
      <c r="P183" s="942"/>
      <c r="Q183" s="942"/>
      <c r="R183" s="942"/>
      <c r="S183" s="942"/>
      <c r="T183" s="942"/>
      <c r="U183" s="351"/>
      <c r="V183" s="352"/>
      <c r="W183" s="720" t="s">
        <v>445</v>
      </c>
      <c r="X183" s="353"/>
      <c r="Y183" s="378" t="s">
        <v>2</v>
      </c>
      <c r="Z183" s="378"/>
      <c r="AA183" s="378"/>
      <c r="AB183" s="378"/>
      <c r="AC183" s="378"/>
      <c r="AD183" s="378"/>
      <c r="AE183" s="378"/>
      <c r="AF183" s="378"/>
      <c r="AG183" s="378"/>
      <c r="AH183" s="378"/>
      <c r="AI183" s="378"/>
      <c r="AJ183" s="378"/>
      <c r="AK183" s="378"/>
      <c r="AL183" s="400" t="s">
        <v>12</v>
      </c>
      <c r="AM183" s="351"/>
      <c r="AN183" s="352"/>
      <c r="AO183" s="359"/>
      <c r="AP183" s="980" t="s">
        <v>97</v>
      </c>
      <c r="AQ183" s="522"/>
    </row>
    <row r="184" spans="1:43" ht="11.25" customHeight="1" x14ac:dyDescent="0.2">
      <c r="A184" s="353"/>
      <c r="B184" s="79"/>
      <c r="C184" s="351"/>
      <c r="D184" s="352"/>
      <c r="E184" s="942"/>
      <c r="F184" s="942"/>
      <c r="G184" s="942"/>
      <c r="H184" s="942"/>
      <c r="I184" s="942"/>
      <c r="J184" s="942"/>
      <c r="K184" s="942"/>
      <c r="L184" s="942"/>
      <c r="M184" s="942"/>
      <c r="N184" s="942"/>
      <c r="O184" s="942"/>
      <c r="P184" s="942"/>
      <c r="Q184" s="942"/>
      <c r="R184" s="942"/>
      <c r="S184" s="942"/>
      <c r="T184" s="942"/>
      <c r="U184" s="492"/>
      <c r="V184" s="352"/>
      <c r="W184" s="720" t="s">
        <v>560</v>
      </c>
      <c r="X184" s="353"/>
      <c r="Y184" s="341"/>
      <c r="Z184" s="341"/>
      <c r="AA184" s="341"/>
      <c r="AB184" s="372" t="s">
        <v>2</v>
      </c>
      <c r="AC184" s="412"/>
      <c r="AD184" s="372"/>
      <c r="AE184" s="372"/>
      <c r="AF184" s="372"/>
      <c r="AG184" s="372"/>
      <c r="AH184" s="372"/>
      <c r="AI184" s="372"/>
      <c r="AJ184" s="372"/>
      <c r="AK184" s="372"/>
      <c r="AL184" s="400" t="s">
        <v>58</v>
      </c>
      <c r="AM184" s="351"/>
      <c r="AN184" s="352"/>
      <c r="AO184" s="359"/>
      <c r="AP184" s="980"/>
      <c r="AQ184" s="522"/>
    </row>
    <row r="185" spans="1:43" ht="6" customHeight="1" x14ac:dyDescent="0.2">
      <c r="A185" s="404"/>
      <c r="B185" s="405"/>
      <c r="C185" s="398"/>
      <c r="D185" s="397"/>
      <c r="E185" s="404"/>
      <c r="F185" s="404"/>
      <c r="G185" s="404"/>
      <c r="H185" s="404"/>
      <c r="I185" s="404"/>
      <c r="J185" s="404"/>
      <c r="K185" s="404"/>
      <c r="L185" s="404"/>
      <c r="M185" s="404"/>
      <c r="N185" s="404"/>
      <c r="O185" s="404"/>
      <c r="P185" s="404"/>
      <c r="Q185" s="404"/>
      <c r="R185" s="404"/>
      <c r="S185" s="404"/>
      <c r="T185" s="404"/>
      <c r="U185" s="398"/>
      <c r="V185" s="397"/>
      <c r="W185" s="404"/>
      <c r="X185" s="404"/>
      <c r="Y185" s="404"/>
      <c r="Z185" s="404"/>
      <c r="AA185" s="404"/>
      <c r="AB185" s="404"/>
      <c r="AC185" s="404"/>
      <c r="AD185" s="404"/>
      <c r="AE185" s="404"/>
      <c r="AF185" s="404"/>
      <c r="AG185" s="404"/>
      <c r="AH185" s="404"/>
      <c r="AI185" s="404"/>
      <c r="AJ185" s="404"/>
      <c r="AK185" s="404"/>
      <c r="AL185" s="406"/>
      <c r="AM185" s="398"/>
      <c r="AN185" s="397"/>
      <c r="AO185" s="404"/>
      <c r="AP185" s="404"/>
      <c r="AQ185" s="404"/>
    </row>
    <row r="186" spans="1:43" ht="6" customHeight="1" x14ac:dyDescent="0.2">
      <c r="A186" s="407"/>
      <c r="B186" s="788"/>
      <c r="C186" s="396"/>
      <c r="D186" s="395"/>
      <c r="E186" s="504"/>
      <c r="F186" s="504"/>
      <c r="G186" s="504"/>
      <c r="H186" s="504"/>
      <c r="I186" s="504"/>
      <c r="J186" s="407"/>
      <c r="K186" s="407"/>
      <c r="L186" s="407"/>
      <c r="M186" s="407"/>
      <c r="N186" s="407"/>
      <c r="O186" s="407"/>
      <c r="P186" s="407"/>
      <c r="Q186" s="407"/>
      <c r="R186" s="407"/>
      <c r="S186" s="504"/>
      <c r="T186" s="504"/>
      <c r="U186" s="396"/>
      <c r="V186" s="395"/>
      <c r="W186" s="407"/>
      <c r="X186" s="407"/>
      <c r="Y186" s="407"/>
      <c r="Z186" s="407"/>
      <c r="AA186" s="407"/>
      <c r="AB186" s="407"/>
      <c r="AC186" s="407"/>
      <c r="AD186" s="407"/>
      <c r="AE186" s="407"/>
      <c r="AF186" s="407"/>
      <c r="AG186" s="407"/>
      <c r="AH186" s="407"/>
      <c r="AI186" s="407"/>
      <c r="AJ186" s="407"/>
      <c r="AK186" s="407"/>
      <c r="AL186" s="408"/>
      <c r="AM186" s="396"/>
      <c r="AN186" s="395"/>
      <c r="AO186" s="407"/>
      <c r="AP186" s="407"/>
      <c r="AQ186" s="407"/>
    </row>
    <row r="187" spans="1:43" ht="11.25" customHeight="1" x14ac:dyDescent="0.2">
      <c r="A187" s="353"/>
      <c r="B187" s="79" t="s">
        <v>96</v>
      </c>
      <c r="C187" s="351"/>
      <c r="D187" s="352"/>
      <c r="E187" s="942" t="str">
        <f ca="1">VLOOKUP(INDIRECT(ADDRESS(ROW(),COLUMN()-3)),Language_Translations,MATCH(Language_Selected,Language_Options,0),FALSE)</f>
        <v>Combien de fois (NOM) a-t-il/elle reçu le vaccin contre le rotavirus ?</v>
      </c>
      <c r="F187" s="942"/>
      <c r="G187" s="942"/>
      <c r="H187" s="942"/>
      <c r="I187" s="942"/>
      <c r="J187" s="942"/>
      <c r="K187" s="942"/>
      <c r="L187" s="942"/>
      <c r="M187" s="942"/>
      <c r="N187" s="942"/>
      <c r="O187" s="942"/>
      <c r="P187" s="942"/>
      <c r="Q187" s="942"/>
      <c r="R187" s="942"/>
      <c r="S187" s="942"/>
      <c r="T187" s="942"/>
      <c r="U187" s="351"/>
      <c r="V187" s="352"/>
      <c r="W187" s="341"/>
      <c r="X187" s="341"/>
      <c r="Y187" s="341"/>
      <c r="Z187" s="341"/>
      <c r="AA187" s="341"/>
      <c r="AB187" s="341"/>
      <c r="AC187" s="359"/>
      <c r="AD187" s="341"/>
      <c r="AE187" s="341"/>
      <c r="AF187" s="341"/>
      <c r="AG187" s="341"/>
      <c r="AH187" s="341"/>
      <c r="AI187" s="341"/>
      <c r="AJ187" s="341"/>
      <c r="AK187" s="494"/>
      <c r="AL187" s="523"/>
      <c r="AM187" s="351"/>
      <c r="AN187" s="352"/>
      <c r="AO187" s="359"/>
      <c r="AP187" s="359"/>
      <c r="AQ187" s="353"/>
    </row>
    <row r="188" spans="1:43" x14ac:dyDescent="0.2">
      <c r="A188" s="353"/>
      <c r="B188" s="79"/>
      <c r="C188" s="351"/>
      <c r="D188" s="352"/>
      <c r="E188" s="942"/>
      <c r="F188" s="942"/>
      <c r="G188" s="942"/>
      <c r="H188" s="942"/>
      <c r="I188" s="942"/>
      <c r="J188" s="942"/>
      <c r="K188" s="942"/>
      <c r="L188" s="942"/>
      <c r="M188" s="942"/>
      <c r="N188" s="942"/>
      <c r="O188" s="942"/>
      <c r="P188" s="942"/>
      <c r="Q188" s="942"/>
      <c r="R188" s="942"/>
      <c r="S188" s="942"/>
      <c r="T188" s="942"/>
      <c r="U188" s="351"/>
      <c r="V188" s="352"/>
      <c r="W188" s="720" t="s">
        <v>477</v>
      </c>
      <c r="X188" s="353"/>
      <c r="Y188" s="341"/>
      <c r="Z188" s="341"/>
      <c r="AA188" s="341"/>
      <c r="AB188" s="341"/>
      <c r="AC188" s="342"/>
      <c r="AD188" s="378" t="s">
        <v>2</v>
      </c>
      <c r="AE188" s="499"/>
      <c r="AF188" s="378"/>
      <c r="AG188" s="378"/>
      <c r="AH188" s="378"/>
      <c r="AI188" s="378"/>
      <c r="AJ188" s="378"/>
      <c r="AK188" s="500"/>
      <c r="AL188" s="524"/>
      <c r="AM188" s="351"/>
      <c r="AN188" s="352"/>
      <c r="AO188" s="359"/>
      <c r="AP188" s="359"/>
      <c r="AQ188" s="353"/>
    </row>
    <row r="189" spans="1:43" ht="6" customHeight="1" x14ac:dyDescent="0.2">
      <c r="A189" s="404"/>
      <c r="B189" s="405"/>
      <c r="C189" s="398"/>
      <c r="D189" s="397"/>
      <c r="E189" s="404"/>
      <c r="F189" s="404"/>
      <c r="G189" s="404"/>
      <c r="H189" s="404"/>
      <c r="I189" s="404"/>
      <c r="J189" s="404"/>
      <c r="K189" s="404"/>
      <c r="L189" s="404"/>
      <c r="M189" s="404"/>
      <c r="N189" s="404"/>
      <c r="O189" s="404"/>
      <c r="P189" s="404"/>
      <c r="Q189" s="404"/>
      <c r="R189" s="404"/>
      <c r="S189" s="404"/>
      <c r="T189" s="404"/>
      <c r="U189" s="398"/>
      <c r="V189" s="397"/>
      <c r="W189" s="404"/>
      <c r="X189" s="404"/>
      <c r="Y189" s="404"/>
      <c r="Z189" s="404"/>
      <c r="AA189" s="404"/>
      <c r="AB189" s="404"/>
      <c r="AC189" s="404"/>
      <c r="AD189" s="404"/>
      <c r="AE189" s="404"/>
      <c r="AF189" s="404"/>
      <c r="AG189" s="404"/>
      <c r="AH189" s="404"/>
      <c r="AI189" s="404"/>
      <c r="AJ189" s="404"/>
      <c r="AK189" s="404"/>
      <c r="AL189" s="406"/>
      <c r="AM189" s="398"/>
      <c r="AN189" s="397"/>
      <c r="AO189" s="404"/>
      <c r="AP189" s="404"/>
      <c r="AQ189" s="404"/>
    </row>
    <row r="190" spans="1:43" ht="6" customHeight="1" x14ac:dyDescent="0.2">
      <c r="A190" s="407"/>
      <c r="B190" s="788"/>
      <c r="C190" s="396"/>
      <c r="D190" s="395"/>
      <c r="E190" s="504"/>
      <c r="F190" s="504"/>
      <c r="G190" s="504"/>
      <c r="H190" s="504"/>
      <c r="I190" s="504"/>
      <c r="J190" s="407"/>
      <c r="K190" s="407"/>
      <c r="L190" s="407"/>
      <c r="M190" s="407"/>
      <c r="N190" s="407"/>
      <c r="O190" s="407"/>
      <c r="P190" s="407"/>
      <c r="Q190" s="407"/>
      <c r="R190" s="407"/>
      <c r="S190" s="504"/>
      <c r="T190" s="504"/>
      <c r="U190" s="396"/>
      <c r="V190" s="395"/>
      <c r="W190" s="407"/>
      <c r="X190" s="407"/>
      <c r="Y190" s="407"/>
      <c r="Z190" s="407"/>
      <c r="AA190" s="407"/>
      <c r="AB190" s="407"/>
      <c r="AC190" s="407"/>
      <c r="AD190" s="407"/>
      <c r="AE190" s="407"/>
      <c r="AF190" s="407"/>
      <c r="AG190" s="407"/>
      <c r="AH190" s="407"/>
      <c r="AI190" s="407"/>
      <c r="AJ190" s="407"/>
      <c r="AK190" s="407"/>
      <c r="AL190" s="408"/>
      <c r="AM190" s="396"/>
      <c r="AN190" s="395"/>
      <c r="AO190" s="407"/>
      <c r="AP190" s="407"/>
      <c r="AQ190" s="407"/>
    </row>
    <row r="191" spans="1:43" ht="11.25" customHeight="1" x14ac:dyDescent="0.2">
      <c r="A191" s="353"/>
      <c r="B191" s="79" t="s">
        <v>97</v>
      </c>
      <c r="C191" s="351"/>
      <c r="D191" s="352"/>
      <c r="E191" s="942" t="str">
        <f ca="1">VLOOKUP(INDIRECT(ADDRESS(ROW(),COLUMN()-3)),Language_Translations,MATCH(Language_Selected,Language_Options,0),FALSE)</f>
        <v>Est-ce que (NOM) a reçu le vaccin contre la rougeole, c'est-à-dire une injection dans le bras pour lui éviter la rougeole ?</v>
      </c>
      <c r="F191" s="942"/>
      <c r="G191" s="942"/>
      <c r="H191" s="942"/>
      <c r="I191" s="942"/>
      <c r="J191" s="942"/>
      <c r="K191" s="942"/>
      <c r="L191" s="942"/>
      <c r="M191" s="942"/>
      <c r="N191" s="942"/>
      <c r="O191" s="942"/>
      <c r="P191" s="942"/>
      <c r="Q191" s="942"/>
      <c r="R191" s="942"/>
      <c r="S191" s="942"/>
      <c r="T191" s="942"/>
      <c r="U191" s="351"/>
      <c r="V191" s="352"/>
      <c r="W191" s="720" t="s">
        <v>444</v>
      </c>
      <c r="X191" s="353"/>
      <c r="Y191" s="378" t="s">
        <v>2</v>
      </c>
      <c r="Z191" s="378"/>
      <c r="AA191" s="378"/>
      <c r="AB191" s="378"/>
      <c r="AC191" s="378"/>
      <c r="AD191" s="378"/>
      <c r="AE191" s="378"/>
      <c r="AF191" s="378"/>
      <c r="AG191" s="378"/>
      <c r="AH191" s="378"/>
      <c r="AI191" s="378"/>
      <c r="AJ191" s="378"/>
      <c r="AK191" s="378"/>
      <c r="AL191" s="400" t="s">
        <v>10</v>
      </c>
      <c r="AM191" s="351"/>
      <c r="AN191" s="352"/>
      <c r="AO191" s="359"/>
      <c r="AP191" s="359"/>
      <c r="AQ191" s="353"/>
    </row>
    <row r="192" spans="1:43" x14ac:dyDescent="0.2">
      <c r="A192" s="353"/>
      <c r="B192" s="381" t="s">
        <v>73</v>
      </c>
      <c r="C192" s="351"/>
      <c r="D192" s="352"/>
      <c r="E192" s="942"/>
      <c r="F192" s="942"/>
      <c r="G192" s="942"/>
      <c r="H192" s="942"/>
      <c r="I192" s="942"/>
      <c r="J192" s="942"/>
      <c r="K192" s="942"/>
      <c r="L192" s="942"/>
      <c r="M192" s="942"/>
      <c r="N192" s="942"/>
      <c r="O192" s="942"/>
      <c r="P192" s="942"/>
      <c r="Q192" s="942"/>
      <c r="R192" s="942"/>
      <c r="S192" s="942"/>
      <c r="T192" s="942"/>
      <c r="U192" s="351"/>
      <c r="V192" s="352"/>
      <c r="W192" s="720" t="s">
        <v>445</v>
      </c>
      <c r="X192" s="353"/>
      <c r="Y192" s="378" t="s">
        <v>2</v>
      </c>
      <c r="Z192" s="378"/>
      <c r="AA192" s="378"/>
      <c r="AB192" s="378"/>
      <c r="AC192" s="378"/>
      <c r="AD192" s="378"/>
      <c r="AE192" s="378"/>
      <c r="AF192" s="378"/>
      <c r="AG192" s="378"/>
      <c r="AH192" s="378"/>
      <c r="AI192" s="378"/>
      <c r="AJ192" s="378"/>
      <c r="AK192" s="378"/>
      <c r="AL192" s="400" t="s">
        <v>12</v>
      </c>
      <c r="AM192" s="351"/>
      <c r="AN192" s="352"/>
      <c r="AO192" s="359"/>
      <c r="AP192" s="980" t="s">
        <v>76</v>
      </c>
      <c r="AQ192" s="522"/>
    </row>
    <row r="193" spans="1:44" ht="11.25" customHeight="1" x14ac:dyDescent="0.2">
      <c r="A193" s="353"/>
      <c r="B193" s="79"/>
      <c r="C193" s="351"/>
      <c r="D193" s="352"/>
      <c r="E193" s="942"/>
      <c r="F193" s="942"/>
      <c r="G193" s="942"/>
      <c r="H193" s="942"/>
      <c r="I193" s="942"/>
      <c r="J193" s="942"/>
      <c r="K193" s="942"/>
      <c r="L193" s="942"/>
      <c r="M193" s="942"/>
      <c r="N193" s="942"/>
      <c r="O193" s="942"/>
      <c r="P193" s="942"/>
      <c r="Q193" s="942"/>
      <c r="R193" s="942"/>
      <c r="S193" s="942"/>
      <c r="T193" s="942"/>
      <c r="U193" s="492"/>
      <c r="V193" s="352"/>
      <c r="W193" s="720" t="s">
        <v>560</v>
      </c>
      <c r="X193" s="353"/>
      <c r="Y193" s="341"/>
      <c r="Z193" s="341"/>
      <c r="AA193" s="341"/>
      <c r="AB193" s="372" t="s">
        <v>2</v>
      </c>
      <c r="AC193" s="412"/>
      <c r="AD193" s="372"/>
      <c r="AE193" s="372"/>
      <c r="AF193" s="372"/>
      <c r="AG193" s="372"/>
      <c r="AH193" s="372"/>
      <c r="AI193" s="372"/>
      <c r="AJ193" s="372"/>
      <c r="AK193" s="372"/>
      <c r="AL193" s="400" t="s">
        <v>58</v>
      </c>
      <c r="AM193" s="351"/>
      <c r="AN193" s="352"/>
      <c r="AO193" s="359"/>
      <c r="AP193" s="980"/>
      <c r="AQ193" s="522"/>
    </row>
    <row r="194" spans="1:44" ht="6" customHeight="1" x14ac:dyDescent="0.2">
      <c r="A194" s="404"/>
      <c r="B194" s="405"/>
      <c r="C194" s="398"/>
      <c r="D194" s="397"/>
      <c r="E194" s="404"/>
      <c r="F194" s="404"/>
      <c r="G194" s="404"/>
      <c r="H194" s="404"/>
      <c r="I194" s="404"/>
      <c r="J194" s="404"/>
      <c r="K194" s="404"/>
      <c r="L194" s="404"/>
      <c r="M194" s="404"/>
      <c r="N194" s="404"/>
      <c r="O194" s="404"/>
      <c r="P194" s="404"/>
      <c r="Q194" s="404"/>
      <c r="R194" s="404"/>
      <c r="S194" s="404"/>
      <c r="T194" s="404"/>
      <c r="U194" s="398"/>
      <c r="V194" s="397"/>
      <c r="W194" s="404"/>
      <c r="X194" s="404"/>
      <c r="Y194" s="404"/>
      <c r="Z194" s="404"/>
      <c r="AA194" s="404"/>
      <c r="AB194" s="404"/>
      <c r="AC194" s="404"/>
      <c r="AD194" s="404"/>
      <c r="AE194" s="404"/>
      <c r="AF194" s="404"/>
      <c r="AG194" s="404"/>
      <c r="AH194" s="404"/>
      <c r="AI194" s="404"/>
      <c r="AJ194" s="404"/>
      <c r="AK194" s="404"/>
      <c r="AL194" s="406"/>
      <c r="AM194" s="398"/>
      <c r="AN194" s="397"/>
      <c r="AO194" s="404"/>
      <c r="AP194" s="404"/>
      <c r="AQ194" s="404"/>
    </row>
    <row r="195" spans="1:44" ht="6" customHeight="1" x14ac:dyDescent="0.2">
      <c r="A195" s="407"/>
      <c r="B195" s="788"/>
      <c r="C195" s="396"/>
      <c r="D195" s="395"/>
      <c r="E195" s="504"/>
      <c r="F195" s="504"/>
      <c r="G195" s="504"/>
      <c r="H195" s="504"/>
      <c r="I195" s="504"/>
      <c r="J195" s="407"/>
      <c r="K195" s="407"/>
      <c r="L195" s="407"/>
      <c r="M195" s="407"/>
      <c r="N195" s="407"/>
      <c r="O195" s="407"/>
      <c r="P195" s="407"/>
      <c r="Q195" s="407"/>
      <c r="R195" s="407"/>
      <c r="S195" s="504"/>
      <c r="T195" s="504"/>
      <c r="U195" s="396"/>
      <c r="V195" s="395"/>
      <c r="W195" s="407"/>
      <c r="X195" s="407"/>
      <c r="Y195" s="407"/>
      <c r="Z195" s="407"/>
      <c r="AA195" s="407"/>
      <c r="AB195" s="407"/>
      <c r="AC195" s="407"/>
      <c r="AD195" s="407"/>
      <c r="AE195" s="407"/>
      <c r="AF195" s="407"/>
      <c r="AG195" s="407"/>
      <c r="AH195" s="407"/>
      <c r="AI195" s="407"/>
      <c r="AJ195" s="407"/>
      <c r="AK195" s="407"/>
      <c r="AL195" s="408"/>
      <c r="AM195" s="396"/>
      <c r="AN195" s="395"/>
      <c r="AO195" s="407"/>
      <c r="AP195" s="407"/>
      <c r="AQ195" s="407"/>
    </row>
    <row r="196" spans="1:44" ht="11.25" customHeight="1" x14ac:dyDescent="0.2">
      <c r="A196" s="353"/>
      <c r="B196" s="79" t="s">
        <v>270</v>
      </c>
      <c r="C196" s="351"/>
      <c r="D196" s="352"/>
      <c r="E196" s="942" t="str">
        <f ca="1">VLOOKUP(INDIRECT(ADDRESS(ROW(),COLUMN()-3)),Language_Translations,MATCH(Language_Selected,Language_Options,0),FALSE)</f>
        <v>Combien de fois (NOM) a-t-il/elle reçu le vaccin contre la rougeole ?</v>
      </c>
      <c r="F196" s="942"/>
      <c r="G196" s="942"/>
      <c r="H196" s="942"/>
      <c r="I196" s="942"/>
      <c r="J196" s="942"/>
      <c r="K196" s="942"/>
      <c r="L196" s="942"/>
      <c r="M196" s="942"/>
      <c r="N196" s="942"/>
      <c r="O196" s="942"/>
      <c r="P196" s="942"/>
      <c r="Q196" s="942"/>
      <c r="R196" s="942"/>
      <c r="S196" s="942"/>
      <c r="T196" s="942"/>
      <c r="U196" s="351"/>
      <c r="V196" s="352"/>
      <c r="W196" s="341"/>
      <c r="X196" s="341"/>
      <c r="Y196" s="341"/>
      <c r="Z196" s="341"/>
      <c r="AA196" s="341"/>
      <c r="AB196" s="341"/>
      <c r="AC196" s="359"/>
      <c r="AD196" s="341"/>
      <c r="AE196" s="341"/>
      <c r="AF196" s="341"/>
      <c r="AG196" s="341"/>
      <c r="AH196" s="341"/>
      <c r="AI196" s="341"/>
      <c r="AJ196" s="341"/>
      <c r="AK196" s="494"/>
      <c r="AL196" s="523"/>
      <c r="AM196" s="351"/>
      <c r="AN196" s="352"/>
      <c r="AO196" s="359"/>
      <c r="AP196" s="359"/>
      <c r="AQ196" s="353"/>
    </row>
    <row r="197" spans="1:44" x14ac:dyDescent="0.2">
      <c r="A197" s="353"/>
      <c r="B197" s="381" t="s">
        <v>1783</v>
      </c>
      <c r="C197" s="351"/>
      <c r="D197" s="352"/>
      <c r="E197" s="942"/>
      <c r="F197" s="942"/>
      <c r="G197" s="942"/>
      <c r="H197" s="942"/>
      <c r="I197" s="942"/>
      <c r="J197" s="942"/>
      <c r="K197" s="942"/>
      <c r="L197" s="942"/>
      <c r="M197" s="942"/>
      <c r="N197" s="942"/>
      <c r="O197" s="942"/>
      <c r="P197" s="942"/>
      <c r="Q197" s="942"/>
      <c r="R197" s="942"/>
      <c r="S197" s="942"/>
      <c r="T197" s="942"/>
      <c r="U197" s="351"/>
      <c r="V197" s="352"/>
      <c r="W197" s="720" t="s">
        <v>477</v>
      </c>
      <c r="X197" s="353"/>
      <c r="Y197" s="341"/>
      <c r="Z197" s="341"/>
      <c r="AA197" s="341"/>
      <c r="AB197" s="341"/>
      <c r="AC197" s="342"/>
      <c r="AD197" s="378" t="s">
        <v>2</v>
      </c>
      <c r="AE197" s="499"/>
      <c r="AF197" s="378"/>
      <c r="AG197" s="378"/>
      <c r="AH197" s="378"/>
      <c r="AI197" s="378"/>
      <c r="AJ197" s="378"/>
      <c r="AK197" s="500"/>
      <c r="AL197" s="524"/>
      <c r="AM197" s="351"/>
      <c r="AN197" s="352"/>
      <c r="AO197" s="359"/>
      <c r="AP197" s="359"/>
      <c r="AQ197" s="353"/>
    </row>
    <row r="198" spans="1:44" ht="6" customHeight="1" x14ac:dyDescent="0.2">
      <c r="A198" s="404"/>
      <c r="B198" s="405"/>
      <c r="C198" s="398"/>
      <c r="D198" s="397"/>
      <c r="E198" s="404"/>
      <c r="F198" s="404"/>
      <c r="G198" s="404"/>
      <c r="H198" s="404"/>
      <c r="I198" s="404"/>
      <c r="J198" s="404"/>
      <c r="K198" s="404"/>
      <c r="L198" s="404"/>
      <c r="M198" s="404"/>
      <c r="N198" s="404"/>
      <c r="O198" s="404"/>
      <c r="P198" s="404"/>
      <c r="Q198" s="404"/>
      <c r="R198" s="404"/>
      <c r="S198" s="404"/>
      <c r="T198" s="404"/>
      <c r="U198" s="398"/>
      <c r="V198" s="397"/>
      <c r="W198" s="404"/>
      <c r="X198" s="404"/>
      <c r="Y198" s="404"/>
      <c r="Z198" s="404"/>
      <c r="AA198" s="404"/>
      <c r="AB198" s="404"/>
      <c r="AC198" s="404"/>
      <c r="AD198" s="404"/>
      <c r="AE198" s="404"/>
      <c r="AF198" s="404"/>
      <c r="AG198" s="404"/>
      <c r="AH198" s="404"/>
      <c r="AI198" s="404"/>
      <c r="AJ198" s="404"/>
      <c r="AK198" s="404"/>
      <c r="AL198" s="406"/>
      <c r="AM198" s="398"/>
      <c r="AN198" s="397"/>
      <c r="AO198" s="404"/>
      <c r="AP198" s="404"/>
      <c r="AQ198" s="404"/>
    </row>
    <row r="199" spans="1:44" s="180" customFormat="1" ht="6" customHeight="1" x14ac:dyDescent="0.2">
      <c r="A199" s="26"/>
      <c r="B199" s="756"/>
      <c r="C199" s="89"/>
      <c r="D199" s="45"/>
      <c r="E199" s="26"/>
      <c r="F199" s="26"/>
      <c r="G199" s="26"/>
      <c r="H199" s="26"/>
      <c r="I199" s="26"/>
      <c r="J199" s="26"/>
      <c r="K199" s="26"/>
      <c r="L199" s="26"/>
      <c r="M199" s="26"/>
      <c r="N199" s="26"/>
      <c r="O199" s="26"/>
      <c r="P199" s="26"/>
      <c r="Q199" s="26"/>
      <c r="R199" s="26"/>
      <c r="S199" s="26"/>
      <c r="T199" s="26"/>
      <c r="U199" s="26"/>
      <c r="V199" s="45"/>
      <c r="W199" s="26"/>
      <c r="X199" s="26"/>
      <c r="Y199" s="26"/>
      <c r="Z199" s="26"/>
      <c r="AA199" s="26"/>
      <c r="AB199" s="26"/>
      <c r="AC199" s="26"/>
      <c r="AD199" s="26"/>
      <c r="AE199" s="26"/>
      <c r="AF199" s="525"/>
      <c r="AG199" s="26"/>
      <c r="AH199" s="26"/>
      <c r="AI199" s="26"/>
      <c r="AJ199" s="26"/>
      <c r="AK199" s="26"/>
      <c r="AL199" s="26"/>
      <c r="AM199" s="89"/>
      <c r="AN199" s="153"/>
      <c r="AO199" s="157"/>
      <c r="AP199" s="157"/>
      <c r="AQ199" s="157"/>
      <c r="AR199" s="157"/>
    </row>
    <row r="200" spans="1:44" s="180" customFormat="1" x14ac:dyDescent="0.2">
      <c r="A200" s="24"/>
      <c r="B200" s="777" t="s">
        <v>76</v>
      </c>
      <c r="C200" s="94"/>
      <c r="D200" s="95"/>
      <c r="E200" s="927" t="str">
        <f ca="1">VLOOKUP(INDIRECT(ADDRESS(ROW(),COLUMN()-3)),Language_Translations,MATCH(Language_Selected,Language_Options,0),FALSE)</f>
        <v>Au cours des sept derniers jours, a-t-on donné à (NOM) :</v>
      </c>
      <c r="F200" s="927"/>
      <c r="G200" s="927"/>
      <c r="H200" s="927"/>
      <c r="I200" s="927"/>
      <c r="J200" s="927"/>
      <c r="K200" s="927"/>
      <c r="L200" s="927"/>
      <c r="M200" s="927"/>
      <c r="N200" s="927"/>
      <c r="O200" s="927"/>
      <c r="P200" s="927"/>
      <c r="Q200" s="927"/>
      <c r="R200" s="927"/>
      <c r="S200" s="927"/>
      <c r="T200" s="927"/>
      <c r="U200" s="75"/>
      <c r="V200" s="95"/>
      <c r="W200" s="24"/>
      <c r="X200" s="24"/>
      <c r="Y200" s="24"/>
      <c r="Z200" s="24"/>
      <c r="AA200" s="24"/>
      <c r="AB200" s="24"/>
      <c r="AC200" s="24"/>
      <c r="AD200" s="24"/>
      <c r="AE200" s="24"/>
      <c r="AF200" s="178"/>
      <c r="AM200" s="94"/>
      <c r="AN200" s="156"/>
      <c r="AO200" s="157"/>
      <c r="AP200" s="157"/>
      <c r="AQ200" s="157"/>
      <c r="AR200" s="157"/>
    </row>
    <row r="201" spans="1:44" s="180" customFormat="1" x14ac:dyDescent="0.2">
      <c r="A201" s="792"/>
      <c r="B201" s="777"/>
      <c r="C201" s="765"/>
      <c r="D201" s="95"/>
      <c r="E201" s="763"/>
      <c r="F201" s="763"/>
      <c r="G201" s="763"/>
      <c r="H201" s="763"/>
      <c r="I201" s="763"/>
      <c r="J201" s="763"/>
      <c r="K201" s="763"/>
      <c r="L201" s="763"/>
      <c r="M201" s="763"/>
      <c r="N201" s="763"/>
      <c r="O201" s="763"/>
      <c r="P201" s="763"/>
      <c r="Q201" s="763"/>
      <c r="R201" s="763"/>
      <c r="S201" s="763"/>
      <c r="T201" s="763"/>
      <c r="U201" s="764"/>
      <c r="V201" s="95"/>
      <c r="W201" s="792"/>
      <c r="X201" s="792"/>
      <c r="Y201" s="792"/>
      <c r="Z201" s="792"/>
      <c r="AA201" s="792"/>
      <c r="AB201" s="792"/>
      <c r="AC201" s="792"/>
      <c r="AD201" s="792"/>
      <c r="AE201" s="792"/>
      <c r="AF201" s="178"/>
      <c r="AG201" s="28"/>
      <c r="AH201" s="145" t="s">
        <v>444</v>
      </c>
      <c r="AI201" s="24"/>
      <c r="AJ201" s="145" t="s">
        <v>445</v>
      </c>
      <c r="AL201" s="433" t="s">
        <v>797</v>
      </c>
      <c r="AM201" s="765"/>
      <c r="AN201" s="156"/>
      <c r="AO201" s="790"/>
      <c r="AP201" s="790"/>
      <c r="AQ201" s="790"/>
      <c r="AR201" s="790"/>
    </row>
    <row r="202" spans="1:44" s="180" customFormat="1" ht="6" customHeight="1" x14ac:dyDescent="0.2">
      <c r="A202" s="24"/>
      <c r="B202" s="777"/>
      <c r="C202" s="94"/>
      <c r="D202" s="95"/>
      <c r="E202" s="24"/>
      <c r="F202" s="24"/>
      <c r="G202" s="24"/>
      <c r="H202" s="24"/>
      <c r="I202" s="24"/>
      <c r="J202" s="24"/>
      <c r="K202" s="24"/>
      <c r="L202" s="24"/>
      <c r="M202" s="24"/>
      <c r="N202" s="24"/>
      <c r="O202" s="24"/>
      <c r="P202" s="24"/>
      <c r="Q202" s="24"/>
      <c r="R202" s="24"/>
      <c r="S202" s="24"/>
      <c r="T202" s="24"/>
      <c r="U202" s="24"/>
      <c r="V202" s="95"/>
      <c r="W202" s="24"/>
      <c r="X202" s="24"/>
      <c r="Y202" s="24"/>
      <c r="Z202" s="24"/>
      <c r="AA202" s="24"/>
      <c r="AB202" s="24"/>
      <c r="AG202" s="28"/>
      <c r="AH202" s="145"/>
      <c r="AI202" s="24"/>
      <c r="AJ202" s="213"/>
      <c r="AL202" s="433"/>
      <c r="AM202" s="94"/>
      <c r="AN202" s="156"/>
      <c r="AO202" s="157"/>
      <c r="AP202" s="157"/>
      <c r="AQ202" s="157"/>
      <c r="AR202" s="157"/>
    </row>
    <row r="203" spans="1:44" s="180" customFormat="1" ht="11.25" customHeight="1" x14ac:dyDescent="0.2">
      <c r="A203" s="24"/>
      <c r="B203" s="777"/>
      <c r="C203" s="94"/>
      <c r="D203" s="95"/>
      <c r="E203" s="180" t="s">
        <v>55</v>
      </c>
      <c r="F203" s="927" t="str">
        <f ca="1">VLOOKUP(CONCATENATE($B$200&amp;INDIRECT(ADDRESS(ROW(),COLUMN()-1))),Language_Translations,MATCH(Language_Selected,Language_Options,0),FALSE)</f>
        <v>[NOM LOCAL D'UN MÉLANGE EN POUDRE DE MICRONUTRIMENTS] ?</v>
      </c>
      <c r="G203" s="927"/>
      <c r="H203" s="927"/>
      <c r="I203" s="927"/>
      <c r="J203" s="927"/>
      <c r="K203" s="927"/>
      <c r="L203" s="927"/>
      <c r="M203" s="927"/>
      <c r="N203" s="927"/>
      <c r="O203" s="927"/>
      <c r="P203" s="927"/>
      <c r="Q203" s="927"/>
      <c r="R203" s="927"/>
      <c r="S203" s="927"/>
      <c r="T203" s="927"/>
      <c r="U203" s="75"/>
      <c r="V203" s="95"/>
      <c r="W203" s="180" t="s">
        <v>55</v>
      </c>
      <c r="X203" s="24" t="s">
        <v>866</v>
      </c>
      <c r="Y203" s="24"/>
      <c r="AA203" s="24"/>
      <c r="AB203" s="182" t="s">
        <v>2</v>
      </c>
      <c r="AC203" s="183"/>
      <c r="AD203" s="183"/>
      <c r="AE203" s="183"/>
      <c r="AF203" s="183"/>
      <c r="AG203" s="90"/>
      <c r="AH203" s="213" t="s">
        <v>10</v>
      </c>
      <c r="AI203" s="24"/>
      <c r="AJ203" s="213" t="s">
        <v>12</v>
      </c>
      <c r="AL203" s="526" t="s">
        <v>58</v>
      </c>
      <c r="AM203" s="94"/>
      <c r="AN203" s="156"/>
      <c r="AO203" s="157"/>
      <c r="AP203" s="157"/>
      <c r="AQ203" s="157"/>
      <c r="AR203" s="157"/>
    </row>
    <row r="204" spans="1:44" s="180" customFormat="1" x14ac:dyDescent="0.2">
      <c r="A204" s="24"/>
      <c r="B204" s="777"/>
      <c r="C204" s="94"/>
      <c r="D204" s="95"/>
      <c r="F204" s="927"/>
      <c r="G204" s="927"/>
      <c r="H204" s="927"/>
      <c r="I204" s="927"/>
      <c r="J204" s="927"/>
      <c r="K204" s="927"/>
      <c r="L204" s="927"/>
      <c r="M204" s="927"/>
      <c r="N204" s="927"/>
      <c r="O204" s="927"/>
      <c r="P204" s="927"/>
      <c r="Q204" s="927"/>
      <c r="R204" s="927"/>
      <c r="S204" s="927"/>
      <c r="T204" s="927"/>
      <c r="U204" s="75"/>
      <c r="V204" s="95"/>
      <c r="X204" s="24"/>
      <c r="Y204" s="24"/>
      <c r="AA204" s="24"/>
      <c r="AB204" s="182"/>
      <c r="AC204" s="183"/>
      <c r="AD204" s="183"/>
      <c r="AE204" s="183"/>
      <c r="AF204" s="183"/>
      <c r="AG204" s="90"/>
      <c r="AH204" s="213"/>
      <c r="AI204" s="24"/>
      <c r="AJ204" s="213"/>
      <c r="AL204" s="526"/>
      <c r="AM204" s="94"/>
      <c r="AN204" s="156"/>
      <c r="AO204" s="157"/>
      <c r="AP204" s="157"/>
      <c r="AQ204" s="157"/>
      <c r="AR204" s="157"/>
    </row>
    <row r="205" spans="1:44" s="180" customFormat="1" ht="11.25" customHeight="1" x14ac:dyDescent="0.2">
      <c r="A205" s="24"/>
      <c r="B205" s="777"/>
      <c r="C205" s="94"/>
      <c r="D205" s="95"/>
      <c r="E205" s="180" t="s">
        <v>56</v>
      </c>
      <c r="F205" s="927" t="str">
        <f ca="1">VLOOKUP(CONCATENATE($B$200&amp;INDIRECT(ADDRESS(ROW(),COLUMN()-1))),Language_Translations,MATCH(Language_Selected,Language_Options,0),FALSE)</f>
        <v>[NOM LOCAL D'ALIMENTS THÉRAPEUTIQUES PRÊTS À L'EMPLOI COMME PLUMPY'NUT] ?</v>
      </c>
      <c r="G205" s="927"/>
      <c r="H205" s="927"/>
      <c r="I205" s="927"/>
      <c r="J205" s="927"/>
      <c r="K205" s="927"/>
      <c r="L205" s="927"/>
      <c r="M205" s="927"/>
      <c r="N205" s="927"/>
      <c r="O205" s="927"/>
      <c r="P205" s="927"/>
      <c r="Q205" s="927"/>
      <c r="R205" s="927"/>
      <c r="S205" s="927"/>
      <c r="T205" s="927"/>
      <c r="U205" s="75"/>
      <c r="V205" s="95"/>
      <c r="W205" s="180" t="s">
        <v>56</v>
      </c>
      <c r="X205" s="24" t="s">
        <v>1768</v>
      </c>
      <c r="Y205" s="24"/>
      <c r="Z205" s="24"/>
      <c r="AC205" s="182" t="s">
        <v>2</v>
      </c>
      <c r="AD205" s="183"/>
      <c r="AE205" s="183"/>
      <c r="AF205" s="183"/>
      <c r="AG205" s="90"/>
      <c r="AH205" s="213" t="s">
        <v>10</v>
      </c>
      <c r="AI205" s="24"/>
      <c r="AJ205" s="213" t="s">
        <v>12</v>
      </c>
      <c r="AL205" s="526" t="s">
        <v>58</v>
      </c>
      <c r="AM205" s="94"/>
      <c r="AN205" s="156"/>
      <c r="AO205" s="157"/>
      <c r="AP205" s="157"/>
      <c r="AQ205" s="157"/>
      <c r="AR205" s="157"/>
    </row>
    <row r="206" spans="1:44" s="180" customFormat="1" ht="11.25" customHeight="1" x14ac:dyDescent="0.2">
      <c r="A206" s="24"/>
      <c r="B206" s="777"/>
      <c r="C206" s="94"/>
      <c r="D206" s="95"/>
      <c r="F206" s="927"/>
      <c r="G206" s="927"/>
      <c r="H206" s="927"/>
      <c r="I206" s="927"/>
      <c r="J206" s="927"/>
      <c r="K206" s="927"/>
      <c r="L206" s="927"/>
      <c r="M206" s="927"/>
      <c r="N206" s="927"/>
      <c r="O206" s="927"/>
      <c r="P206" s="927"/>
      <c r="Q206" s="927"/>
      <c r="R206" s="927"/>
      <c r="S206" s="927"/>
      <c r="T206" s="927"/>
      <c r="U206" s="75"/>
      <c r="V206" s="95"/>
      <c r="X206" s="24"/>
      <c r="Y206" s="24"/>
      <c r="Z206" s="24"/>
      <c r="AA206" s="24"/>
      <c r="AB206" s="24"/>
      <c r="AG206" s="28"/>
      <c r="AH206" s="213"/>
      <c r="AI206" s="24"/>
      <c r="AJ206" s="213"/>
      <c r="AL206" s="526"/>
      <c r="AM206" s="94"/>
      <c r="AN206" s="156"/>
      <c r="AO206" s="157"/>
      <c r="AP206" s="157"/>
      <c r="AQ206" s="157"/>
      <c r="AR206" s="157"/>
    </row>
    <row r="207" spans="1:44" s="180" customFormat="1" ht="11.25" customHeight="1" x14ac:dyDescent="0.2">
      <c r="A207" s="24"/>
      <c r="B207" s="777"/>
      <c r="C207" s="94"/>
      <c r="D207" s="95"/>
      <c r="F207" s="927"/>
      <c r="G207" s="927"/>
      <c r="H207" s="927"/>
      <c r="I207" s="927"/>
      <c r="J207" s="927"/>
      <c r="K207" s="927"/>
      <c r="L207" s="927"/>
      <c r="M207" s="927"/>
      <c r="N207" s="927"/>
      <c r="O207" s="927"/>
      <c r="P207" s="927"/>
      <c r="Q207" s="927"/>
      <c r="R207" s="927"/>
      <c r="S207" s="927"/>
      <c r="T207" s="927"/>
      <c r="U207" s="75"/>
      <c r="V207" s="95"/>
      <c r="X207" s="24"/>
      <c r="Y207" s="24"/>
      <c r="Z207" s="24"/>
      <c r="AA207" s="24"/>
      <c r="AB207" s="24"/>
      <c r="AG207" s="28"/>
      <c r="AH207" s="213"/>
      <c r="AI207" s="24"/>
      <c r="AJ207" s="213"/>
      <c r="AL207" s="526"/>
      <c r="AM207" s="94"/>
      <c r="AN207" s="156"/>
      <c r="AO207" s="157"/>
      <c r="AP207" s="157"/>
      <c r="AQ207" s="157"/>
      <c r="AR207" s="157"/>
    </row>
    <row r="208" spans="1:44" s="180" customFormat="1" ht="11.25" customHeight="1" x14ac:dyDescent="0.2">
      <c r="A208" s="24"/>
      <c r="B208" s="777"/>
      <c r="C208" s="94"/>
      <c r="D208" s="95"/>
      <c r="E208" s="180" t="s">
        <v>57</v>
      </c>
      <c r="F208" s="927" t="str">
        <f ca="1">VLOOKUP(CONCATENATE($B$200&amp;INDIRECT(ADDRESS(ROW(),COLUMN()-1))),Language_Translations,MATCH(Language_Selected,Language_Options,0),FALSE)</f>
        <v>[NOM LOCAL DE COMPLÉMENTS ALIMENTAIRES PRÊTS À L'EMPLOI COMME PLUMPY'DOZ] ?</v>
      </c>
      <c r="G208" s="927"/>
      <c r="H208" s="927"/>
      <c r="I208" s="927"/>
      <c r="J208" s="927"/>
      <c r="K208" s="927"/>
      <c r="L208" s="927"/>
      <c r="M208" s="927"/>
      <c r="N208" s="927"/>
      <c r="O208" s="927"/>
      <c r="P208" s="927"/>
      <c r="Q208" s="927"/>
      <c r="R208" s="927"/>
      <c r="S208" s="927"/>
      <c r="T208" s="927"/>
      <c r="U208" s="75"/>
      <c r="V208" s="95"/>
      <c r="W208" s="180" t="s">
        <v>57</v>
      </c>
      <c r="X208" s="24" t="s">
        <v>1769</v>
      </c>
      <c r="Y208" s="24"/>
      <c r="Z208" s="24"/>
      <c r="AC208" s="182" t="s">
        <v>2</v>
      </c>
      <c r="AD208" s="183"/>
      <c r="AE208" s="183"/>
      <c r="AF208" s="183"/>
      <c r="AG208" s="90"/>
      <c r="AH208" s="213" t="s">
        <v>10</v>
      </c>
      <c r="AI208" s="24"/>
      <c r="AJ208" s="213" t="s">
        <v>12</v>
      </c>
      <c r="AL208" s="526" t="s">
        <v>58</v>
      </c>
      <c r="AM208" s="94"/>
      <c r="AN208" s="156"/>
      <c r="AO208" s="157"/>
      <c r="AP208" s="157"/>
      <c r="AQ208" s="157"/>
      <c r="AR208" s="157"/>
    </row>
    <row r="209" spans="1:44" s="180" customFormat="1" ht="11.25" customHeight="1" x14ac:dyDescent="0.2">
      <c r="A209" s="24"/>
      <c r="B209" s="777"/>
      <c r="C209" s="94"/>
      <c r="D209" s="95"/>
      <c r="F209" s="927"/>
      <c r="G209" s="927"/>
      <c r="H209" s="927"/>
      <c r="I209" s="927"/>
      <c r="J209" s="927"/>
      <c r="K209" s="927"/>
      <c r="L209" s="927"/>
      <c r="M209" s="927"/>
      <c r="N209" s="927"/>
      <c r="O209" s="927"/>
      <c r="P209" s="927"/>
      <c r="Q209" s="927"/>
      <c r="R209" s="927"/>
      <c r="S209" s="927"/>
      <c r="T209" s="927"/>
      <c r="U209" s="75"/>
      <c r="V209" s="95"/>
      <c r="X209" s="24"/>
      <c r="Y209" s="24"/>
      <c r="Z209" s="182"/>
      <c r="AA209" s="182"/>
      <c r="AB209" s="182"/>
      <c r="AC209" s="183"/>
      <c r="AD209" s="183"/>
      <c r="AE209" s="183"/>
      <c r="AF209" s="183"/>
      <c r="AG209" s="90"/>
      <c r="AH209" s="213"/>
      <c r="AI209" s="24"/>
      <c r="AJ209" s="213"/>
      <c r="AL209" s="526"/>
      <c r="AM209" s="94"/>
      <c r="AN209" s="156"/>
      <c r="AO209" s="157"/>
      <c r="AP209" s="157"/>
      <c r="AQ209" s="157"/>
      <c r="AR209" s="157"/>
    </row>
    <row r="210" spans="1:44" s="180" customFormat="1" ht="11.25" customHeight="1" x14ac:dyDescent="0.2">
      <c r="A210" s="24"/>
      <c r="B210" s="777"/>
      <c r="C210" s="94"/>
      <c r="D210" s="95"/>
      <c r="F210" s="927"/>
      <c r="G210" s="927"/>
      <c r="H210" s="927"/>
      <c r="I210" s="927"/>
      <c r="J210" s="927"/>
      <c r="K210" s="927"/>
      <c r="L210" s="927"/>
      <c r="M210" s="927"/>
      <c r="N210" s="927"/>
      <c r="O210" s="927"/>
      <c r="P210" s="927"/>
      <c r="Q210" s="927"/>
      <c r="R210" s="927"/>
      <c r="S210" s="927"/>
      <c r="T210" s="927"/>
      <c r="U210" s="75"/>
      <c r="V210" s="95"/>
      <c r="X210" s="24"/>
      <c r="Y210" s="24"/>
      <c r="Z210" s="182"/>
      <c r="AA210" s="182"/>
      <c r="AB210" s="182"/>
      <c r="AC210" s="183"/>
      <c r="AD210" s="183"/>
      <c r="AE210" s="183"/>
      <c r="AF210" s="183"/>
      <c r="AG210" s="90"/>
      <c r="AH210" s="213"/>
      <c r="AI210" s="24"/>
      <c r="AJ210" s="213"/>
      <c r="AL210" s="526"/>
      <c r="AM210" s="94"/>
      <c r="AN210" s="156"/>
      <c r="AO210" s="157"/>
      <c r="AP210" s="157"/>
      <c r="AQ210" s="157"/>
      <c r="AR210" s="157"/>
    </row>
    <row r="211" spans="1:44" s="180" customFormat="1" ht="6" customHeight="1" thickBot="1" x14ac:dyDescent="0.25">
      <c r="A211" s="30"/>
      <c r="B211" s="793"/>
      <c r="C211" s="91"/>
      <c r="D211" s="44"/>
      <c r="E211" s="527"/>
      <c r="F211" s="528"/>
      <c r="G211" s="528"/>
      <c r="H211" s="528"/>
      <c r="I211" s="528"/>
      <c r="J211" s="528"/>
      <c r="K211" s="528"/>
      <c r="L211" s="528"/>
      <c r="M211" s="528"/>
      <c r="N211" s="528"/>
      <c r="O211" s="528"/>
      <c r="P211" s="528"/>
      <c r="Q211" s="528"/>
      <c r="R211" s="528"/>
      <c r="S211" s="528"/>
      <c r="T211" s="528"/>
      <c r="U211" s="528"/>
      <c r="V211" s="44"/>
      <c r="W211" s="527"/>
      <c r="X211" s="30"/>
      <c r="Y211" s="30"/>
      <c r="Z211" s="30"/>
      <c r="AA211" s="30"/>
      <c r="AB211" s="30"/>
      <c r="AC211" s="529"/>
      <c r="AD211" s="30"/>
      <c r="AE211" s="529"/>
      <c r="AF211" s="530"/>
      <c r="AG211" s="30"/>
      <c r="AH211" s="30"/>
      <c r="AI211" s="30"/>
      <c r="AJ211" s="30"/>
      <c r="AK211" s="30"/>
      <c r="AL211" s="30"/>
      <c r="AM211" s="91"/>
      <c r="AN211" s="165"/>
      <c r="AO211" s="172"/>
      <c r="AP211" s="172"/>
      <c r="AQ211" s="172"/>
      <c r="AR211" s="157"/>
    </row>
    <row r="212" spans="1:44" ht="6" customHeight="1" x14ac:dyDescent="0.2">
      <c r="A212" s="531"/>
      <c r="B212" s="532"/>
      <c r="C212" s="533"/>
      <c r="D212" s="534"/>
      <c r="E212" s="534"/>
      <c r="F212" s="534"/>
      <c r="G212" s="534"/>
      <c r="H212" s="534"/>
      <c r="I212" s="534"/>
      <c r="J212" s="534"/>
      <c r="K212" s="534"/>
      <c r="L212" s="534"/>
      <c r="M212" s="534"/>
      <c r="N212" s="534"/>
      <c r="O212" s="534"/>
      <c r="P212" s="534"/>
      <c r="Q212" s="534"/>
      <c r="R212" s="534"/>
      <c r="S212" s="534"/>
      <c r="T212" s="534"/>
      <c r="U212" s="534"/>
      <c r="V212" s="534"/>
      <c r="W212" s="534"/>
      <c r="X212" s="534"/>
      <c r="Y212" s="534"/>
      <c r="Z212" s="534"/>
      <c r="AA212" s="534"/>
      <c r="AB212" s="534"/>
      <c r="AC212" s="534"/>
      <c r="AD212" s="534"/>
      <c r="AE212" s="534"/>
      <c r="AF212" s="534"/>
      <c r="AG212" s="534"/>
      <c r="AH212" s="534"/>
      <c r="AI212" s="534"/>
      <c r="AJ212" s="534"/>
      <c r="AK212" s="534"/>
      <c r="AL212" s="534"/>
      <c r="AM212" s="534"/>
      <c r="AN212" s="535"/>
      <c r="AO212" s="534"/>
      <c r="AP212" s="536"/>
      <c r="AQ212" s="537"/>
      <c r="AR212" s="356"/>
    </row>
    <row r="213" spans="1:44" s="538" customFormat="1" x14ac:dyDescent="0.2">
      <c r="A213" s="303"/>
      <c r="B213" s="757" t="s">
        <v>1689</v>
      </c>
      <c r="C213" s="94"/>
      <c r="D213" s="28"/>
      <c r="E213" s="990" t="str">
        <f>"VÉRIFIEZ 215 DANS L'HISTORIQUE DES NAISSANCES: D'AUTRES NAISSANCES EN " &amp; CHILD_UNDER_4_YRS &amp; "-" &amp; FW_YR &amp; "?"</f>
        <v>VÉRIFIEZ 215 DANS L'HISTORIQUE DES NAISSANCES: D'AUTRES NAISSANCES EN 2012-2015?</v>
      </c>
      <c r="F213" s="990"/>
      <c r="G213" s="990"/>
      <c r="H213" s="990"/>
      <c r="I213" s="990"/>
      <c r="J213" s="990"/>
      <c r="K213" s="990"/>
      <c r="L213" s="990"/>
      <c r="M213" s="990"/>
      <c r="N213" s="990"/>
      <c r="O213" s="990"/>
      <c r="P213" s="990"/>
      <c r="Q213" s="990"/>
      <c r="R213" s="990"/>
      <c r="S213" s="990"/>
      <c r="T213" s="990"/>
      <c r="U213" s="990"/>
      <c r="V213" s="990"/>
      <c r="W213" s="990"/>
      <c r="X213" s="990"/>
      <c r="Y213" s="990"/>
      <c r="Z213" s="990"/>
      <c r="AA213" s="990"/>
      <c r="AB213" s="990"/>
      <c r="AC213" s="990"/>
      <c r="AD213" s="990"/>
      <c r="AE213" s="990"/>
      <c r="AF213" s="990"/>
      <c r="AG213" s="990"/>
      <c r="AH213" s="990"/>
      <c r="AI213" s="990"/>
      <c r="AJ213" s="990"/>
      <c r="AK213" s="990"/>
      <c r="AL213" s="990"/>
      <c r="AM213" s="28"/>
      <c r="AN213" s="95"/>
      <c r="AO213" s="28"/>
      <c r="AP213" s="28"/>
      <c r="AQ213" s="304"/>
      <c r="AR213" s="377"/>
    </row>
    <row r="214" spans="1:44" s="538" customFormat="1" ht="6" customHeight="1" x14ac:dyDescent="0.2">
      <c r="A214" s="303"/>
      <c r="B214" s="237"/>
      <c r="C214" s="94"/>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28"/>
      <c r="AL214" s="28"/>
      <c r="AM214" s="28"/>
      <c r="AN214" s="95"/>
      <c r="AO214" s="28"/>
      <c r="AP214" s="28"/>
      <c r="AQ214" s="304"/>
    </row>
    <row r="215" spans="1:44" s="538" customFormat="1" x14ac:dyDescent="0.2">
      <c r="A215" s="303"/>
      <c r="B215" s="381" t="s">
        <v>13</v>
      </c>
      <c r="C215" s="94"/>
      <c r="D215" s="28"/>
      <c r="E215" s="28"/>
      <c r="F215" s="24"/>
      <c r="G215" s="24"/>
      <c r="H215" s="24"/>
      <c r="I215" s="24"/>
      <c r="J215" s="955" t="str">
        <f>"AUTRES NAISSANCES EN " &amp; CHILD_UNDER_4_YRS &amp; "-" &amp; FW_YR</f>
        <v>AUTRES NAISSANCES EN 2012-2015</v>
      </c>
      <c r="K215" s="955"/>
      <c r="L215" s="955"/>
      <c r="M215" s="955"/>
      <c r="N215" s="955"/>
      <c r="O215" s="955"/>
      <c r="Q215" s="28"/>
      <c r="R215" s="28"/>
      <c r="S215" s="28"/>
      <c r="T215" s="28"/>
      <c r="U215" s="28"/>
      <c r="V215" s="28"/>
      <c r="W215" s="28"/>
      <c r="X215" s="955" t="str">
        <f>"PAS D'AUTRES NAISSANCES EN " &amp; CHILD_UNDER_4_YRS &amp; "-" &amp; FW_YR</f>
        <v>PAS D'AUTRES NAISSANCES EN 2012-2015</v>
      </c>
      <c r="Y215" s="955"/>
      <c r="Z215" s="955"/>
      <c r="AA215" s="955"/>
      <c r="AB215" s="955"/>
      <c r="AC215" s="955"/>
      <c r="AD215" s="28"/>
      <c r="AE215" s="28"/>
      <c r="AF215" s="28"/>
      <c r="AG215" s="28"/>
      <c r="AH215" s="28"/>
      <c r="AI215" s="28"/>
      <c r="AJ215" s="28"/>
      <c r="AK215" s="28"/>
      <c r="AL215" s="28"/>
      <c r="AM215" s="28"/>
      <c r="AN215" s="95"/>
      <c r="AO215" s="24"/>
      <c r="AQ215" s="304"/>
    </row>
    <row r="216" spans="1:44" s="538" customFormat="1" x14ac:dyDescent="0.2">
      <c r="A216" s="303"/>
      <c r="B216" s="381"/>
      <c r="C216" s="765"/>
      <c r="D216" s="766"/>
      <c r="E216" s="766"/>
      <c r="F216" s="792"/>
      <c r="G216" s="792"/>
      <c r="H216" s="792"/>
      <c r="I216" s="792"/>
      <c r="J216" s="955"/>
      <c r="K216" s="955"/>
      <c r="L216" s="955"/>
      <c r="M216" s="955"/>
      <c r="N216" s="955"/>
      <c r="O216" s="955"/>
      <c r="Q216" s="766"/>
      <c r="R216" s="766"/>
      <c r="S216" s="766"/>
      <c r="T216" s="766"/>
      <c r="U216" s="766"/>
      <c r="V216" s="766"/>
      <c r="W216" s="766"/>
      <c r="X216" s="955"/>
      <c r="Y216" s="955"/>
      <c r="Z216" s="955"/>
      <c r="AA216" s="955"/>
      <c r="AB216" s="955"/>
      <c r="AC216" s="955"/>
      <c r="AD216" s="766"/>
      <c r="AE216" s="766"/>
      <c r="AF216" s="766"/>
      <c r="AG216" s="766"/>
      <c r="AH216" s="766"/>
      <c r="AI216" s="766"/>
      <c r="AJ216" s="766"/>
      <c r="AK216" s="766"/>
      <c r="AL216" s="766"/>
      <c r="AM216" s="766"/>
      <c r="AN216" s="95"/>
      <c r="AO216" s="792"/>
      <c r="AQ216" s="304"/>
    </row>
    <row r="217" spans="1:44" s="538" customFormat="1" x14ac:dyDescent="0.2">
      <c r="A217" s="303"/>
      <c r="B217" s="757"/>
      <c r="C217" s="94"/>
      <c r="D217" s="28"/>
      <c r="E217" s="28"/>
      <c r="F217" s="24"/>
      <c r="G217" s="24"/>
      <c r="H217" s="24"/>
      <c r="I217" s="24"/>
      <c r="J217" s="955"/>
      <c r="K217" s="955"/>
      <c r="L217" s="955"/>
      <c r="M217" s="955"/>
      <c r="N217" s="955"/>
      <c r="O217" s="955"/>
      <c r="Q217" s="28"/>
      <c r="R217" s="28"/>
      <c r="S217" s="28"/>
      <c r="T217" s="28"/>
      <c r="U217" s="28"/>
      <c r="V217" s="28"/>
      <c r="W217" s="28"/>
      <c r="X217" s="955"/>
      <c r="Y217" s="955"/>
      <c r="Z217" s="955"/>
      <c r="AA217" s="955"/>
      <c r="AB217" s="955"/>
      <c r="AC217" s="955"/>
      <c r="AD217" s="28"/>
      <c r="AE217" s="28"/>
      <c r="AF217" s="28"/>
      <c r="AG217" s="28"/>
      <c r="AH217" s="28"/>
      <c r="AI217" s="28"/>
      <c r="AJ217" s="28"/>
      <c r="AK217" s="28"/>
      <c r="AL217" s="28"/>
      <c r="AM217" s="28"/>
      <c r="AN217" s="95"/>
      <c r="AO217" s="28"/>
      <c r="AP217" s="170">
        <v>601</v>
      </c>
      <c r="AQ217" s="304"/>
    </row>
    <row r="218" spans="1:44" s="538" customFormat="1" ht="6" customHeight="1" x14ac:dyDescent="0.2">
      <c r="A218" s="303"/>
      <c r="B218" s="757"/>
      <c r="C218" s="94"/>
      <c r="D218" s="28"/>
      <c r="E218" s="28"/>
      <c r="F218" s="24"/>
      <c r="G218" s="24"/>
      <c r="H218" s="24"/>
      <c r="I218" s="24"/>
      <c r="J218" s="28"/>
      <c r="K218" s="28"/>
      <c r="L218" s="28"/>
      <c r="M218" s="28"/>
      <c r="N218" s="28"/>
      <c r="O218" s="28"/>
      <c r="P218" s="28"/>
      <c r="Q218" s="28"/>
      <c r="S218" s="28"/>
      <c r="T218" s="28"/>
      <c r="U218" s="28"/>
      <c r="V218" s="28"/>
      <c r="W218" s="28"/>
      <c r="X218" s="28"/>
      <c r="Y218" s="28"/>
      <c r="Z218" s="28"/>
      <c r="AA218" s="28"/>
      <c r="AB218" s="28"/>
      <c r="AC218" s="28"/>
      <c r="AD218" s="28"/>
      <c r="AE218" s="28"/>
      <c r="AF218" s="28"/>
      <c r="AG218" s="28"/>
      <c r="AH218" s="28"/>
      <c r="AI218" s="28"/>
      <c r="AJ218" s="28"/>
      <c r="AK218" s="28"/>
      <c r="AL218" s="28"/>
      <c r="AM218" s="28"/>
      <c r="AN218" s="95"/>
      <c r="AO218" s="28"/>
      <c r="AP218" s="28"/>
      <c r="AQ218" s="304"/>
    </row>
    <row r="219" spans="1:44" s="538" customFormat="1" ht="11.25" customHeight="1" x14ac:dyDescent="0.2">
      <c r="A219" s="303"/>
      <c r="B219" s="757"/>
      <c r="C219" s="94"/>
      <c r="D219" s="28"/>
      <c r="E219" s="28"/>
      <c r="F219" s="24"/>
      <c r="G219" s="992" t="s">
        <v>874</v>
      </c>
      <c r="H219" s="992"/>
      <c r="I219" s="992"/>
      <c r="J219" s="992"/>
      <c r="K219" s="992"/>
      <c r="L219" s="992"/>
      <c r="M219" s="992"/>
      <c r="N219" s="992"/>
      <c r="O219" s="992"/>
      <c r="P219" s="35"/>
      <c r="Q219" s="35"/>
      <c r="S219" s="28"/>
      <c r="T219" s="28"/>
      <c r="U219" s="28"/>
      <c r="V219" s="28"/>
      <c r="W219" s="28"/>
      <c r="X219" s="28"/>
      <c r="Y219" s="28"/>
      <c r="Z219" s="28"/>
      <c r="AA219" s="28"/>
      <c r="AB219" s="28"/>
      <c r="AC219" s="28"/>
      <c r="AD219" s="28"/>
      <c r="AE219" s="28"/>
      <c r="AF219" s="28"/>
      <c r="AG219" s="28"/>
      <c r="AH219" s="28"/>
      <c r="AI219" s="28"/>
      <c r="AJ219" s="28"/>
      <c r="AK219" s="28"/>
      <c r="AL219" s="28"/>
      <c r="AM219" s="28"/>
      <c r="AN219" s="95"/>
      <c r="AO219" s="28"/>
      <c r="AP219" s="28"/>
      <c r="AQ219" s="304"/>
    </row>
    <row r="220" spans="1:44" s="538" customFormat="1" ht="11.25" customHeight="1" x14ac:dyDescent="0.2">
      <c r="A220" s="303"/>
      <c r="B220" s="757"/>
      <c r="C220" s="94"/>
      <c r="D220" s="28"/>
      <c r="E220" s="28"/>
      <c r="F220" s="24"/>
      <c r="G220" s="992"/>
      <c r="H220" s="992"/>
      <c r="I220" s="992"/>
      <c r="J220" s="992"/>
      <c r="K220" s="992"/>
      <c r="L220" s="992"/>
      <c r="M220" s="992"/>
      <c r="N220" s="992"/>
      <c r="O220" s="992"/>
      <c r="P220" s="35"/>
      <c r="Q220" s="35"/>
      <c r="S220" s="28"/>
      <c r="T220" s="28"/>
      <c r="U220" s="28"/>
      <c r="V220" s="28"/>
      <c r="W220" s="28"/>
      <c r="X220" s="28"/>
      <c r="Y220" s="28"/>
      <c r="Z220" s="28"/>
      <c r="AA220" s="28"/>
      <c r="AB220" s="28"/>
      <c r="AC220" s="28"/>
      <c r="AD220" s="28"/>
      <c r="AE220" s="28"/>
      <c r="AF220" s="28"/>
      <c r="AG220" s="28"/>
      <c r="AH220" s="28"/>
      <c r="AI220" s="28"/>
      <c r="AJ220" s="28"/>
      <c r="AK220" s="28"/>
      <c r="AL220" s="28"/>
      <c r="AM220" s="28"/>
      <c r="AN220" s="95"/>
      <c r="AO220" s="28"/>
      <c r="AP220" s="28"/>
      <c r="AQ220" s="304"/>
    </row>
    <row r="221" spans="1:44" s="538" customFormat="1" ht="11.25" customHeight="1" x14ac:dyDescent="0.2">
      <c r="A221" s="303"/>
      <c r="B221" s="757"/>
      <c r="C221" s="94"/>
      <c r="D221" s="28"/>
      <c r="E221" s="28"/>
      <c r="F221" s="24"/>
      <c r="G221" s="992"/>
      <c r="H221" s="992"/>
      <c r="I221" s="992"/>
      <c r="J221" s="992"/>
      <c r="K221" s="992"/>
      <c r="L221" s="992"/>
      <c r="M221" s="992"/>
      <c r="N221" s="992"/>
      <c r="O221" s="992"/>
      <c r="P221" s="35"/>
      <c r="Q221" s="35"/>
      <c r="S221" s="28"/>
      <c r="T221" s="28"/>
      <c r="U221" s="28"/>
      <c r="V221" s="28"/>
      <c r="W221" s="28"/>
      <c r="X221" s="28"/>
      <c r="Y221" s="28"/>
      <c r="Z221" s="28"/>
      <c r="AA221" s="28"/>
      <c r="AB221" s="28"/>
      <c r="AC221" s="28"/>
      <c r="AD221" s="28"/>
      <c r="AE221" s="28"/>
      <c r="AF221" s="28"/>
      <c r="AG221" s="28"/>
      <c r="AH221" s="28"/>
      <c r="AI221" s="28"/>
      <c r="AJ221" s="28"/>
      <c r="AK221" s="28"/>
      <c r="AL221" s="28"/>
      <c r="AM221" s="28"/>
      <c r="AN221" s="95"/>
      <c r="AO221" s="28"/>
      <c r="AP221" s="28"/>
      <c r="AQ221" s="304"/>
    </row>
    <row r="222" spans="1:44" s="538" customFormat="1" ht="6" customHeight="1" thickBot="1" x14ac:dyDescent="0.25">
      <c r="A222" s="305"/>
      <c r="B222" s="761"/>
      <c r="C222" s="146"/>
      <c r="D222" s="149"/>
      <c r="E222" s="146"/>
      <c r="F222" s="146"/>
      <c r="G222" s="146"/>
      <c r="H222" s="146"/>
      <c r="I222" s="146"/>
      <c r="J222" s="146"/>
      <c r="K222" s="146"/>
      <c r="L222" s="146"/>
      <c r="M222" s="146"/>
      <c r="N222" s="146"/>
      <c r="O222" s="146"/>
      <c r="P222" s="146"/>
      <c r="Q222" s="146"/>
      <c r="R222" s="146"/>
      <c r="S222" s="146"/>
      <c r="T222" s="146"/>
      <c r="U222" s="146"/>
      <c r="V222" s="146"/>
      <c r="W222" s="146"/>
      <c r="X222" s="146"/>
      <c r="Y222" s="146"/>
      <c r="Z222" s="146"/>
      <c r="AA222" s="146"/>
      <c r="AB222" s="146"/>
      <c r="AC222" s="146"/>
      <c r="AD222" s="146"/>
      <c r="AE222" s="146"/>
      <c r="AF222" s="146"/>
      <c r="AG222" s="146"/>
      <c r="AH222" s="146"/>
      <c r="AI222" s="146"/>
      <c r="AJ222" s="146"/>
      <c r="AK222" s="146"/>
      <c r="AL222" s="146"/>
      <c r="AM222" s="146"/>
      <c r="AN222" s="149"/>
      <c r="AO222" s="146"/>
      <c r="AP222" s="146"/>
      <c r="AQ222" s="306"/>
    </row>
    <row r="223" spans="1:44" s="538" customFormat="1" ht="6" customHeight="1" x14ac:dyDescent="0.2">
      <c r="B223" s="237"/>
      <c r="O223" s="377"/>
      <c r="AC223" s="377"/>
    </row>
  </sheetData>
  <sheetProtection formatCells="0" formatRows="0" insertRows="0" deleteRows="0"/>
  <mergeCells count="88">
    <mergeCell ref="AP129:AP130"/>
    <mergeCell ref="E60:T61"/>
    <mergeCell ref="E66:T67"/>
    <mergeCell ref="E74:T75"/>
    <mergeCell ref="E70:T71"/>
    <mergeCell ref="E68:T69"/>
    <mergeCell ref="E94:T95"/>
    <mergeCell ref="E90:T91"/>
    <mergeCell ref="E88:T89"/>
    <mergeCell ref="E86:T87"/>
    <mergeCell ref="E84:T85"/>
    <mergeCell ref="E92:T93"/>
    <mergeCell ref="E108:T114"/>
    <mergeCell ref="W120:AK122"/>
    <mergeCell ref="AD123:AJ124"/>
    <mergeCell ref="W110:AK114"/>
    <mergeCell ref="E196:T197"/>
    <mergeCell ref="E187:T188"/>
    <mergeCell ref="E191:T193"/>
    <mergeCell ref="E134:T136"/>
    <mergeCell ref="E127:T131"/>
    <mergeCell ref="E149:T151"/>
    <mergeCell ref="E173:T175"/>
    <mergeCell ref="E158:T161"/>
    <mergeCell ref="G219:O221"/>
    <mergeCell ref="A1:AQ1"/>
    <mergeCell ref="E3:T3"/>
    <mergeCell ref="W3:AL3"/>
    <mergeCell ref="E24:T28"/>
    <mergeCell ref="E5:AL5"/>
    <mergeCell ref="E11:AL12"/>
    <mergeCell ref="AN3:AP3"/>
    <mergeCell ref="E14:P14"/>
    <mergeCell ref="W14:AE14"/>
    <mergeCell ref="E55:AL55"/>
    <mergeCell ref="E76:T77"/>
    <mergeCell ref="E64:T65"/>
    <mergeCell ref="E62:T63"/>
    <mergeCell ref="E96:T97"/>
    <mergeCell ref="E98:T99"/>
    <mergeCell ref="AP174:AP175"/>
    <mergeCell ref="AP192:AP193"/>
    <mergeCell ref="AP183:AP184"/>
    <mergeCell ref="AP165:AP166"/>
    <mergeCell ref="AP145:AP146"/>
    <mergeCell ref="X215:AC217"/>
    <mergeCell ref="J215:O217"/>
    <mergeCell ref="E213:AL213"/>
    <mergeCell ref="E82:T83"/>
    <mergeCell ref="F205:T207"/>
    <mergeCell ref="E144:T146"/>
    <mergeCell ref="E154:T155"/>
    <mergeCell ref="E139:T141"/>
    <mergeCell ref="E164:T166"/>
    <mergeCell ref="E169:T170"/>
    <mergeCell ref="F208:T210"/>
    <mergeCell ref="F203:T204"/>
    <mergeCell ref="E178:T179"/>
    <mergeCell ref="E182:T184"/>
    <mergeCell ref="E200:T200"/>
    <mergeCell ref="E102:AL102"/>
    <mergeCell ref="AP7:AP8"/>
    <mergeCell ref="AP20:AP21"/>
    <mergeCell ref="AP37:AP38"/>
    <mergeCell ref="E41:T44"/>
    <mergeCell ref="A47:AQ47"/>
    <mergeCell ref="G7:P8"/>
    <mergeCell ref="V7:AC8"/>
    <mergeCell ref="E15:K15"/>
    <mergeCell ref="W15:AC15"/>
    <mergeCell ref="E18:T18"/>
    <mergeCell ref="E31:T32"/>
    <mergeCell ref="E35:I35"/>
    <mergeCell ref="E116:T119"/>
    <mergeCell ref="AN49:AP49"/>
    <mergeCell ref="E51:P51"/>
    <mergeCell ref="W51:AE51"/>
    <mergeCell ref="E52:K52"/>
    <mergeCell ref="AP104:AP105"/>
    <mergeCell ref="E78:T79"/>
    <mergeCell ref="AE59:AL59"/>
    <mergeCell ref="AA59:AD59"/>
    <mergeCell ref="W59:Z59"/>
    <mergeCell ref="E56:AL57"/>
    <mergeCell ref="E49:T49"/>
    <mergeCell ref="W49:AL49"/>
    <mergeCell ref="E80:T81"/>
    <mergeCell ref="E72:T73"/>
  </mergeCells>
  <printOptions horizontalCentered="1"/>
  <pageMargins left="0.5" right="0.5" top="0.5" bottom="0.5" header="0.3" footer="0.3"/>
  <pageSetup paperSize="9" orientation="portrait" r:id="rId1"/>
  <headerFooter>
    <oddFooter>&amp;CW-&amp;P</oddFooter>
  </headerFooter>
  <rowBreaks count="3" manualBreakCount="3">
    <brk id="46" max="42" man="1"/>
    <brk id="125" max="42" man="1"/>
    <brk id="171" max="42"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
    <tabColor theme="8" tint="0.39997558519241921"/>
  </sheetPr>
  <dimension ref="A1:BA32"/>
  <sheetViews>
    <sheetView view="pageBreakPreview" zoomScaleNormal="100" zoomScaleSheetLayoutView="100" workbookViewId="0"/>
  </sheetViews>
  <sheetFormatPr defaultColWidth="2.77734375" defaultRowHeight="10" x14ac:dyDescent="0.2"/>
  <cols>
    <col min="1" max="16384" width="2.77734375" style="180"/>
  </cols>
  <sheetData>
    <row r="1" spans="1:53" x14ac:dyDescent="0.2">
      <c r="A1" s="961" t="s">
        <v>1533</v>
      </c>
      <c r="B1" s="961"/>
      <c r="C1" s="961"/>
      <c r="D1" s="961"/>
      <c r="E1" s="961"/>
      <c r="F1" s="961"/>
      <c r="G1" s="961"/>
      <c r="H1" s="961"/>
      <c r="I1" s="961"/>
      <c r="J1" s="961"/>
      <c r="K1" s="961"/>
      <c r="L1" s="961"/>
      <c r="M1" s="961"/>
      <c r="N1" s="961"/>
      <c r="O1" s="961"/>
      <c r="P1" s="961"/>
      <c r="Q1" s="961"/>
      <c r="R1" s="961"/>
      <c r="S1" s="961"/>
      <c r="T1" s="961"/>
      <c r="U1" s="961"/>
      <c r="V1" s="961"/>
      <c r="W1" s="961"/>
      <c r="X1" s="961"/>
      <c r="Y1" s="961"/>
      <c r="Z1" s="961"/>
      <c r="AA1" s="961"/>
      <c r="AB1" s="961"/>
      <c r="AC1" s="961"/>
      <c r="AD1" s="961"/>
      <c r="AE1" s="961"/>
      <c r="AF1" s="961"/>
      <c r="AG1" s="961"/>
      <c r="AH1" s="961"/>
      <c r="AI1" s="961"/>
      <c r="AJ1" s="961"/>
      <c r="AK1" s="961"/>
      <c r="AL1" s="961"/>
      <c r="AM1" s="961"/>
      <c r="AN1" s="961"/>
      <c r="AO1" s="961"/>
      <c r="AP1" s="339"/>
      <c r="AQ1" s="339"/>
      <c r="AR1" s="339"/>
      <c r="AS1" s="339"/>
      <c r="AT1" s="339"/>
      <c r="AU1" s="339"/>
      <c r="AV1" s="339"/>
      <c r="AW1" s="339"/>
      <c r="AX1" s="339"/>
      <c r="AY1" s="339"/>
      <c r="AZ1" s="339"/>
      <c r="BA1" s="339"/>
    </row>
    <row r="2" spans="1:53" ht="6" customHeight="1" x14ac:dyDescent="0.2">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row>
    <row r="3" spans="1:53" ht="11.25" customHeight="1" x14ac:dyDescent="0.2">
      <c r="A3" s="471"/>
      <c r="B3" s="927" t="str">
        <f>"(1) On suppose que l'année de la collecte est " &amp; FW_YR &amp; ".Pour la collecte commençant en " &amp; FW_YR+1 &amp; " toutes les références aux années de calendrier doivent être augmentées d'une année; par exemple, " &amp; FW_YR-6 &amp; " doit être changé en " &amp; FW_YR-5 &amp; ", " &amp; FW_YR-5 &amp; " doit être changé en " &amp; FW_YR-4 &amp; ", " &amp; FW_YR-4 &amp; " doit être changé en " &amp; FW_YR-3 &amp; ", et ainsi de suite pour toutes les années dans tout le questionnaire."</f>
        <v>(1) On suppose que l'année de la collecte est 2015.Pour la collecte commençant en 2016 toutes les références aux années de calendrier doivent être augmentées d'une année; par exemple, 2009 doit être changé en 2010, 2010 doit être changé en 2011, 2011 doit être changé en 2012, et ainsi de suite pour toutes les années dans tout le questionnaire.</v>
      </c>
      <c r="C3" s="927"/>
      <c r="D3" s="927"/>
      <c r="E3" s="927"/>
      <c r="F3" s="927"/>
      <c r="G3" s="927"/>
      <c r="H3" s="927"/>
      <c r="I3" s="927"/>
      <c r="J3" s="927"/>
      <c r="K3" s="927"/>
      <c r="L3" s="927"/>
      <c r="M3" s="927"/>
      <c r="N3" s="927"/>
      <c r="O3" s="927"/>
      <c r="P3" s="927"/>
      <c r="Q3" s="927"/>
      <c r="R3" s="927"/>
      <c r="S3" s="927"/>
      <c r="T3" s="927"/>
      <c r="U3" s="927"/>
      <c r="V3" s="927"/>
      <c r="W3" s="927"/>
      <c r="X3" s="927"/>
      <c r="Y3" s="927"/>
      <c r="Z3" s="927"/>
      <c r="AA3" s="927"/>
      <c r="AB3" s="927"/>
      <c r="AC3" s="927"/>
      <c r="AD3" s="927"/>
      <c r="AE3" s="927"/>
      <c r="AF3" s="927"/>
      <c r="AG3" s="927"/>
      <c r="AH3" s="927"/>
      <c r="AI3" s="927"/>
      <c r="AJ3" s="927"/>
      <c r="AK3" s="927"/>
      <c r="AL3" s="927"/>
      <c r="AM3" s="927"/>
      <c r="AN3" s="927"/>
      <c r="AO3" s="927"/>
      <c r="AP3" s="472"/>
      <c r="AQ3" s="472"/>
      <c r="AR3" s="472"/>
      <c r="AS3" s="472"/>
      <c r="AT3" s="472"/>
      <c r="AU3" s="472"/>
      <c r="AV3" s="472"/>
      <c r="AW3" s="472"/>
      <c r="AX3" s="472"/>
      <c r="AY3" s="472"/>
      <c r="AZ3" s="472"/>
      <c r="BA3" s="472"/>
    </row>
    <row r="4" spans="1:53" ht="11.25" customHeight="1" x14ac:dyDescent="0.2">
      <c r="A4" s="471"/>
      <c r="B4" s="927"/>
      <c r="C4" s="927"/>
      <c r="D4" s="927"/>
      <c r="E4" s="927"/>
      <c r="F4" s="927"/>
      <c r="G4" s="927"/>
      <c r="H4" s="927"/>
      <c r="I4" s="927"/>
      <c r="J4" s="927"/>
      <c r="K4" s="927"/>
      <c r="L4" s="927"/>
      <c r="M4" s="927"/>
      <c r="N4" s="927"/>
      <c r="O4" s="927"/>
      <c r="P4" s="927"/>
      <c r="Q4" s="927"/>
      <c r="R4" s="927"/>
      <c r="S4" s="927"/>
      <c r="T4" s="927"/>
      <c r="U4" s="927"/>
      <c r="V4" s="927"/>
      <c r="W4" s="927"/>
      <c r="X4" s="927"/>
      <c r="Y4" s="927"/>
      <c r="Z4" s="927"/>
      <c r="AA4" s="927"/>
      <c r="AB4" s="927"/>
      <c r="AC4" s="927"/>
      <c r="AD4" s="927"/>
      <c r="AE4" s="927"/>
      <c r="AF4" s="927"/>
      <c r="AG4" s="927"/>
      <c r="AH4" s="927"/>
      <c r="AI4" s="927"/>
      <c r="AJ4" s="927"/>
      <c r="AK4" s="927"/>
      <c r="AL4" s="927"/>
      <c r="AM4" s="927"/>
      <c r="AN4" s="927"/>
      <c r="AO4" s="927"/>
      <c r="AP4" s="472"/>
      <c r="AQ4" s="472"/>
      <c r="AR4" s="472"/>
      <c r="AS4" s="472"/>
      <c r="AT4" s="472"/>
      <c r="AU4" s="472"/>
      <c r="AV4" s="472"/>
      <c r="AW4" s="472"/>
      <c r="AX4" s="472"/>
      <c r="AY4" s="472"/>
      <c r="AZ4" s="472"/>
      <c r="BA4" s="472"/>
    </row>
    <row r="5" spans="1:53" ht="11.25" customHeight="1" x14ac:dyDescent="0.2">
      <c r="A5" s="471"/>
      <c r="B5" s="927"/>
      <c r="C5" s="927"/>
      <c r="D5" s="927"/>
      <c r="E5" s="927"/>
      <c r="F5" s="927"/>
      <c r="G5" s="927"/>
      <c r="H5" s="927"/>
      <c r="I5" s="927"/>
      <c r="J5" s="927"/>
      <c r="K5" s="927"/>
      <c r="L5" s="927"/>
      <c r="M5" s="927"/>
      <c r="N5" s="927"/>
      <c r="O5" s="927"/>
      <c r="P5" s="927"/>
      <c r="Q5" s="927"/>
      <c r="R5" s="927"/>
      <c r="S5" s="927"/>
      <c r="T5" s="927"/>
      <c r="U5" s="927"/>
      <c r="V5" s="927"/>
      <c r="W5" s="927"/>
      <c r="X5" s="927"/>
      <c r="Y5" s="927"/>
      <c r="Z5" s="927"/>
      <c r="AA5" s="927"/>
      <c r="AB5" s="927"/>
      <c r="AC5" s="927"/>
      <c r="AD5" s="927"/>
      <c r="AE5" s="927"/>
      <c r="AF5" s="927"/>
      <c r="AG5" s="927"/>
      <c r="AH5" s="927"/>
      <c r="AI5" s="927"/>
      <c r="AJ5" s="927"/>
      <c r="AK5" s="927"/>
      <c r="AL5" s="927"/>
      <c r="AM5" s="927"/>
      <c r="AN5" s="927"/>
      <c r="AO5" s="927"/>
      <c r="AP5" s="472"/>
      <c r="AQ5" s="472"/>
      <c r="AR5" s="472"/>
      <c r="AS5" s="472"/>
      <c r="AT5" s="472"/>
      <c r="AU5" s="472"/>
      <c r="AV5" s="472"/>
      <c r="AW5" s="472"/>
      <c r="AX5" s="472"/>
      <c r="AY5" s="472"/>
      <c r="AZ5" s="472"/>
      <c r="BA5" s="472"/>
    </row>
    <row r="6" spans="1:53" ht="10.5" x14ac:dyDescent="0.2">
      <c r="A6" s="471"/>
      <c r="B6" s="991" t="s">
        <v>1476</v>
      </c>
      <c r="C6" s="991"/>
      <c r="D6" s="991"/>
      <c r="E6" s="991"/>
      <c r="F6" s="991"/>
      <c r="G6" s="991"/>
      <c r="H6" s="991"/>
      <c r="I6" s="991"/>
      <c r="J6" s="991"/>
      <c r="K6" s="991"/>
      <c r="L6" s="991"/>
      <c r="M6" s="991"/>
      <c r="N6" s="991"/>
      <c r="O6" s="991"/>
      <c r="P6" s="991"/>
      <c r="Q6" s="991"/>
      <c r="R6" s="991"/>
      <c r="S6" s="991"/>
      <c r="T6" s="991"/>
      <c r="U6" s="991"/>
      <c r="V6" s="991"/>
      <c r="W6" s="991"/>
      <c r="X6" s="991"/>
      <c r="Y6" s="991"/>
      <c r="Z6" s="991"/>
      <c r="AA6" s="991"/>
      <c r="AB6" s="991"/>
      <c r="AC6" s="991"/>
      <c r="AD6" s="991"/>
      <c r="AE6" s="991"/>
      <c r="AF6" s="991"/>
      <c r="AG6" s="991"/>
      <c r="AH6" s="991"/>
      <c r="AI6" s="991"/>
      <c r="AJ6" s="991"/>
      <c r="AK6" s="991"/>
      <c r="AL6" s="991"/>
      <c r="AM6" s="991"/>
      <c r="AN6" s="991"/>
      <c r="AO6" s="991"/>
      <c r="AP6" s="472"/>
      <c r="AQ6" s="472"/>
      <c r="AR6" s="472"/>
      <c r="AS6" s="472"/>
      <c r="AT6" s="472"/>
      <c r="AU6" s="472"/>
      <c r="AV6" s="472"/>
      <c r="AW6" s="472"/>
      <c r="AX6" s="472"/>
      <c r="AY6" s="472"/>
      <c r="AZ6" s="472"/>
      <c r="BA6" s="472"/>
    </row>
    <row r="7" spans="1:53" ht="10.5" x14ac:dyDescent="0.2">
      <c r="A7" s="471"/>
      <c r="B7" s="991"/>
      <c r="C7" s="991"/>
      <c r="D7" s="991"/>
      <c r="E7" s="991"/>
      <c r="F7" s="991"/>
      <c r="G7" s="991"/>
      <c r="H7" s="991"/>
      <c r="I7" s="991"/>
      <c r="J7" s="991"/>
      <c r="K7" s="991"/>
      <c r="L7" s="991"/>
      <c r="M7" s="991"/>
      <c r="N7" s="991"/>
      <c r="O7" s="991"/>
      <c r="P7" s="991"/>
      <c r="Q7" s="991"/>
      <c r="R7" s="991"/>
      <c r="S7" s="991"/>
      <c r="T7" s="991"/>
      <c r="U7" s="991"/>
      <c r="V7" s="991"/>
      <c r="W7" s="991"/>
      <c r="X7" s="991"/>
      <c r="Y7" s="991"/>
      <c r="Z7" s="991"/>
      <c r="AA7" s="991"/>
      <c r="AB7" s="991"/>
      <c r="AC7" s="991"/>
      <c r="AD7" s="991"/>
      <c r="AE7" s="991"/>
      <c r="AF7" s="991"/>
      <c r="AG7" s="991"/>
      <c r="AH7" s="991"/>
      <c r="AI7" s="991"/>
      <c r="AJ7" s="991"/>
      <c r="AK7" s="991"/>
      <c r="AL7" s="991"/>
      <c r="AM7" s="991"/>
      <c r="AN7" s="991"/>
      <c r="AO7" s="991"/>
      <c r="AP7" s="472"/>
      <c r="AQ7" s="472"/>
      <c r="AR7" s="472"/>
      <c r="AS7" s="472"/>
      <c r="AT7" s="472"/>
      <c r="AU7" s="472"/>
      <c r="AV7" s="472"/>
      <c r="AW7" s="472"/>
      <c r="AX7" s="472"/>
      <c r="AY7" s="472"/>
      <c r="AZ7" s="472"/>
      <c r="BA7" s="472"/>
    </row>
    <row r="8" spans="1:53" ht="11.25" customHeight="1" x14ac:dyDescent="0.2">
      <c r="A8" s="473"/>
      <c r="B8" s="979" t="s">
        <v>1772</v>
      </c>
      <c r="C8" s="979"/>
      <c r="D8" s="979"/>
      <c r="E8" s="979"/>
      <c r="F8" s="979"/>
      <c r="G8" s="979"/>
      <c r="H8" s="979"/>
      <c r="I8" s="979"/>
      <c r="J8" s="979"/>
      <c r="K8" s="979"/>
      <c r="L8" s="979"/>
      <c r="M8" s="979"/>
      <c r="N8" s="979"/>
      <c r="O8" s="979"/>
      <c r="P8" s="979"/>
      <c r="Q8" s="979"/>
      <c r="R8" s="979"/>
      <c r="S8" s="979"/>
      <c r="T8" s="979"/>
      <c r="U8" s="979"/>
      <c r="V8" s="979"/>
      <c r="W8" s="979"/>
      <c r="X8" s="979"/>
      <c r="Y8" s="979"/>
      <c r="Z8" s="979"/>
      <c r="AA8" s="979"/>
      <c r="AB8" s="979"/>
      <c r="AC8" s="979"/>
      <c r="AD8" s="979"/>
      <c r="AE8" s="979"/>
      <c r="AF8" s="979"/>
      <c r="AG8" s="979"/>
      <c r="AH8" s="979"/>
      <c r="AI8" s="979"/>
      <c r="AJ8" s="979"/>
      <c r="AK8" s="979"/>
      <c r="AL8" s="979"/>
      <c r="AM8" s="979"/>
      <c r="AN8" s="979"/>
      <c r="AO8" s="979"/>
      <c r="AP8" s="474"/>
      <c r="AQ8" s="474"/>
      <c r="AR8" s="474"/>
      <c r="AS8" s="474"/>
      <c r="AT8" s="474"/>
      <c r="AU8" s="474"/>
      <c r="AV8" s="474"/>
      <c r="AW8" s="474"/>
      <c r="AX8" s="474"/>
      <c r="AY8" s="474"/>
      <c r="AZ8" s="474"/>
      <c r="BA8" s="474"/>
    </row>
    <row r="9" spans="1:53" ht="11.25" customHeight="1" x14ac:dyDescent="0.2">
      <c r="A9" s="473"/>
      <c r="B9" s="979"/>
      <c r="C9" s="979"/>
      <c r="D9" s="979"/>
      <c r="E9" s="979"/>
      <c r="F9" s="979"/>
      <c r="G9" s="979"/>
      <c r="H9" s="979"/>
      <c r="I9" s="979"/>
      <c r="J9" s="979"/>
      <c r="K9" s="979"/>
      <c r="L9" s="979"/>
      <c r="M9" s="979"/>
      <c r="N9" s="979"/>
      <c r="O9" s="979"/>
      <c r="P9" s="979"/>
      <c r="Q9" s="979"/>
      <c r="R9" s="979"/>
      <c r="S9" s="979"/>
      <c r="T9" s="979"/>
      <c r="U9" s="979"/>
      <c r="V9" s="979"/>
      <c r="W9" s="979"/>
      <c r="X9" s="979"/>
      <c r="Y9" s="979"/>
      <c r="Z9" s="979"/>
      <c r="AA9" s="979"/>
      <c r="AB9" s="979"/>
      <c r="AC9" s="979"/>
      <c r="AD9" s="979"/>
      <c r="AE9" s="979"/>
      <c r="AF9" s="979"/>
      <c r="AG9" s="979"/>
      <c r="AH9" s="979"/>
      <c r="AI9" s="979"/>
      <c r="AJ9" s="979"/>
      <c r="AK9" s="979"/>
      <c r="AL9" s="979"/>
      <c r="AM9" s="979"/>
      <c r="AN9" s="979"/>
      <c r="AO9" s="979"/>
      <c r="AP9" s="474"/>
      <c r="AQ9" s="474"/>
      <c r="AR9" s="474"/>
      <c r="AS9" s="474"/>
      <c r="AT9" s="474"/>
      <c r="AU9" s="474"/>
      <c r="AV9" s="474"/>
      <c r="AW9" s="474"/>
      <c r="AX9" s="474"/>
      <c r="AY9" s="474"/>
      <c r="AZ9" s="474"/>
      <c r="BA9" s="474"/>
    </row>
    <row r="10" spans="1:53" ht="11.25" customHeight="1" x14ac:dyDescent="0.2">
      <c r="A10" s="473"/>
      <c r="B10" s="979"/>
      <c r="C10" s="979"/>
      <c r="D10" s="979"/>
      <c r="E10" s="979"/>
      <c r="F10" s="979"/>
      <c r="G10" s="979"/>
      <c r="H10" s="979"/>
      <c r="I10" s="979"/>
      <c r="J10" s="979"/>
      <c r="K10" s="979"/>
      <c r="L10" s="979"/>
      <c r="M10" s="979"/>
      <c r="N10" s="979"/>
      <c r="O10" s="979"/>
      <c r="P10" s="979"/>
      <c r="Q10" s="979"/>
      <c r="R10" s="979"/>
      <c r="S10" s="979"/>
      <c r="T10" s="979"/>
      <c r="U10" s="979"/>
      <c r="V10" s="979"/>
      <c r="W10" s="979"/>
      <c r="X10" s="979"/>
      <c r="Y10" s="979"/>
      <c r="Z10" s="979"/>
      <c r="AA10" s="979"/>
      <c r="AB10" s="979"/>
      <c r="AC10" s="979"/>
      <c r="AD10" s="979"/>
      <c r="AE10" s="979"/>
      <c r="AF10" s="979"/>
      <c r="AG10" s="979"/>
      <c r="AH10" s="979"/>
      <c r="AI10" s="979"/>
      <c r="AJ10" s="979"/>
      <c r="AK10" s="979"/>
      <c r="AL10" s="979"/>
      <c r="AM10" s="979"/>
      <c r="AN10" s="979"/>
      <c r="AO10" s="979"/>
      <c r="AP10" s="474"/>
      <c r="AQ10" s="474"/>
      <c r="AR10" s="474"/>
      <c r="AS10" s="474"/>
      <c r="AT10" s="474"/>
      <c r="AU10" s="474"/>
      <c r="AV10" s="474"/>
      <c r="AW10" s="474"/>
      <c r="AX10" s="474"/>
      <c r="AY10" s="474"/>
      <c r="AZ10" s="474"/>
      <c r="BA10" s="474"/>
    </row>
    <row r="11" spans="1:53" ht="10.5" x14ac:dyDescent="0.2">
      <c r="A11" s="473"/>
      <c r="B11" s="979"/>
      <c r="C11" s="979"/>
      <c r="D11" s="979"/>
      <c r="E11" s="979"/>
      <c r="F11" s="979"/>
      <c r="G11" s="979"/>
      <c r="H11" s="979"/>
      <c r="I11" s="979"/>
      <c r="J11" s="979"/>
      <c r="K11" s="979"/>
      <c r="L11" s="979"/>
      <c r="M11" s="979"/>
      <c r="N11" s="979"/>
      <c r="O11" s="979"/>
      <c r="P11" s="979"/>
      <c r="Q11" s="979"/>
      <c r="R11" s="979"/>
      <c r="S11" s="979"/>
      <c r="T11" s="979"/>
      <c r="U11" s="979"/>
      <c r="V11" s="979"/>
      <c r="W11" s="979"/>
      <c r="X11" s="979"/>
      <c r="Y11" s="979"/>
      <c r="Z11" s="979"/>
      <c r="AA11" s="979"/>
      <c r="AB11" s="979"/>
      <c r="AC11" s="979"/>
      <c r="AD11" s="979"/>
      <c r="AE11" s="979"/>
      <c r="AF11" s="979"/>
      <c r="AG11" s="979"/>
      <c r="AH11" s="979"/>
      <c r="AI11" s="979"/>
      <c r="AJ11" s="979"/>
      <c r="AK11" s="979"/>
      <c r="AL11" s="979"/>
      <c r="AM11" s="979"/>
      <c r="AN11" s="979"/>
      <c r="AO11" s="979"/>
      <c r="AP11" s="474"/>
      <c r="AQ11" s="474"/>
      <c r="AR11" s="474"/>
      <c r="AS11" s="474"/>
      <c r="AT11" s="474"/>
      <c r="AU11" s="474"/>
      <c r="AV11" s="474"/>
      <c r="AW11" s="474"/>
      <c r="AX11" s="474"/>
      <c r="AY11" s="474"/>
      <c r="AZ11" s="474"/>
      <c r="BA11" s="474"/>
    </row>
    <row r="12" spans="1:53" ht="10.5" x14ac:dyDescent="0.2">
      <c r="A12" s="473"/>
      <c r="B12" s="994" t="s">
        <v>1627</v>
      </c>
      <c r="C12" s="994"/>
      <c r="D12" s="994"/>
      <c r="E12" s="994"/>
      <c r="F12" s="994"/>
      <c r="G12" s="994"/>
      <c r="H12" s="994"/>
      <c r="I12" s="994"/>
      <c r="J12" s="994"/>
      <c r="K12" s="994"/>
      <c r="L12" s="994"/>
      <c r="M12" s="994"/>
      <c r="N12" s="994"/>
      <c r="O12" s="994"/>
      <c r="P12" s="994"/>
      <c r="Q12" s="994"/>
      <c r="R12" s="994"/>
      <c r="S12" s="994"/>
      <c r="T12" s="994"/>
      <c r="U12" s="994"/>
      <c r="V12" s="994"/>
      <c r="W12" s="994"/>
      <c r="X12" s="994"/>
      <c r="Y12" s="994"/>
      <c r="Z12" s="994"/>
      <c r="AA12" s="994"/>
      <c r="AB12" s="994"/>
      <c r="AC12" s="994"/>
      <c r="AD12" s="994"/>
      <c r="AE12" s="994"/>
      <c r="AF12" s="994"/>
      <c r="AG12" s="994"/>
      <c r="AH12" s="994"/>
      <c r="AI12" s="994"/>
      <c r="AJ12" s="994"/>
      <c r="AK12" s="994"/>
      <c r="AL12" s="994"/>
      <c r="AM12" s="994"/>
      <c r="AN12" s="994"/>
      <c r="AO12" s="994"/>
      <c r="AP12" s="339"/>
      <c r="AQ12" s="339"/>
      <c r="AR12" s="339"/>
      <c r="AS12" s="339"/>
      <c r="AT12" s="339"/>
      <c r="AU12" s="339"/>
      <c r="AV12" s="339"/>
      <c r="AW12" s="339"/>
      <c r="AX12" s="339"/>
      <c r="AY12" s="339"/>
      <c r="AZ12" s="341"/>
      <c r="BA12" s="339"/>
    </row>
    <row r="13" spans="1:53" ht="11.25" customHeight="1" x14ac:dyDescent="0.2">
      <c r="A13" s="473"/>
      <c r="B13" s="995" t="s">
        <v>1784</v>
      </c>
      <c r="C13" s="995"/>
      <c r="D13" s="995"/>
      <c r="E13" s="995"/>
      <c r="F13" s="995"/>
      <c r="G13" s="995"/>
      <c r="H13" s="995"/>
      <c r="I13" s="995"/>
      <c r="J13" s="995"/>
      <c r="K13" s="995"/>
      <c r="L13" s="995"/>
      <c r="M13" s="995"/>
      <c r="N13" s="995"/>
      <c r="O13" s="995"/>
      <c r="P13" s="995"/>
      <c r="Q13" s="995"/>
      <c r="R13" s="995"/>
      <c r="S13" s="995"/>
      <c r="T13" s="995"/>
      <c r="U13" s="995"/>
      <c r="V13" s="995"/>
      <c r="W13" s="995"/>
      <c r="X13" s="995"/>
      <c r="Y13" s="995"/>
      <c r="Z13" s="995"/>
      <c r="AA13" s="995"/>
      <c r="AB13" s="995"/>
      <c r="AC13" s="995"/>
      <c r="AD13" s="995"/>
      <c r="AE13" s="995"/>
      <c r="AF13" s="995"/>
      <c r="AG13" s="995"/>
      <c r="AH13" s="995"/>
      <c r="AI13" s="995"/>
      <c r="AJ13" s="995"/>
      <c r="AK13" s="995"/>
      <c r="AL13" s="995"/>
      <c r="AM13" s="995"/>
      <c r="AN13" s="995"/>
      <c r="AO13" s="995"/>
      <c r="AP13" s="339"/>
      <c r="AQ13" s="339"/>
      <c r="AR13" s="339"/>
      <c r="AS13" s="339"/>
      <c r="AT13" s="339"/>
      <c r="AU13" s="339"/>
      <c r="AV13" s="339"/>
      <c r="AW13" s="339"/>
      <c r="AX13" s="339"/>
      <c r="AY13" s="339"/>
      <c r="AZ13" s="341"/>
      <c r="BA13" s="339"/>
    </row>
    <row r="14" spans="1:53" ht="11.25" customHeight="1" x14ac:dyDescent="0.2">
      <c r="A14" s="473"/>
      <c r="B14" s="994" t="s">
        <v>1775</v>
      </c>
      <c r="C14" s="994"/>
      <c r="D14" s="994"/>
      <c r="E14" s="994"/>
      <c r="F14" s="994"/>
      <c r="G14" s="994"/>
      <c r="H14" s="994"/>
      <c r="I14" s="994"/>
      <c r="J14" s="994"/>
      <c r="K14" s="994"/>
      <c r="L14" s="994"/>
      <c r="M14" s="994"/>
      <c r="N14" s="994"/>
      <c r="O14" s="994"/>
      <c r="P14" s="994"/>
      <c r="Q14" s="994"/>
      <c r="R14" s="994"/>
      <c r="S14" s="994"/>
      <c r="T14" s="994"/>
      <c r="U14" s="994"/>
      <c r="V14" s="994"/>
      <c r="W14" s="994"/>
      <c r="X14" s="994"/>
      <c r="Y14" s="994"/>
      <c r="Z14" s="994"/>
      <c r="AA14" s="994"/>
      <c r="AB14" s="994"/>
      <c r="AC14" s="994"/>
      <c r="AD14" s="994"/>
      <c r="AE14" s="994"/>
      <c r="AF14" s="994"/>
      <c r="AG14" s="994"/>
      <c r="AH14" s="994"/>
      <c r="AI14" s="994"/>
      <c r="AJ14" s="994"/>
      <c r="AK14" s="994"/>
      <c r="AL14" s="994"/>
      <c r="AM14" s="994"/>
      <c r="AN14" s="994"/>
      <c r="AO14" s="994"/>
      <c r="AP14" s="472"/>
      <c r="AQ14" s="472"/>
      <c r="AR14" s="472"/>
      <c r="AS14" s="472"/>
      <c r="AT14" s="472"/>
      <c r="AU14" s="472"/>
      <c r="AV14" s="472"/>
      <c r="AW14" s="472"/>
      <c r="AX14" s="472"/>
      <c r="AY14" s="472"/>
      <c r="AZ14" s="472"/>
      <c r="BA14" s="472"/>
    </row>
    <row r="15" spans="1:53" ht="10.5" x14ac:dyDescent="0.2">
      <c r="A15" s="473"/>
      <c r="B15" s="994"/>
      <c r="C15" s="994"/>
      <c r="D15" s="994"/>
      <c r="E15" s="994"/>
      <c r="F15" s="994"/>
      <c r="G15" s="994"/>
      <c r="H15" s="994"/>
      <c r="I15" s="994"/>
      <c r="J15" s="994"/>
      <c r="K15" s="994"/>
      <c r="L15" s="994"/>
      <c r="M15" s="994"/>
      <c r="N15" s="994"/>
      <c r="O15" s="994"/>
      <c r="P15" s="994"/>
      <c r="Q15" s="994"/>
      <c r="R15" s="994"/>
      <c r="S15" s="994"/>
      <c r="T15" s="994"/>
      <c r="U15" s="994"/>
      <c r="V15" s="994"/>
      <c r="W15" s="994"/>
      <c r="X15" s="994"/>
      <c r="Y15" s="994"/>
      <c r="Z15" s="994"/>
      <c r="AA15" s="994"/>
      <c r="AB15" s="994"/>
      <c r="AC15" s="994"/>
      <c r="AD15" s="994"/>
      <c r="AE15" s="994"/>
      <c r="AF15" s="994"/>
      <c r="AG15" s="994"/>
      <c r="AH15" s="994"/>
      <c r="AI15" s="994"/>
      <c r="AJ15" s="994"/>
      <c r="AK15" s="994"/>
      <c r="AL15" s="994"/>
      <c r="AM15" s="994"/>
      <c r="AN15" s="994"/>
      <c r="AO15" s="994"/>
      <c r="AP15" s="472"/>
      <c r="AQ15" s="472"/>
      <c r="AR15" s="472"/>
      <c r="AS15" s="472"/>
      <c r="AT15" s="472"/>
      <c r="AU15" s="472"/>
      <c r="AV15" s="472"/>
      <c r="AW15" s="472"/>
      <c r="AX15" s="472"/>
      <c r="AY15" s="472"/>
      <c r="AZ15" s="472"/>
      <c r="BA15" s="472"/>
    </row>
    <row r="16" spans="1:53" ht="11.25" customHeight="1" x14ac:dyDescent="0.2">
      <c r="A16" s="473"/>
      <c r="B16" s="994" t="s">
        <v>1776</v>
      </c>
      <c r="C16" s="994"/>
      <c r="D16" s="994"/>
      <c r="E16" s="994"/>
      <c r="F16" s="994"/>
      <c r="G16" s="994"/>
      <c r="H16" s="994"/>
      <c r="I16" s="994"/>
      <c r="J16" s="994"/>
      <c r="K16" s="994"/>
      <c r="L16" s="994"/>
      <c r="M16" s="994"/>
      <c r="N16" s="994"/>
      <c r="O16" s="994"/>
      <c r="P16" s="994"/>
      <c r="Q16" s="994"/>
      <c r="R16" s="994"/>
      <c r="S16" s="994"/>
      <c r="T16" s="994"/>
      <c r="U16" s="994"/>
      <c r="V16" s="994"/>
      <c r="W16" s="994"/>
      <c r="X16" s="994"/>
      <c r="Y16" s="994"/>
      <c r="Z16" s="994"/>
      <c r="AA16" s="994"/>
      <c r="AB16" s="994"/>
      <c r="AC16" s="994"/>
      <c r="AD16" s="994"/>
      <c r="AE16" s="994"/>
      <c r="AF16" s="994"/>
      <c r="AG16" s="994"/>
      <c r="AH16" s="994"/>
      <c r="AI16" s="994"/>
      <c r="AJ16" s="994"/>
      <c r="AK16" s="994"/>
      <c r="AL16" s="994"/>
      <c r="AM16" s="994"/>
      <c r="AN16" s="994"/>
      <c r="AO16" s="994"/>
      <c r="AP16" s="472"/>
      <c r="AQ16" s="472"/>
      <c r="AR16" s="472"/>
      <c r="AS16" s="472"/>
      <c r="AT16" s="472"/>
      <c r="AU16" s="472"/>
      <c r="AV16" s="472"/>
      <c r="AW16" s="472"/>
      <c r="AX16" s="472"/>
      <c r="AY16" s="472"/>
      <c r="AZ16" s="472"/>
      <c r="BA16" s="472"/>
    </row>
    <row r="17" spans="1:53" ht="10.5" x14ac:dyDescent="0.2">
      <c r="A17" s="473"/>
      <c r="B17" s="994" t="s">
        <v>1777</v>
      </c>
      <c r="C17" s="994"/>
      <c r="D17" s="994"/>
      <c r="E17" s="994"/>
      <c r="F17" s="994"/>
      <c r="G17" s="994"/>
      <c r="H17" s="994"/>
      <c r="I17" s="994"/>
      <c r="J17" s="994"/>
      <c r="K17" s="994"/>
      <c r="L17" s="994"/>
      <c r="M17" s="994"/>
      <c r="N17" s="994"/>
      <c r="O17" s="994"/>
      <c r="P17" s="994"/>
      <c r="Q17" s="994"/>
      <c r="R17" s="994"/>
      <c r="S17" s="994"/>
      <c r="T17" s="994"/>
      <c r="U17" s="994"/>
      <c r="V17" s="994"/>
      <c r="W17" s="994"/>
      <c r="X17" s="994"/>
      <c r="Y17" s="994"/>
      <c r="Z17" s="994"/>
      <c r="AA17" s="994"/>
      <c r="AB17" s="994"/>
      <c r="AC17" s="994"/>
      <c r="AD17" s="994"/>
      <c r="AE17" s="994"/>
      <c r="AF17" s="994"/>
      <c r="AG17" s="994"/>
      <c r="AH17" s="994"/>
      <c r="AI17" s="994"/>
      <c r="AJ17" s="994"/>
      <c r="AK17" s="994"/>
      <c r="AL17" s="994"/>
      <c r="AM17" s="994"/>
      <c r="AN17" s="994"/>
      <c r="AO17" s="994"/>
      <c r="AP17" s="472"/>
      <c r="AQ17" s="472"/>
      <c r="AR17" s="472"/>
      <c r="AS17" s="472"/>
      <c r="AT17" s="472"/>
      <c r="AU17" s="472"/>
      <c r="AV17" s="472"/>
      <c r="AW17" s="472"/>
      <c r="AX17" s="472"/>
      <c r="AY17" s="472"/>
      <c r="AZ17" s="472"/>
      <c r="BA17" s="472"/>
    </row>
    <row r="18" spans="1:53" ht="10.5" x14ac:dyDescent="0.2">
      <c r="A18" s="473"/>
      <c r="B18" s="994"/>
      <c r="C18" s="994"/>
      <c r="D18" s="994"/>
      <c r="E18" s="994"/>
      <c r="F18" s="994"/>
      <c r="G18" s="994"/>
      <c r="H18" s="994"/>
      <c r="I18" s="994"/>
      <c r="J18" s="994"/>
      <c r="K18" s="994"/>
      <c r="L18" s="994"/>
      <c r="M18" s="994"/>
      <c r="N18" s="994"/>
      <c r="O18" s="994"/>
      <c r="P18" s="994"/>
      <c r="Q18" s="994"/>
      <c r="R18" s="994"/>
      <c r="S18" s="994"/>
      <c r="T18" s="994"/>
      <c r="U18" s="994"/>
      <c r="V18" s="994"/>
      <c r="W18" s="994"/>
      <c r="X18" s="994"/>
      <c r="Y18" s="994"/>
      <c r="Z18" s="994"/>
      <c r="AA18" s="994"/>
      <c r="AB18" s="994"/>
      <c r="AC18" s="994"/>
      <c r="AD18" s="994"/>
      <c r="AE18" s="994"/>
      <c r="AF18" s="994"/>
      <c r="AG18" s="994"/>
      <c r="AH18" s="994"/>
      <c r="AI18" s="994"/>
      <c r="AJ18" s="994"/>
      <c r="AK18" s="994"/>
      <c r="AL18" s="994"/>
      <c r="AM18" s="994"/>
      <c r="AN18" s="994"/>
      <c r="AO18" s="994"/>
      <c r="AP18" s="472"/>
      <c r="AQ18" s="472"/>
      <c r="AR18" s="472"/>
      <c r="AS18" s="472"/>
      <c r="AT18" s="472"/>
      <c r="AU18" s="472"/>
      <c r="AV18" s="472"/>
      <c r="AW18" s="472"/>
      <c r="AX18" s="472"/>
      <c r="AY18" s="472"/>
      <c r="AZ18" s="472"/>
      <c r="BA18" s="472"/>
    </row>
    <row r="19" spans="1:53" ht="11.25" customHeight="1" x14ac:dyDescent="0.2">
      <c r="A19" s="471"/>
      <c r="B19" s="994" t="s">
        <v>1778</v>
      </c>
      <c r="C19" s="994"/>
      <c r="D19" s="994"/>
      <c r="E19" s="994"/>
      <c r="F19" s="994"/>
      <c r="G19" s="994"/>
      <c r="H19" s="994"/>
      <c r="I19" s="994"/>
      <c r="J19" s="994"/>
      <c r="K19" s="994"/>
      <c r="L19" s="994"/>
      <c r="M19" s="994"/>
      <c r="N19" s="994"/>
      <c r="O19" s="994"/>
      <c r="P19" s="994"/>
      <c r="Q19" s="994"/>
      <c r="R19" s="994"/>
      <c r="S19" s="994"/>
      <c r="T19" s="994"/>
      <c r="U19" s="994"/>
      <c r="V19" s="994"/>
      <c r="W19" s="994"/>
      <c r="X19" s="994"/>
      <c r="Y19" s="994"/>
      <c r="Z19" s="994"/>
      <c r="AA19" s="994"/>
      <c r="AB19" s="994"/>
      <c r="AC19" s="994"/>
      <c r="AD19" s="994"/>
      <c r="AE19" s="994"/>
      <c r="AF19" s="994"/>
      <c r="AG19" s="994"/>
      <c r="AH19" s="994"/>
      <c r="AI19" s="994"/>
      <c r="AJ19" s="994"/>
      <c r="AK19" s="994"/>
      <c r="AL19" s="994"/>
      <c r="AM19" s="994"/>
      <c r="AN19" s="994"/>
      <c r="AO19" s="994"/>
      <c r="AP19" s="472"/>
      <c r="AQ19" s="472"/>
      <c r="AR19" s="472"/>
      <c r="AS19" s="472"/>
      <c r="AT19" s="472"/>
      <c r="AU19" s="472"/>
      <c r="AV19" s="472"/>
      <c r="AW19" s="472"/>
      <c r="AX19" s="472"/>
      <c r="AY19" s="472"/>
      <c r="AZ19" s="472"/>
      <c r="BA19" s="472"/>
    </row>
    <row r="20" spans="1:53" x14ac:dyDescent="0.2">
      <c r="B20" s="994" t="s">
        <v>1779</v>
      </c>
      <c r="C20" s="994"/>
      <c r="D20" s="994"/>
      <c r="E20" s="994"/>
      <c r="F20" s="994"/>
      <c r="G20" s="994"/>
      <c r="H20" s="994"/>
      <c r="I20" s="994"/>
      <c r="J20" s="994"/>
      <c r="K20" s="994"/>
      <c r="L20" s="994"/>
      <c r="M20" s="994"/>
      <c r="N20" s="994"/>
      <c r="O20" s="994"/>
      <c r="P20" s="994"/>
      <c r="Q20" s="994"/>
      <c r="R20" s="994"/>
      <c r="S20" s="994"/>
      <c r="T20" s="994"/>
      <c r="U20" s="994"/>
      <c r="V20" s="994"/>
      <c r="W20" s="994"/>
      <c r="X20" s="994"/>
      <c r="Y20" s="994"/>
      <c r="Z20" s="994"/>
      <c r="AA20" s="994"/>
      <c r="AB20" s="994"/>
      <c r="AC20" s="994"/>
      <c r="AD20" s="994"/>
      <c r="AE20" s="994"/>
      <c r="AF20" s="994"/>
      <c r="AG20" s="994"/>
      <c r="AH20" s="994"/>
      <c r="AI20" s="994"/>
      <c r="AJ20" s="994"/>
      <c r="AK20" s="994"/>
      <c r="AL20" s="994"/>
      <c r="AM20" s="994"/>
      <c r="AN20" s="994"/>
      <c r="AO20" s="994"/>
    </row>
    <row r="21" spans="1:53" ht="10.5" x14ac:dyDescent="0.2">
      <c r="A21" s="471"/>
      <c r="B21" s="919" t="s">
        <v>1780</v>
      </c>
      <c r="C21" s="919"/>
      <c r="D21" s="919"/>
      <c r="E21" s="919"/>
      <c r="F21" s="919"/>
      <c r="G21" s="919"/>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472"/>
      <c r="AQ21" s="472"/>
      <c r="AR21" s="472"/>
      <c r="AS21" s="472"/>
      <c r="AT21" s="472"/>
      <c r="AU21" s="472"/>
      <c r="AV21" s="472"/>
      <c r="AW21" s="472"/>
      <c r="AX21" s="472"/>
      <c r="AY21" s="472"/>
      <c r="AZ21" s="472"/>
      <c r="BA21" s="472"/>
    </row>
    <row r="22" spans="1:53" ht="10.5" x14ac:dyDescent="0.2">
      <c r="A22" s="471"/>
      <c r="B22" s="919"/>
      <c r="C22" s="919"/>
      <c r="D22" s="919"/>
      <c r="E22" s="919"/>
      <c r="F22" s="919"/>
      <c r="G22" s="919"/>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472"/>
      <c r="AQ22" s="472"/>
      <c r="AR22" s="472"/>
      <c r="AS22" s="472"/>
      <c r="AT22" s="472"/>
      <c r="AU22" s="472"/>
      <c r="AV22" s="472"/>
      <c r="AW22" s="472"/>
      <c r="AX22" s="472"/>
      <c r="AY22" s="472"/>
      <c r="AZ22" s="472"/>
      <c r="BA22" s="472"/>
    </row>
    <row r="23" spans="1:53" ht="11.25" customHeight="1" x14ac:dyDescent="0.2">
      <c r="A23" s="471"/>
      <c r="B23" s="994" t="s">
        <v>1781</v>
      </c>
      <c r="C23" s="994"/>
      <c r="D23" s="994"/>
      <c r="E23" s="994"/>
      <c r="F23" s="994"/>
      <c r="G23" s="994"/>
      <c r="H23" s="994"/>
      <c r="I23" s="994"/>
      <c r="J23" s="994"/>
      <c r="K23" s="994"/>
      <c r="L23" s="994"/>
      <c r="M23" s="994"/>
      <c r="N23" s="994"/>
      <c r="O23" s="994"/>
      <c r="P23" s="994"/>
      <c r="Q23" s="994"/>
      <c r="R23" s="994"/>
      <c r="S23" s="994"/>
      <c r="T23" s="994"/>
      <c r="U23" s="994"/>
      <c r="V23" s="994"/>
      <c r="W23" s="994"/>
      <c r="X23" s="994"/>
      <c r="Y23" s="994"/>
      <c r="Z23" s="994"/>
      <c r="AA23" s="994"/>
      <c r="AB23" s="994"/>
      <c r="AC23" s="994"/>
      <c r="AD23" s="994"/>
      <c r="AE23" s="994"/>
      <c r="AF23" s="994"/>
      <c r="AG23" s="994"/>
      <c r="AH23" s="994"/>
      <c r="AI23" s="994"/>
      <c r="AJ23" s="994"/>
      <c r="AK23" s="994"/>
      <c r="AL23" s="994"/>
      <c r="AM23" s="994"/>
      <c r="AN23" s="994"/>
      <c r="AO23" s="994"/>
      <c r="AP23" s="472"/>
      <c r="AQ23" s="472"/>
      <c r="AR23" s="472"/>
      <c r="AS23" s="472"/>
      <c r="AT23" s="472"/>
      <c r="AU23" s="472"/>
      <c r="AV23" s="472"/>
      <c r="AW23" s="472"/>
      <c r="AX23" s="472"/>
      <c r="AY23" s="472"/>
      <c r="AZ23" s="472"/>
      <c r="BA23" s="472"/>
    </row>
    <row r="24" spans="1:53" ht="10.5" x14ac:dyDescent="0.2">
      <c r="A24" s="471"/>
      <c r="B24" s="994"/>
      <c r="C24" s="994"/>
      <c r="D24" s="994"/>
      <c r="E24" s="994"/>
      <c r="F24" s="994"/>
      <c r="G24" s="994"/>
      <c r="H24" s="994"/>
      <c r="I24" s="994"/>
      <c r="J24" s="994"/>
      <c r="K24" s="994"/>
      <c r="L24" s="994"/>
      <c r="M24" s="994"/>
      <c r="N24" s="994"/>
      <c r="O24" s="994"/>
      <c r="P24" s="994"/>
      <c r="Q24" s="994"/>
      <c r="R24" s="994"/>
      <c r="S24" s="994"/>
      <c r="T24" s="994"/>
      <c r="U24" s="994"/>
      <c r="V24" s="994"/>
      <c r="W24" s="994"/>
      <c r="X24" s="994"/>
      <c r="Y24" s="994"/>
      <c r="Z24" s="994"/>
      <c r="AA24" s="994"/>
      <c r="AB24" s="994"/>
      <c r="AC24" s="994"/>
      <c r="AD24" s="994"/>
      <c r="AE24" s="994"/>
      <c r="AF24" s="994"/>
      <c r="AG24" s="994"/>
      <c r="AH24" s="994"/>
      <c r="AI24" s="994"/>
      <c r="AJ24" s="994"/>
      <c r="AK24" s="994"/>
      <c r="AL24" s="994"/>
      <c r="AM24" s="994"/>
      <c r="AN24" s="994"/>
      <c r="AO24" s="994"/>
      <c r="AP24" s="472"/>
      <c r="AQ24" s="472"/>
      <c r="AR24" s="472"/>
      <c r="AS24" s="472"/>
      <c r="AT24" s="472"/>
      <c r="AU24" s="472"/>
      <c r="AV24" s="472"/>
      <c r="AW24" s="472"/>
      <c r="AX24" s="472"/>
      <c r="AY24" s="472"/>
      <c r="AZ24" s="472"/>
      <c r="BA24" s="472"/>
    </row>
    <row r="25" spans="1:53" ht="10.5" x14ac:dyDescent="0.2">
      <c r="A25" s="473"/>
      <c r="B25" s="993" t="s">
        <v>1782</v>
      </c>
      <c r="C25" s="993"/>
      <c r="D25" s="993"/>
      <c r="E25" s="993"/>
      <c r="F25" s="993"/>
      <c r="G25" s="993"/>
      <c r="H25" s="993"/>
      <c r="I25" s="993"/>
      <c r="J25" s="993"/>
      <c r="K25" s="993"/>
      <c r="L25" s="993"/>
      <c r="M25" s="993"/>
      <c r="N25" s="993"/>
      <c r="O25" s="993"/>
      <c r="P25" s="993"/>
      <c r="Q25" s="993"/>
      <c r="R25" s="993"/>
      <c r="S25" s="993"/>
      <c r="T25" s="993"/>
      <c r="U25" s="993"/>
      <c r="V25" s="993"/>
      <c r="W25" s="993"/>
      <c r="X25" s="993"/>
      <c r="Y25" s="993"/>
      <c r="Z25" s="993"/>
      <c r="AA25" s="993"/>
      <c r="AB25" s="993"/>
      <c r="AC25" s="993"/>
      <c r="AD25" s="993"/>
      <c r="AE25" s="993"/>
      <c r="AF25" s="993"/>
      <c r="AG25" s="993"/>
      <c r="AH25" s="993"/>
      <c r="AI25" s="993"/>
      <c r="AJ25" s="993"/>
      <c r="AK25" s="993"/>
      <c r="AL25" s="993"/>
      <c r="AM25" s="993"/>
      <c r="AN25" s="993"/>
      <c r="AO25" s="993"/>
      <c r="AP25" s="472"/>
      <c r="AQ25" s="472"/>
      <c r="AR25" s="472"/>
      <c r="AS25" s="472"/>
      <c r="AT25" s="472"/>
      <c r="AU25" s="472"/>
      <c r="AV25" s="472"/>
      <c r="AW25" s="472"/>
      <c r="AX25" s="472"/>
      <c r="AY25" s="472"/>
      <c r="AZ25" s="472"/>
      <c r="BA25" s="472"/>
    </row>
    <row r="26" spans="1:53" ht="6" customHeight="1" x14ac:dyDescent="0.2"/>
    <row r="32" spans="1:53" ht="7.5" customHeight="1" x14ac:dyDescent="0.2"/>
  </sheetData>
  <sheetProtection formatCells="0" formatRows="0" insertRows="0" deleteRows="0"/>
  <mergeCells count="14">
    <mergeCell ref="B21:AO22"/>
    <mergeCell ref="B8:AO11"/>
    <mergeCell ref="A1:AO1"/>
    <mergeCell ref="B25:AO25"/>
    <mergeCell ref="B23:AO24"/>
    <mergeCell ref="B19:AO19"/>
    <mergeCell ref="B14:AO15"/>
    <mergeCell ref="B12:AO12"/>
    <mergeCell ref="B6:AO7"/>
    <mergeCell ref="B3:AO5"/>
    <mergeCell ref="B20:AO20"/>
    <mergeCell ref="B16:AO16"/>
    <mergeCell ref="B17:AO18"/>
    <mergeCell ref="B13:AO13"/>
  </mergeCells>
  <printOptions horizontalCentered="1"/>
  <pageMargins left="0.5" right="0.5" top="0.5" bottom="0.5" header="0.3" footer="0.3"/>
  <pageSetup paperSize="9" orientation="portrait" r:id="rId1"/>
  <headerFooter>
    <oddFooter>&amp;CW-&amp;P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7">
    <tabColor rgb="FFCC00CC"/>
  </sheetPr>
  <dimension ref="A1:AQ481"/>
  <sheetViews>
    <sheetView view="pageBreakPreview" zoomScaleNormal="100" zoomScaleSheetLayoutView="100" workbookViewId="0">
      <selection sqref="A1:AQ1"/>
    </sheetView>
  </sheetViews>
  <sheetFormatPr defaultColWidth="2.77734375" defaultRowHeight="10" x14ac:dyDescent="0.2"/>
  <cols>
    <col min="1" max="1" width="1.77734375" style="180" customWidth="1"/>
    <col min="2" max="2" width="4.77734375" style="237" customWidth="1"/>
    <col min="3" max="4" width="1.77734375" style="180" customWidth="1"/>
    <col min="5" max="16" width="2.77734375" style="180"/>
    <col min="17" max="18" width="1.77734375" style="180" customWidth="1"/>
    <col min="19" max="28" width="2.77734375" style="180"/>
    <col min="29" max="29" width="2.77734375" style="415"/>
    <col min="30" max="31" width="1.77734375" style="180" customWidth="1"/>
    <col min="32" max="41" width="2.77734375" style="180"/>
    <col min="42" max="42" width="2.77734375" style="415"/>
    <col min="43" max="43" width="1.77734375" style="180" customWidth="1"/>
    <col min="44" max="16384" width="2.77734375" style="180"/>
  </cols>
  <sheetData>
    <row r="1" spans="1:43" x14ac:dyDescent="0.2">
      <c r="A1" s="921" t="s">
        <v>875</v>
      </c>
      <c r="B1" s="921"/>
      <c r="C1" s="921"/>
      <c r="D1" s="921"/>
      <c r="E1" s="921"/>
      <c r="F1" s="921"/>
      <c r="G1" s="921"/>
      <c r="H1" s="921"/>
      <c r="I1" s="921"/>
      <c r="J1" s="921"/>
      <c r="K1" s="921"/>
      <c r="L1" s="921"/>
      <c r="M1" s="921"/>
      <c r="N1" s="921"/>
      <c r="O1" s="921"/>
      <c r="P1" s="921"/>
      <c r="Q1" s="921"/>
      <c r="R1" s="921"/>
      <c r="S1" s="921"/>
      <c r="T1" s="921"/>
      <c r="U1" s="921"/>
      <c r="V1" s="921"/>
      <c r="W1" s="921"/>
      <c r="X1" s="921"/>
      <c r="Y1" s="921"/>
      <c r="Z1" s="921"/>
      <c r="AA1" s="921"/>
      <c r="AB1" s="921"/>
      <c r="AC1" s="921"/>
      <c r="AD1" s="921"/>
      <c r="AE1" s="921"/>
      <c r="AF1" s="921"/>
      <c r="AG1" s="921"/>
      <c r="AH1" s="921"/>
      <c r="AI1" s="921"/>
      <c r="AJ1" s="921"/>
      <c r="AK1" s="921"/>
      <c r="AL1" s="921"/>
      <c r="AM1" s="921"/>
      <c r="AN1" s="921"/>
      <c r="AO1" s="921"/>
      <c r="AP1" s="921"/>
      <c r="AQ1" s="921"/>
    </row>
    <row r="2" spans="1:43" ht="6" customHeight="1" thickBot="1" x14ac:dyDescent="0.25">
      <c r="A2" s="146"/>
      <c r="B2" s="761"/>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297"/>
      <c r="AD2" s="146"/>
      <c r="AE2" s="146"/>
      <c r="AF2" s="146"/>
      <c r="AG2" s="146"/>
      <c r="AH2" s="146"/>
      <c r="AI2" s="146"/>
      <c r="AJ2" s="146"/>
      <c r="AK2" s="146"/>
      <c r="AL2" s="146"/>
      <c r="AM2" s="146"/>
      <c r="AN2" s="146"/>
      <c r="AO2" s="146"/>
      <c r="AP2" s="297"/>
      <c r="AQ2" s="146"/>
    </row>
    <row r="3" spans="1:43" ht="6" customHeight="1" x14ac:dyDescent="0.2">
      <c r="A3" s="298"/>
      <c r="B3" s="299"/>
      <c r="C3" s="300"/>
      <c r="D3" s="301"/>
      <c r="E3" s="1"/>
      <c r="F3" s="1"/>
      <c r="G3" s="1"/>
      <c r="H3" s="1"/>
      <c r="I3" s="1"/>
      <c r="J3" s="1"/>
      <c r="K3" s="1"/>
      <c r="L3" s="1"/>
      <c r="M3" s="1"/>
      <c r="N3" s="1"/>
      <c r="O3" s="1"/>
      <c r="P3" s="1"/>
      <c r="Q3" s="1"/>
      <c r="R3" s="1"/>
      <c r="S3" s="1"/>
      <c r="T3" s="1"/>
      <c r="U3" s="1"/>
      <c r="V3" s="1"/>
      <c r="W3" s="1"/>
      <c r="X3" s="1"/>
      <c r="Y3" s="1"/>
      <c r="Z3" s="1"/>
      <c r="AA3" s="1"/>
      <c r="AB3" s="1"/>
      <c r="AC3" s="235"/>
      <c r="AD3" s="1"/>
      <c r="AE3" s="1"/>
      <c r="AF3" s="1"/>
      <c r="AG3" s="1"/>
      <c r="AH3" s="1"/>
      <c r="AI3" s="1"/>
      <c r="AJ3" s="1"/>
      <c r="AK3" s="1"/>
      <c r="AL3" s="1"/>
      <c r="AM3" s="1"/>
      <c r="AN3" s="1"/>
      <c r="AO3" s="1"/>
      <c r="AP3" s="235"/>
      <c r="AQ3" s="302"/>
    </row>
    <row r="4" spans="1:43" ht="11.25" customHeight="1" x14ac:dyDescent="0.2">
      <c r="A4" s="303"/>
      <c r="B4" s="775">
        <v>601</v>
      </c>
      <c r="C4" s="94"/>
      <c r="D4" s="95"/>
      <c r="E4" s="933" t="s">
        <v>698</v>
      </c>
      <c r="F4" s="933"/>
      <c r="G4" s="933"/>
      <c r="H4" s="933"/>
      <c r="I4" s="933"/>
      <c r="J4" s="933"/>
      <c r="K4" s="933"/>
      <c r="L4" s="933"/>
      <c r="M4" s="28"/>
      <c r="N4" s="28"/>
      <c r="O4" s="28"/>
      <c r="P4" s="28"/>
      <c r="Q4" s="28"/>
      <c r="R4" s="28"/>
      <c r="S4" s="28"/>
      <c r="T4" s="28"/>
      <c r="U4" s="28"/>
      <c r="V4" s="28"/>
      <c r="W4" s="28"/>
      <c r="X4" s="28"/>
      <c r="Y4" s="28"/>
      <c r="Z4" s="28"/>
      <c r="AA4" s="28"/>
      <c r="AB4" s="28"/>
      <c r="AC4" s="42"/>
      <c r="AD4" s="28"/>
      <c r="AE4" s="28"/>
      <c r="AF4" s="28"/>
      <c r="AG4" s="28"/>
      <c r="AH4" s="28"/>
      <c r="AI4" s="28"/>
      <c r="AJ4" s="28"/>
      <c r="AK4" s="28"/>
      <c r="AL4" s="28"/>
      <c r="AM4" s="28"/>
      <c r="AN4" s="28"/>
      <c r="AO4" s="28"/>
      <c r="AP4" s="42"/>
      <c r="AQ4" s="304"/>
    </row>
    <row r="5" spans="1:43" ht="6" customHeight="1" x14ac:dyDescent="0.2">
      <c r="A5" s="303"/>
      <c r="B5" s="775"/>
      <c r="C5" s="94"/>
      <c r="D5" s="95"/>
      <c r="E5" s="28"/>
      <c r="F5" s="28"/>
      <c r="G5" s="28"/>
      <c r="H5" s="28"/>
      <c r="I5" s="28"/>
      <c r="J5" s="28"/>
      <c r="K5" s="28"/>
      <c r="L5" s="28"/>
      <c r="M5" s="28"/>
      <c r="N5" s="28"/>
      <c r="O5" s="28"/>
      <c r="P5" s="28"/>
      <c r="Q5" s="28"/>
      <c r="R5" s="28"/>
      <c r="S5" s="28"/>
      <c r="T5" s="28"/>
      <c r="U5" s="28"/>
      <c r="V5" s="28"/>
      <c r="W5" s="28"/>
      <c r="X5" s="28"/>
      <c r="Y5" s="28"/>
      <c r="Z5" s="28"/>
      <c r="AA5" s="28"/>
      <c r="AB5" s="28"/>
      <c r="AC5" s="42"/>
      <c r="AD5" s="28"/>
      <c r="AE5" s="28"/>
      <c r="AF5" s="28"/>
      <c r="AG5" s="28"/>
      <c r="AH5" s="28"/>
      <c r="AI5" s="28"/>
      <c r="AJ5" s="28"/>
      <c r="AK5" s="28"/>
      <c r="AL5" s="28"/>
      <c r="AM5" s="28"/>
      <c r="AN5" s="28"/>
      <c r="AO5" s="28"/>
      <c r="AP5" s="42"/>
      <c r="AQ5" s="304"/>
    </row>
    <row r="6" spans="1:43" ht="11.25" customHeight="1" x14ac:dyDescent="0.2">
      <c r="A6" s="303"/>
      <c r="B6" s="174" t="s">
        <v>13</v>
      </c>
      <c r="C6" s="94"/>
      <c r="D6" s="95"/>
      <c r="E6" s="28"/>
      <c r="F6" s="28"/>
      <c r="G6" s="28"/>
      <c r="H6" s="28"/>
      <c r="I6" s="28"/>
      <c r="J6" s="955" t="str">
        <f>"UNE NAISSANCE OU PLUS EN " &amp; FIVE_YRS_BEFORE_SRVY &amp; "-" &amp; FW_YR</f>
        <v>UNE NAISSANCE OU PLUS EN 2010-2015</v>
      </c>
      <c r="K6" s="955"/>
      <c r="L6" s="955"/>
      <c r="M6" s="955"/>
      <c r="N6" s="955"/>
      <c r="O6" s="955"/>
      <c r="P6" s="955"/>
      <c r="Q6" s="955"/>
      <c r="R6" s="28"/>
      <c r="S6" s="28"/>
      <c r="T6" s="28"/>
      <c r="U6" s="28"/>
      <c r="V6" s="28"/>
      <c r="W6" s="28"/>
      <c r="X6" s="28"/>
      <c r="Y6" s="28"/>
      <c r="Z6" s="955" t="str">
        <f>"AUCUNE NAISSANCE EN " &amp; FIVE_YRS_BEFORE_SRVY &amp; "-" &amp; FW_YR</f>
        <v>AUCUNE NAISSANCE EN 2010-2015</v>
      </c>
      <c r="AA6" s="955"/>
      <c r="AB6" s="955"/>
      <c r="AC6" s="955"/>
      <c r="AD6" s="955"/>
      <c r="AE6" s="955"/>
      <c r="AF6" s="28"/>
      <c r="AG6" s="28"/>
      <c r="AH6" s="28"/>
      <c r="AI6" s="28"/>
      <c r="AJ6" s="28"/>
      <c r="AK6" s="28"/>
      <c r="AL6" s="28"/>
      <c r="AM6" s="28"/>
      <c r="AN6" s="28"/>
      <c r="AO6" s="150"/>
      <c r="AP6" s="143"/>
      <c r="AQ6" s="304"/>
    </row>
    <row r="7" spans="1:43" ht="11.25" customHeight="1" x14ac:dyDescent="0.2">
      <c r="A7" s="303"/>
      <c r="B7" s="174"/>
      <c r="C7" s="765"/>
      <c r="D7" s="95"/>
      <c r="E7" s="766"/>
      <c r="F7" s="766"/>
      <c r="G7" s="766"/>
      <c r="H7" s="766"/>
      <c r="I7" s="766"/>
      <c r="J7" s="955"/>
      <c r="K7" s="955"/>
      <c r="L7" s="955"/>
      <c r="M7" s="955"/>
      <c r="N7" s="955"/>
      <c r="O7" s="955"/>
      <c r="P7" s="955"/>
      <c r="Q7" s="955"/>
      <c r="R7" s="766"/>
      <c r="S7" s="766"/>
      <c r="T7" s="766"/>
      <c r="U7" s="766"/>
      <c r="V7" s="766"/>
      <c r="W7" s="766"/>
      <c r="X7" s="766"/>
      <c r="Y7" s="766"/>
      <c r="Z7" s="955"/>
      <c r="AA7" s="955"/>
      <c r="AB7" s="955"/>
      <c r="AC7" s="955"/>
      <c r="AD7" s="955"/>
      <c r="AE7" s="955"/>
      <c r="AF7" s="766"/>
      <c r="AG7" s="766"/>
      <c r="AH7" s="766"/>
      <c r="AI7" s="766"/>
      <c r="AJ7" s="766"/>
      <c r="AK7" s="766"/>
      <c r="AL7" s="766"/>
      <c r="AM7" s="766"/>
      <c r="AN7" s="766"/>
      <c r="AO7" s="968" t="s">
        <v>271</v>
      </c>
      <c r="AP7" s="968"/>
      <c r="AQ7" s="304"/>
    </row>
    <row r="8" spans="1:43" x14ac:dyDescent="0.2">
      <c r="A8" s="303"/>
      <c r="B8" s="775"/>
      <c r="C8" s="94"/>
      <c r="D8" s="95"/>
      <c r="E8" s="28"/>
      <c r="F8" s="28"/>
      <c r="G8" s="28"/>
      <c r="H8" s="28"/>
      <c r="I8" s="28"/>
      <c r="J8" s="955"/>
      <c r="K8" s="955"/>
      <c r="L8" s="955"/>
      <c r="M8" s="955"/>
      <c r="N8" s="955"/>
      <c r="O8" s="955"/>
      <c r="P8" s="955"/>
      <c r="Q8" s="955"/>
      <c r="R8" s="28"/>
      <c r="S8" s="28"/>
      <c r="T8" s="28"/>
      <c r="U8" s="28"/>
      <c r="V8" s="28"/>
      <c r="W8" s="28"/>
      <c r="X8" s="28"/>
      <c r="Y8" s="28"/>
      <c r="Z8" s="955"/>
      <c r="AA8" s="955"/>
      <c r="AB8" s="955"/>
      <c r="AC8" s="955"/>
      <c r="AD8" s="955"/>
      <c r="AE8" s="955"/>
      <c r="AF8" s="28"/>
      <c r="AG8" s="28"/>
      <c r="AH8" s="28"/>
      <c r="AI8" s="28"/>
      <c r="AJ8" s="28"/>
      <c r="AK8" s="28"/>
      <c r="AL8" s="28"/>
      <c r="AM8" s="28"/>
      <c r="AN8" s="28"/>
      <c r="AP8" s="180"/>
      <c r="AQ8" s="304"/>
    </row>
    <row r="9" spans="1:43" ht="6" customHeight="1" thickBot="1" x14ac:dyDescent="0.25">
      <c r="A9" s="305"/>
      <c r="B9" s="791"/>
      <c r="C9" s="148"/>
      <c r="D9" s="149"/>
      <c r="E9" s="146"/>
      <c r="F9" s="146"/>
      <c r="G9" s="146"/>
      <c r="H9" s="146"/>
      <c r="I9" s="146"/>
      <c r="J9" s="146"/>
      <c r="K9" s="146"/>
      <c r="L9" s="146"/>
      <c r="M9" s="146"/>
      <c r="N9" s="146"/>
      <c r="O9" s="146"/>
      <c r="P9" s="146"/>
      <c r="Q9" s="146"/>
      <c r="R9" s="146"/>
      <c r="S9" s="146"/>
      <c r="T9" s="146"/>
      <c r="U9" s="146"/>
      <c r="V9" s="146"/>
      <c r="W9" s="146"/>
      <c r="X9" s="146"/>
      <c r="Y9" s="146"/>
      <c r="Z9" s="146"/>
      <c r="AA9" s="146"/>
      <c r="AB9" s="146"/>
      <c r="AC9" s="297"/>
      <c r="AD9" s="146"/>
      <c r="AE9" s="146"/>
      <c r="AF9" s="146"/>
      <c r="AG9" s="146"/>
      <c r="AH9" s="146"/>
      <c r="AI9" s="146"/>
      <c r="AJ9" s="146"/>
      <c r="AK9" s="146"/>
      <c r="AL9" s="146"/>
      <c r="AM9" s="146"/>
      <c r="AN9" s="146"/>
      <c r="AO9" s="146"/>
      <c r="AP9" s="297"/>
      <c r="AQ9" s="306"/>
    </row>
    <row r="10" spans="1:43" ht="6" customHeight="1" x14ac:dyDescent="0.2">
      <c r="A10" s="1"/>
      <c r="B10" s="219"/>
      <c r="C10" s="300"/>
      <c r="D10" s="301"/>
      <c r="E10" s="1"/>
      <c r="F10" s="1"/>
      <c r="G10" s="1"/>
      <c r="H10" s="1"/>
      <c r="I10" s="1"/>
      <c r="J10" s="1"/>
      <c r="K10" s="1"/>
      <c r="L10" s="1"/>
      <c r="M10" s="1"/>
      <c r="N10" s="1"/>
      <c r="O10" s="1"/>
      <c r="P10" s="1"/>
      <c r="Q10" s="1"/>
      <c r="R10" s="1"/>
      <c r="S10" s="1"/>
      <c r="T10" s="1"/>
      <c r="U10" s="1"/>
      <c r="V10" s="1"/>
      <c r="W10" s="1"/>
      <c r="X10" s="1"/>
      <c r="Y10" s="1"/>
      <c r="Z10" s="1"/>
      <c r="AA10" s="1"/>
      <c r="AB10" s="1"/>
      <c r="AC10" s="235"/>
      <c r="AD10" s="1"/>
      <c r="AE10" s="1"/>
      <c r="AF10" s="1"/>
      <c r="AG10" s="1"/>
      <c r="AH10" s="1"/>
      <c r="AI10" s="1"/>
      <c r="AJ10" s="1"/>
      <c r="AK10" s="1"/>
      <c r="AL10" s="1"/>
      <c r="AM10" s="1"/>
      <c r="AN10" s="1"/>
      <c r="AO10" s="1"/>
      <c r="AP10" s="235"/>
      <c r="AQ10" s="300"/>
    </row>
    <row r="11" spans="1:43" ht="11.25" customHeight="1" x14ac:dyDescent="0.2">
      <c r="A11" s="24"/>
      <c r="B11" s="161">
        <v>602</v>
      </c>
      <c r="C11" s="94"/>
      <c r="D11" s="95"/>
      <c r="E11" s="927" t="str">
        <f>"VÉRIFIEZ 215: INSCRIVEZ LE NUMÉRO DE L'HISTORIQUE DES NAISSANCES À 603 ET LE NOM ET L'ÉTAT DE SURVIE À 604 POUR CHAQUE NAISSANCE EN " &amp; FIVE_YRS_BEFORE_SRVY &amp; "-" &amp; FW_YR &amp; ". POSEZ LES QUESTIONS SUR TOUTES CES NAISSANCES. COMMENCEZ PAR LA DERNIÈRE NAISSANCE. S'IL Y A PLUS DE NAISSANCES, UTILISEZ LA DERNIÈRE COLONNE D'UN/DES QUESTIONNAIRES ADDITIONNEL(S)."</f>
        <v>VÉRIFIEZ 215: INSCRIVEZ LE NUMÉRO DE L'HISTORIQUE DES NAISSANCES À 603 ET LE NOM ET L'ÉTAT DE SURVIE À 604 POUR CHAQUE NAISSANCE EN 2010-2015. POSEZ LES QUESTIONS SUR TOUTES CES NAISSANCES. COMMENCEZ PAR LA DERNIÈRE NAISSANCE. S'IL Y A PLUS DE NAISSANCES, UTILISEZ LA DERNIÈRE COLONNE D'UN/DES QUESTIONNAIRES ADDITIONNEL(S).</v>
      </c>
      <c r="F11" s="927"/>
      <c r="G11" s="927"/>
      <c r="H11" s="927"/>
      <c r="I11" s="927"/>
      <c r="J11" s="927"/>
      <c r="K11" s="927"/>
      <c r="L11" s="927"/>
      <c r="M11" s="927"/>
      <c r="N11" s="927"/>
      <c r="O11" s="927"/>
      <c r="P11" s="927"/>
      <c r="Q11" s="927"/>
      <c r="R11" s="927"/>
      <c r="S11" s="927"/>
      <c r="T11" s="927"/>
      <c r="U11" s="927"/>
      <c r="V11" s="927"/>
      <c r="W11" s="927"/>
      <c r="X11" s="927"/>
      <c r="Y11" s="927"/>
      <c r="Z11" s="927"/>
      <c r="AA11" s="927"/>
      <c r="AB11" s="927"/>
      <c r="AC11" s="927"/>
      <c r="AD11" s="927"/>
      <c r="AE11" s="927"/>
      <c r="AF11" s="927"/>
      <c r="AG11" s="927"/>
      <c r="AH11" s="927"/>
      <c r="AI11" s="927"/>
      <c r="AJ11" s="927"/>
      <c r="AK11" s="927"/>
      <c r="AL11" s="927"/>
      <c r="AM11" s="927"/>
      <c r="AN11" s="927"/>
      <c r="AO11" s="927"/>
      <c r="AP11" s="927"/>
      <c r="AQ11" s="94"/>
    </row>
    <row r="12" spans="1:43" x14ac:dyDescent="0.2">
      <c r="A12" s="24"/>
      <c r="B12" s="174" t="s">
        <v>13</v>
      </c>
      <c r="C12" s="94"/>
      <c r="D12" s="95"/>
      <c r="E12" s="927"/>
      <c r="F12" s="927"/>
      <c r="G12" s="927"/>
      <c r="H12" s="927"/>
      <c r="I12" s="927"/>
      <c r="J12" s="927"/>
      <c r="K12" s="927"/>
      <c r="L12" s="927"/>
      <c r="M12" s="927"/>
      <c r="N12" s="927"/>
      <c r="O12" s="927"/>
      <c r="P12" s="927"/>
      <c r="Q12" s="927"/>
      <c r="R12" s="927"/>
      <c r="S12" s="927"/>
      <c r="T12" s="927"/>
      <c r="U12" s="927"/>
      <c r="V12" s="927"/>
      <c r="W12" s="927"/>
      <c r="X12" s="927"/>
      <c r="Y12" s="927"/>
      <c r="Z12" s="927"/>
      <c r="AA12" s="927"/>
      <c r="AB12" s="927"/>
      <c r="AC12" s="927"/>
      <c r="AD12" s="927"/>
      <c r="AE12" s="927"/>
      <c r="AF12" s="927"/>
      <c r="AG12" s="927"/>
      <c r="AH12" s="927"/>
      <c r="AI12" s="927"/>
      <c r="AJ12" s="927"/>
      <c r="AK12" s="927"/>
      <c r="AL12" s="927"/>
      <c r="AM12" s="927"/>
      <c r="AN12" s="927"/>
      <c r="AO12" s="927"/>
      <c r="AP12" s="927"/>
      <c r="AQ12" s="94"/>
    </row>
    <row r="13" spans="1:43" x14ac:dyDescent="0.2">
      <c r="A13" s="24"/>
      <c r="B13" s="161"/>
      <c r="C13" s="94"/>
      <c r="D13" s="95"/>
      <c r="E13" s="927"/>
      <c r="F13" s="927"/>
      <c r="G13" s="927"/>
      <c r="H13" s="927"/>
      <c r="I13" s="927"/>
      <c r="J13" s="927"/>
      <c r="K13" s="927"/>
      <c r="L13" s="927"/>
      <c r="M13" s="927"/>
      <c r="N13" s="927"/>
      <c r="O13" s="927"/>
      <c r="P13" s="927"/>
      <c r="Q13" s="927"/>
      <c r="R13" s="927"/>
      <c r="S13" s="927"/>
      <c r="T13" s="927"/>
      <c r="U13" s="927"/>
      <c r="V13" s="927"/>
      <c r="W13" s="927"/>
      <c r="X13" s="927"/>
      <c r="Y13" s="927"/>
      <c r="Z13" s="927"/>
      <c r="AA13" s="927"/>
      <c r="AB13" s="927"/>
      <c r="AC13" s="927"/>
      <c r="AD13" s="927"/>
      <c r="AE13" s="927"/>
      <c r="AF13" s="927"/>
      <c r="AG13" s="927"/>
      <c r="AH13" s="927"/>
      <c r="AI13" s="927"/>
      <c r="AJ13" s="927"/>
      <c r="AK13" s="927"/>
      <c r="AL13" s="927"/>
      <c r="AM13" s="927"/>
      <c r="AN13" s="927"/>
      <c r="AO13" s="927"/>
      <c r="AP13" s="927"/>
      <c r="AQ13" s="94"/>
    </row>
    <row r="14" spans="1:43" x14ac:dyDescent="0.2">
      <c r="A14" s="24"/>
      <c r="B14" s="161"/>
      <c r="C14" s="94"/>
      <c r="D14" s="95"/>
      <c r="E14" s="927"/>
      <c r="F14" s="927"/>
      <c r="G14" s="927"/>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4"/>
    </row>
    <row r="15" spans="1:43" ht="11.25" customHeight="1" x14ac:dyDescent="0.2">
      <c r="A15" s="24"/>
      <c r="B15" s="161"/>
      <c r="C15" s="94"/>
      <c r="D15" s="95"/>
      <c r="E15" s="927" t="str">
        <f ca="1">VLOOKUP(INDIRECT(ADDRESS(ROW()-4,COLUMN()-3)),Language_Translations,MATCH(Language_Selected,Language_Options,0),FALSE)</f>
        <v>Je voudrais maintenant vous poser des questions sur vos enfants nés dans les cinq dernières années. (Nous parlerons d'un enfant à la fois).</v>
      </c>
      <c r="F15" s="927"/>
      <c r="G15" s="927"/>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7"/>
      <c r="AM15" s="927"/>
      <c r="AN15" s="927"/>
      <c r="AO15" s="927"/>
      <c r="AP15" s="927"/>
      <c r="AQ15" s="94"/>
    </row>
    <row r="16" spans="1:43" x14ac:dyDescent="0.2">
      <c r="A16" s="24"/>
      <c r="B16" s="161"/>
      <c r="C16" s="94"/>
      <c r="D16" s="95"/>
      <c r="E16" s="927"/>
      <c r="F16" s="927"/>
      <c r="G16" s="927"/>
      <c r="H16" s="927"/>
      <c r="I16" s="927"/>
      <c r="J16" s="927"/>
      <c r="K16" s="927"/>
      <c r="L16" s="927"/>
      <c r="M16" s="927"/>
      <c r="N16" s="927"/>
      <c r="O16" s="927"/>
      <c r="P16" s="927"/>
      <c r="Q16" s="927"/>
      <c r="R16" s="927"/>
      <c r="S16" s="927"/>
      <c r="T16" s="927"/>
      <c r="U16" s="927"/>
      <c r="V16" s="927"/>
      <c r="W16" s="927"/>
      <c r="X16" s="927"/>
      <c r="Y16" s="927"/>
      <c r="Z16" s="927"/>
      <c r="AA16" s="927"/>
      <c r="AB16" s="927"/>
      <c r="AC16" s="927"/>
      <c r="AD16" s="927"/>
      <c r="AE16" s="927"/>
      <c r="AF16" s="927"/>
      <c r="AG16" s="927"/>
      <c r="AH16" s="927"/>
      <c r="AI16" s="927"/>
      <c r="AJ16" s="927"/>
      <c r="AK16" s="927"/>
      <c r="AL16" s="927"/>
      <c r="AM16" s="927"/>
      <c r="AN16" s="927"/>
      <c r="AO16" s="927"/>
      <c r="AP16" s="927"/>
      <c r="AQ16" s="94"/>
    </row>
    <row r="17" spans="1:43" ht="6" customHeight="1" thickBot="1" x14ac:dyDescent="0.25">
      <c r="A17" s="146"/>
      <c r="B17" s="791"/>
      <c r="C17" s="148"/>
      <c r="D17" s="149"/>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297"/>
      <c r="AD17" s="146"/>
      <c r="AE17" s="146"/>
      <c r="AF17" s="146"/>
      <c r="AG17" s="146"/>
      <c r="AH17" s="146"/>
      <c r="AI17" s="146"/>
      <c r="AJ17" s="146"/>
      <c r="AK17" s="146"/>
      <c r="AL17" s="146"/>
      <c r="AM17" s="146"/>
      <c r="AN17" s="146"/>
      <c r="AO17" s="146"/>
      <c r="AP17" s="297"/>
      <c r="AQ17" s="148"/>
    </row>
    <row r="18" spans="1:43" ht="6" customHeight="1" x14ac:dyDescent="0.2">
      <c r="A18" s="298"/>
      <c r="B18" s="219"/>
      <c r="C18" s="300"/>
      <c r="D18" s="301"/>
      <c r="E18" s="1"/>
      <c r="F18" s="1"/>
      <c r="G18" s="1"/>
      <c r="H18" s="1"/>
      <c r="I18" s="1"/>
      <c r="J18" s="1"/>
      <c r="K18" s="1"/>
      <c r="L18" s="1"/>
      <c r="M18" s="1"/>
      <c r="N18" s="1"/>
      <c r="O18" s="1"/>
      <c r="P18" s="1"/>
      <c r="Q18" s="300"/>
      <c r="R18" s="301"/>
      <c r="S18" s="1"/>
      <c r="T18" s="1"/>
      <c r="U18" s="1"/>
      <c r="V18" s="1"/>
      <c r="W18" s="1"/>
      <c r="X18" s="1"/>
      <c r="Y18" s="1"/>
      <c r="Z18" s="1"/>
      <c r="AA18" s="1"/>
      <c r="AB18" s="1"/>
      <c r="AC18" s="235"/>
      <c r="AD18" s="300"/>
      <c r="AE18" s="301"/>
      <c r="AF18" s="1"/>
      <c r="AG18" s="1"/>
      <c r="AH18" s="1"/>
      <c r="AI18" s="1"/>
      <c r="AJ18" s="1"/>
      <c r="AK18" s="1"/>
      <c r="AL18" s="1"/>
      <c r="AM18" s="1"/>
      <c r="AN18" s="1"/>
      <c r="AO18" s="1"/>
      <c r="AP18" s="235"/>
      <c r="AQ18" s="302"/>
    </row>
    <row r="19" spans="1:43" ht="11.25" customHeight="1" x14ac:dyDescent="0.2">
      <c r="A19" s="303"/>
      <c r="B19" s="775">
        <v>603</v>
      </c>
      <c r="C19" s="94"/>
      <c r="D19" s="95"/>
      <c r="E19" s="899" t="s">
        <v>876</v>
      </c>
      <c r="F19" s="899"/>
      <c r="G19" s="899"/>
      <c r="H19" s="899"/>
      <c r="I19" s="899"/>
      <c r="J19" s="899"/>
      <c r="K19" s="899"/>
      <c r="L19" s="899"/>
      <c r="M19" s="899"/>
      <c r="N19" s="899"/>
      <c r="O19" s="899"/>
      <c r="P19" s="899"/>
      <c r="Q19" s="94"/>
      <c r="R19" s="95"/>
      <c r="S19" s="893" t="s">
        <v>877</v>
      </c>
      <c r="T19" s="893"/>
      <c r="U19" s="893"/>
      <c r="V19" s="893"/>
      <c r="W19" s="893"/>
      <c r="X19" s="893"/>
      <c r="Y19" s="893"/>
      <c r="Z19" s="893"/>
      <c r="AA19" s="893"/>
      <c r="AB19" s="893"/>
      <c r="AC19" s="893"/>
      <c r="AD19" s="94"/>
      <c r="AE19" s="95"/>
      <c r="AF19" s="893" t="s">
        <v>702</v>
      </c>
      <c r="AG19" s="893"/>
      <c r="AH19" s="893"/>
      <c r="AI19" s="893"/>
      <c r="AJ19" s="893"/>
      <c r="AK19" s="893"/>
      <c r="AL19" s="893"/>
      <c r="AM19" s="893"/>
      <c r="AN19" s="893"/>
      <c r="AO19" s="893"/>
      <c r="AP19" s="893"/>
      <c r="AQ19" s="304"/>
    </row>
    <row r="20" spans="1:43" x14ac:dyDescent="0.2">
      <c r="A20" s="303"/>
      <c r="B20" s="775"/>
      <c r="C20" s="94"/>
      <c r="D20" s="95"/>
      <c r="E20" s="899"/>
      <c r="F20" s="899"/>
      <c r="G20" s="899"/>
      <c r="H20" s="899"/>
      <c r="I20" s="899"/>
      <c r="J20" s="899"/>
      <c r="K20" s="899"/>
      <c r="L20" s="899"/>
      <c r="M20" s="899"/>
      <c r="N20" s="899"/>
      <c r="O20" s="899"/>
      <c r="P20" s="899"/>
      <c r="Q20" s="94"/>
      <c r="R20" s="95"/>
      <c r="S20" s="936" t="s">
        <v>878</v>
      </c>
      <c r="T20" s="936"/>
      <c r="U20" s="936"/>
      <c r="V20" s="936"/>
      <c r="W20" s="28"/>
      <c r="X20" s="28"/>
      <c r="Y20" s="28"/>
      <c r="Z20" s="30"/>
      <c r="AA20" s="30"/>
      <c r="AB20" s="30"/>
      <c r="AC20" s="185"/>
      <c r="AD20" s="94"/>
      <c r="AE20" s="95"/>
      <c r="AF20" s="936" t="s">
        <v>878</v>
      </c>
      <c r="AG20" s="936"/>
      <c r="AH20" s="936"/>
      <c r="AI20" s="936"/>
      <c r="AJ20" s="28"/>
      <c r="AK20" s="28"/>
      <c r="AL20" s="28"/>
      <c r="AM20" s="30"/>
      <c r="AN20" s="30"/>
      <c r="AO20" s="30"/>
      <c r="AP20" s="185"/>
      <c r="AQ20" s="304"/>
    </row>
    <row r="21" spans="1:43" x14ac:dyDescent="0.2">
      <c r="A21" s="303"/>
      <c r="B21" s="775"/>
      <c r="C21" s="94"/>
      <c r="D21" s="95"/>
      <c r="E21" s="899"/>
      <c r="F21" s="899"/>
      <c r="G21" s="899"/>
      <c r="H21" s="899"/>
      <c r="I21" s="899"/>
      <c r="J21" s="899"/>
      <c r="K21" s="899"/>
      <c r="L21" s="899"/>
      <c r="M21" s="899"/>
      <c r="N21" s="899"/>
      <c r="O21" s="899"/>
      <c r="P21" s="899"/>
      <c r="Q21" s="94"/>
      <c r="R21" s="95"/>
      <c r="S21" s="28" t="s">
        <v>879</v>
      </c>
      <c r="U21" s="28"/>
      <c r="V21" s="28"/>
      <c r="W21" s="28"/>
      <c r="X21" s="28"/>
      <c r="Y21" s="28"/>
      <c r="Z21" s="95"/>
      <c r="AA21" s="94"/>
      <c r="AB21" s="95"/>
      <c r="AC21" s="38"/>
      <c r="AD21" s="94"/>
      <c r="AE21" s="95"/>
      <c r="AF21" s="721" t="s">
        <v>879</v>
      </c>
      <c r="AH21" s="28"/>
      <c r="AI21" s="28"/>
      <c r="AJ21" s="28"/>
      <c r="AK21" s="28"/>
      <c r="AL21" s="28"/>
      <c r="AM21" s="95"/>
      <c r="AN21" s="94"/>
      <c r="AO21" s="95"/>
      <c r="AP21" s="38"/>
      <c r="AQ21" s="304"/>
    </row>
    <row r="22" spans="1:43" x14ac:dyDescent="0.2">
      <c r="A22" s="303"/>
      <c r="B22" s="775"/>
      <c r="C22" s="94"/>
      <c r="D22" s="95"/>
      <c r="E22" s="899"/>
      <c r="F22" s="899"/>
      <c r="G22" s="899"/>
      <c r="H22" s="899"/>
      <c r="I22" s="899"/>
      <c r="J22" s="899"/>
      <c r="K22" s="899"/>
      <c r="L22" s="899"/>
      <c r="M22" s="899"/>
      <c r="N22" s="899"/>
      <c r="O22" s="899"/>
      <c r="P22" s="899"/>
      <c r="Q22" s="94"/>
      <c r="R22" s="95"/>
      <c r="S22" s="24" t="s">
        <v>880</v>
      </c>
      <c r="U22" s="28"/>
      <c r="V22" s="90"/>
      <c r="X22" s="183" t="s">
        <v>2</v>
      </c>
      <c r="Y22" s="90"/>
      <c r="Z22" s="44"/>
      <c r="AA22" s="91"/>
      <c r="AB22" s="44"/>
      <c r="AC22" s="39"/>
      <c r="AD22" s="94"/>
      <c r="AE22" s="95"/>
      <c r="AF22" s="723" t="s">
        <v>880</v>
      </c>
      <c r="AH22" s="28"/>
      <c r="AI22" s="90"/>
      <c r="AK22" s="183" t="s">
        <v>2</v>
      </c>
      <c r="AL22" s="90"/>
      <c r="AM22" s="44"/>
      <c r="AN22" s="91"/>
      <c r="AO22" s="44"/>
      <c r="AP22" s="39"/>
      <c r="AQ22" s="304"/>
    </row>
    <row r="23" spans="1:43" ht="6" customHeight="1" thickBot="1" x14ac:dyDescent="0.25">
      <c r="A23" s="305"/>
      <c r="B23" s="791"/>
      <c r="C23" s="148"/>
      <c r="D23" s="149"/>
      <c r="E23" s="146"/>
      <c r="F23" s="146"/>
      <c r="G23" s="146"/>
      <c r="H23" s="146"/>
      <c r="I23" s="146"/>
      <c r="J23" s="146"/>
      <c r="K23" s="146"/>
      <c r="L23" s="146"/>
      <c r="M23" s="146"/>
      <c r="N23" s="146"/>
      <c r="O23" s="146"/>
      <c r="P23" s="146"/>
      <c r="Q23" s="148"/>
      <c r="R23" s="149"/>
      <c r="S23" s="146"/>
      <c r="T23" s="146"/>
      <c r="U23" s="146"/>
      <c r="V23" s="146"/>
      <c r="W23" s="146"/>
      <c r="X23" s="146"/>
      <c r="Y23" s="146"/>
      <c r="Z23" s="146"/>
      <c r="AA23" s="146"/>
      <c r="AB23" s="146"/>
      <c r="AC23" s="297"/>
      <c r="AD23" s="148"/>
      <c r="AE23" s="149"/>
      <c r="AF23" s="146"/>
      <c r="AG23" s="146"/>
      <c r="AH23" s="146"/>
      <c r="AI23" s="146"/>
      <c r="AJ23" s="146"/>
      <c r="AK23" s="146"/>
      <c r="AL23" s="146"/>
      <c r="AM23" s="146"/>
      <c r="AN23" s="146"/>
      <c r="AO23" s="146"/>
      <c r="AP23" s="297"/>
      <c r="AQ23" s="306"/>
    </row>
    <row r="24" spans="1:43" ht="6" customHeight="1" x14ac:dyDescent="0.2">
      <c r="A24" s="298"/>
      <c r="B24" s="219"/>
      <c r="C24" s="300"/>
      <c r="D24" s="301"/>
      <c r="E24" s="1"/>
      <c r="F24" s="1"/>
      <c r="G24" s="1"/>
      <c r="H24" s="1"/>
      <c r="I24" s="1"/>
      <c r="J24" s="1"/>
      <c r="K24" s="1"/>
      <c r="L24" s="1"/>
      <c r="M24" s="1"/>
      <c r="N24" s="1"/>
      <c r="O24" s="1"/>
      <c r="P24" s="1"/>
      <c r="Q24" s="300"/>
      <c r="R24" s="301"/>
      <c r="S24" s="1"/>
      <c r="T24" s="1"/>
      <c r="U24" s="1"/>
      <c r="V24" s="1"/>
      <c r="W24" s="1"/>
      <c r="X24" s="1"/>
      <c r="Y24" s="1"/>
      <c r="Z24" s="1"/>
      <c r="AA24" s="1"/>
      <c r="AB24" s="1"/>
      <c r="AC24" s="235"/>
      <c r="AD24" s="300"/>
      <c r="AE24" s="301"/>
      <c r="AF24" s="1"/>
      <c r="AG24" s="1"/>
      <c r="AH24" s="1"/>
      <c r="AI24" s="1"/>
      <c r="AJ24" s="1"/>
      <c r="AK24" s="1"/>
      <c r="AL24" s="1"/>
      <c r="AM24" s="1"/>
      <c r="AN24" s="1"/>
      <c r="AO24" s="1"/>
      <c r="AP24" s="235"/>
      <c r="AQ24" s="302"/>
    </row>
    <row r="25" spans="1:43" ht="11.25" customHeight="1" x14ac:dyDescent="0.2">
      <c r="A25" s="303"/>
      <c r="B25" s="775">
        <v>604</v>
      </c>
      <c r="C25" s="94"/>
      <c r="D25" s="95"/>
      <c r="E25" s="899" t="s">
        <v>881</v>
      </c>
      <c r="F25" s="899"/>
      <c r="G25" s="899"/>
      <c r="H25" s="899"/>
      <c r="I25" s="899"/>
      <c r="J25" s="899"/>
      <c r="K25" s="899"/>
      <c r="L25" s="899"/>
      <c r="M25" s="899"/>
      <c r="N25" s="899"/>
      <c r="O25" s="899"/>
      <c r="P25" s="899"/>
      <c r="Q25" s="94"/>
      <c r="R25" s="95"/>
      <c r="S25" s="996" t="s">
        <v>413</v>
      </c>
      <c r="T25" s="996"/>
      <c r="U25" s="996"/>
      <c r="V25" s="30"/>
      <c r="W25" s="30"/>
      <c r="X25" s="30"/>
      <c r="Y25" s="30"/>
      <c r="Z25" s="30"/>
      <c r="AA25" s="30"/>
      <c r="AB25" s="30"/>
      <c r="AC25" s="185"/>
      <c r="AD25" s="94"/>
      <c r="AE25" s="95"/>
      <c r="AF25" s="996" t="s">
        <v>413</v>
      </c>
      <c r="AG25" s="996"/>
      <c r="AH25" s="996"/>
      <c r="AI25" s="30"/>
      <c r="AJ25" s="30"/>
      <c r="AK25" s="30"/>
      <c r="AL25" s="30"/>
      <c r="AM25" s="30"/>
      <c r="AN25" s="30"/>
      <c r="AO25" s="30"/>
      <c r="AP25" s="185"/>
      <c r="AQ25" s="304"/>
    </row>
    <row r="26" spans="1:43" x14ac:dyDescent="0.2">
      <c r="A26" s="303"/>
      <c r="B26" s="775"/>
      <c r="C26" s="94"/>
      <c r="D26" s="95"/>
      <c r="E26" s="899"/>
      <c r="F26" s="899"/>
      <c r="G26" s="899"/>
      <c r="H26" s="899"/>
      <c r="I26" s="899"/>
      <c r="J26" s="899"/>
      <c r="K26" s="899"/>
      <c r="L26" s="899"/>
      <c r="M26" s="899"/>
      <c r="N26" s="899"/>
      <c r="O26" s="899"/>
      <c r="P26" s="899"/>
      <c r="Q26" s="94"/>
      <c r="R26" s="95"/>
      <c r="S26" s="28"/>
      <c r="T26" s="28"/>
      <c r="U26" s="28"/>
      <c r="V26" s="28"/>
      <c r="W26" s="28"/>
      <c r="X26" s="28"/>
      <c r="Y26" s="28"/>
      <c r="Z26" s="28"/>
      <c r="AA26" s="28"/>
      <c r="AB26" s="28"/>
      <c r="AC26" s="42"/>
      <c r="AD26" s="94"/>
      <c r="AE26" s="95"/>
      <c r="AF26" s="28"/>
      <c r="AG26" s="28"/>
      <c r="AH26" s="28"/>
      <c r="AI26" s="28"/>
      <c r="AJ26" s="28"/>
      <c r="AK26" s="28"/>
      <c r="AL26" s="28"/>
      <c r="AM26" s="28"/>
      <c r="AN26" s="28"/>
      <c r="AO26" s="28"/>
      <c r="AP26" s="42"/>
      <c r="AQ26" s="304"/>
    </row>
    <row r="27" spans="1:43" x14ac:dyDescent="0.2">
      <c r="A27" s="303"/>
      <c r="B27" s="757"/>
      <c r="C27" s="94"/>
      <c r="D27" s="95"/>
      <c r="E27" s="899"/>
      <c r="F27" s="899"/>
      <c r="G27" s="899"/>
      <c r="H27" s="899"/>
      <c r="I27" s="899"/>
      <c r="J27" s="899"/>
      <c r="K27" s="899"/>
      <c r="L27" s="899"/>
      <c r="M27" s="899"/>
      <c r="N27" s="899"/>
      <c r="O27" s="899"/>
      <c r="P27" s="899"/>
      <c r="Q27" s="94"/>
      <c r="R27" s="95"/>
      <c r="S27" s="144"/>
      <c r="T27" s="28"/>
      <c r="U27" s="42" t="s">
        <v>704</v>
      </c>
      <c r="V27" s="24"/>
      <c r="W27" s="28"/>
      <c r="X27" s="28"/>
      <c r="Y27" s="24"/>
      <c r="Z27" s="144"/>
      <c r="AA27" s="158" t="s">
        <v>705</v>
      </c>
      <c r="AB27" s="157"/>
      <c r="AC27" s="158"/>
      <c r="AD27" s="94"/>
      <c r="AE27" s="95"/>
      <c r="AF27" s="144"/>
      <c r="AG27" s="28"/>
      <c r="AH27" s="42" t="s">
        <v>704</v>
      </c>
      <c r="AI27" s="28"/>
      <c r="AJ27" s="28"/>
      <c r="AK27" s="28"/>
      <c r="AL27" s="28"/>
      <c r="AM27" s="723"/>
      <c r="AN27" s="158" t="s">
        <v>705</v>
      </c>
      <c r="AO27" s="157"/>
      <c r="AP27" s="158"/>
      <c r="AQ27" s="304"/>
    </row>
    <row r="28" spans="1:43" x14ac:dyDescent="0.2">
      <c r="A28" s="303"/>
      <c r="B28" s="757"/>
      <c r="C28" s="94"/>
      <c r="D28" s="95"/>
      <c r="E28" s="899"/>
      <c r="F28" s="899"/>
      <c r="G28" s="899"/>
      <c r="H28" s="899"/>
      <c r="I28" s="899"/>
      <c r="J28" s="899"/>
      <c r="K28" s="899"/>
      <c r="L28" s="899"/>
      <c r="M28" s="899"/>
      <c r="N28" s="899"/>
      <c r="O28" s="899"/>
      <c r="P28" s="899"/>
      <c r="Q28" s="94"/>
      <c r="R28" s="95"/>
      <c r="S28" s="144"/>
      <c r="T28" s="28"/>
      <c r="U28" s="42"/>
      <c r="V28" s="24"/>
      <c r="W28" s="28"/>
      <c r="X28" s="28"/>
      <c r="Y28" s="24"/>
      <c r="Z28" s="144"/>
      <c r="AA28" s="158"/>
      <c r="AB28" s="157"/>
      <c r="AC28" s="158"/>
      <c r="AD28" s="94"/>
      <c r="AE28" s="95"/>
      <c r="AF28" s="150"/>
      <c r="AG28" s="28"/>
      <c r="AH28" s="42"/>
      <c r="AI28" s="28"/>
      <c r="AJ28" s="28"/>
      <c r="AK28" s="28"/>
      <c r="AL28" s="28"/>
      <c r="AM28" s="150"/>
      <c r="AN28" s="158"/>
      <c r="AO28" s="157"/>
      <c r="AP28" s="158"/>
      <c r="AQ28" s="304"/>
    </row>
    <row r="29" spans="1:43" x14ac:dyDescent="0.2">
      <c r="A29" s="303"/>
      <c r="B29" s="757"/>
      <c r="C29" s="94"/>
      <c r="D29" s="95"/>
      <c r="E29" s="899"/>
      <c r="F29" s="899"/>
      <c r="G29" s="899"/>
      <c r="H29" s="899"/>
      <c r="I29" s="899"/>
      <c r="J29" s="899"/>
      <c r="K29" s="899"/>
      <c r="L29" s="899"/>
      <c r="M29" s="899"/>
      <c r="N29" s="899"/>
      <c r="O29" s="899"/>
      <c r="P29" s="899"/>
      <c r="Q29" s="94"/>
      <c r="R29" s="95"/>
      <c r="S29" s="28"/>
      <c r="T29" s="28"/>
      <c r="U29" s="28"/>
      <c r="V29" s="24"/>
      <c r="W29" s="28"/>
      <c r="X29" s="28"/>
      <c r="Y29" s="24"/>
      <c r="Z29" s="28"/>
      <c r="AA29" s="158" t="s">
        <v>882</v>
      </c>
      <c r="AB29" s="157"/>
      <c r="AC29" s="158"/>
      <c r="AD29" s="94"/>
      <c r="AE29" s="95"/>
      <c r="AF29" s="28"/>
      <c r="AG29" s="28"/>
      <c r="AH29" s="28"/>
      <c r="AI29" s="28"/>
      <c r="AJ29" s="28"/>
      <c r="AK29" s="28"/>
      <c r="AL29" s="28"/>
      <c r="AM29" s="28"/>
      <c r="AN29" s="158" t="s">
        <v>882</v>
      </c>
      <c r="AO29" s="157"/>
      <c r="AP29" s="158"/>
      <c r="AQ29" s="304"/>
    </row>
    <row r="30" spans="1:43" ht="6" customHeight="1" thickBot="1" x14ac:dyDescent="0.25">
      <c r="A30" s="305"/>
      <c r="B30" s="761"/>
      <c r="C30" s="148"/>
      <c r="D30" s="149"/>
      <c r="E30" s="146"/>
      <c r="F30" s="146"/>
      <c r="G30" s="146"/>
      <c r="H30" s="146"/>
      <c r="I30" s="146"/>
      <c r="J30" s="146"/>
      <c r="K30" s="146"/>
      <c r="L30" s="146"/>
      <c r="M30" s="146"/>
      <c r="N30" s="146"/>
      <c r="O30" s="146"/>
      <c r="P30" s="146"/>
      <c r="Q30" s="148"/>
      <c r="R30" s="149"/>
      <c r="S30" s="146"/>
      <c r="T30" s="146"/>
      <c r="U30" s="146"/>
      <c r="V30" s="146"/>
      <c r="W30" s="146"/>
      <c r="X30" s="146"/>
      <c r="Y30" s="146"/>
      <c r="Z30" s="146"/>
      <c r="AA30" s="146"/>
      <c r="AB30" s="146"/>
      <c r="AC30" s="297"/>
      <c r="AD30" s="148"/>
      <c r="AE30" s="149"/>
      <c r="AF30" s="146"/>
      <c r="AG30" s="146"/>
      <c r="AH30" s="146"/>
      <c r="AI30" s="146"/>
      <c r="AJ30" s="146"/>
      <c r="AK30" s="146"/>
      <c r="AL30" s="146"/>
      <c r="AM30" s="146"/>
      <c r="AN30" s="146"/>
      <c r="AO30" s="146"/>
      <c r="AP30" s="297"/>
      <c r="AQ30" s="306"/>
    </row>
    <row r="31" spans="1:43" ht="6" customHeight="1" x14ac:dyDescent="0.2">
      <c r="A31" s="28"/>
      <c r="B31" s="757"/>
      <c r="C31" s="94"/>
      <c r="D31" s="95"/>
      <c r="E31" s="28"/>
      <c r="F31" s="28"/>
      <c r="G31" s="28"/>
      <c r="H31" s="28"/>
      <c r="I31" s="28"/>
      <c r="J31" s="28"/>
      <c r="K31" s="28"/>
      <c r="L31" s="28"/>
      <c r="M31" s="28"/>
      <c r="N31" s="28"/>
      <c r="O31" s="28"/>
      <c r="P31" s="28"/>
      <c r="Q31" s="94"/>
      <c r="R31" s="95"/>
      <c r="S31" s="28"/>
      <c r="T31" s="28"/>
      <c r="U31" s="28"/>
      <c r="V31" s="28"/>
      <c r="W31" s="28"/>
      <c r="X31" s="28"/>
      <c r="Y31" s="28"/>
      <c r="Z31" s="28"/>
      <c r="AA31" s="28"/>
      <c r="AB31" s="28"/>
      <c r="AC31" s="42"/>
      <c r="AD31" s="94"/>
      <c r="AE31" s="95"/>
      <c r="AF31" s="28"/>
      <c r="AG31" s="28"/>
      <c r="AH31" s="28"/>
      <c r="AI31" s="28"/>
      <c r="AJ31" s="28"/>
      <c r="AK31" s="1"/>
      <c r="AL31" s="1"/>
      <c r="AM31" s="1"/>
      <c r="AN31" s="1"/>
      <c r="AO31" s="1"/>
      <c r="AP31" s="235"/>
      <c r="AQ31" s="300"/>
    </row>
    <row r="32" spans="1:43" x14ac:dyDescent="0.2">
      <c r="A32" s="28"/>
      <c r="B32" s="757">
        <v>605</v>
      </c>
      <c r="C32" s="94"/>
      <c r="D32" s="95"/>
      <c r="E32" s="918" t="str">
        <f ca="1">VLOOKUP(INDIRECT(ADDRESS(ROW(),COLUMN()-3)),Language_Translations,MATCH(Language_Selected,Language_Options,0),FALSE)</f>
        <v>Au cours des six derniers mois, a-t-on donné à (NOM) une dose de vitamine A comme [celle-ci/l'une de celles-ci] ?</v>
      </c>
      <c r="F32" s="918"/>
      <c r="G32" s="918"/>
      <c r="H32" s="918"/>
      <c r="I32" s="918"/>
      <c r="J32" s="918"/>
      <c r="K32" s="918"/>
      <c r="L32" s="918"/>
      <c r="M32" s="918"/>
      <c r="N32" s="918"/>
      <c r="O32" s="918"/>
      <c r="P32" s="918"/>
      <c r="Q32" s="94"/>
      <c r="R32" s="95"/>
      <c r="T32" s="28"/>
      <c r="U32" s="28"/>
      <c r="V32" s="28"/>
      <c r="W32" s="28"/>
      <c r="X32" s="28"/>
      <c r="Y32" s="28"/>
      <c r="Z32" s="28"/>
      <c r="AA32" s="28"/>
      <c r="AB32" s="28"/>
      <c r="AC32" s="42"/>
      <c r="AD32" s="94"/>
      <c r="AE32" s="95"/>
      <c r="AG32" s="28"/>
      <c r="AH32" s="28"/>
      <c r="AI32" s="28"/>
      <c r="AJ32" s="28"/>
      <c r="AK32" s="28"/>
      <c r="AL32" s="28"/>
      <c r="AM32" s="28"/>
      <c r="AN32" s="28"/>
      <c r="AO32" s="28"/>
      <c r="AP32" s="42"/>
      <c r="AQ32" s="94"/>
    </row>
    <row r="33" spans="1:43" x14ac:dyDescent="0.2">
      <c r="A33" s="28"/>
      <c r="B33" s="757"/>
      <c r="C33" s="94"/>
      <c r="D33" s="95"/>
      <c r="E33" s="918"/>
      <c r="F33" s="918"/>
      <c r="G33" s="918"/>
      <c r="H33" s="918"/>
      <c r="I33" s="918"/>
      <c r="J33" s="918"/>
      <c r="K33" s="918"/>
      <c r="L33" s="918"/>
      <c r="M33" s="918"/>
      <c r="N33" s="918"/>
      <c r="O33" s="918"/>
      <c r="P33" s="918"/>
      <c r="Q33" s="94"/>
      <c r="R33" s="95"/>
      <c r="S33" s="353" t="s">
        <v>444</v>
      </c>
      <c r="T33" s="28"/>
      <c r="U33" s="90" t="s">
        <v>2</v>
      </c>
      <c r="V33" s="90"/>
      <c r="W33" s="90"/>
      <c r="X33" s="90"/>
      <c r="Y33" s="90"/>
      <c r="Z33" s="90"/>
      <c r="AA33" s="90"/>
      <c r="AB33" s="90"/>
      <c r="AC33" s="400" t="s">
        <v>10</v>
      </c>
      <c r="AD33" s="94"/>
      <c r="AE33" s="95"/>
      <c r="AF33" s="722" t="s">
        <v>444</v>
      </c>
      <c r="AG33" s="28"/>
      <c r="AH33" s="90" t="s">
        <v>2</v>
      </c>
      <c r="AI33" s="90"/>
      <c r="AJ33" s="90"/>
      <c r="AK33" s="90"/>
      <c r="AL33" s="90"/>
      <c r="AM33" s="90"/>
      <c r="AN33" s="90"/>
      <c r="AO33" s="90"/>
      <c r="AP33" s="400" t="s">
        <v>10</v>
      </c>
      <c r="AQ33" s="94"/>
    </row>
    <row r="34" spans="1:43" ht="13.5" customHeight="1" x14ac:dyDescent="0.2">
      <c r="A34" s="28"/>
      <c r="B34" s="757"/>
      <c r="C34" s="94"/>
      <c r="D34" s="95"/>
      <c r="E34" s="918"/>
      <c r="F34" s="918"/>
      <c r="G34" s="918"/>
      <c r="H34" s="918"/>
      <c r="I34" s="918"/>
      <c r="J34" s="918"/>
      <c r="K34" s="918"/>
      <c r="L34" s="918"/>
      <c r="M34" s="918"/>
      <c r="N34" s="918"/>
      <c r="O34" s="918"/>
      <c r="P34" s="918"/>
      <c r="Q34" s="94"/>
      <c r="R34" s="95"/>
      <c r="S34" s="353" t="s">
        <v>445</v>
      </c>
      <c r="T34" s="28"/>
      <c r="U34" s="90" t="s">
        <v>2</v>
      </c>
      <c r="V34" s="90"/>
      <c r="W34" s="90"/>
      <c r="X34" s="90"/>
      <c r="Y34" s="90"/>
      <c r="Z34" s="90"/>
      <c r="AA34" s="90"/>
      <c r="AB34" s="90"/>
      <c r="AC34" s="400" t="s">
        <v>12</v>
      </c>
      <c r="AD34" s="94"/>
      <c r="AE34" s="95"/>
      <c r="AF34" s="722" t="s">
        <v>445</v>
      </c>
      <c r="AG34" s="28"/>
      <c r="AH34" s="90" t="s">
        <v>2</v>
      </c>
      <c r="AI34" s="90"/>
      <c r="AJ34" s="90"/>
      <c r="AK34" s="90"/>
      <c r="AL34" s="90"/>
      <c r="AM34" s="90"/>
      <c r="AN34" s="90"/>
      <c r="AO34" s="90"/>
      <c r="AP34" s="400" t="s">
        <v>12</v>
      </c>
      <c r="AQ34" s="94"/>
    </row>
    <row r="35" spans="1:43" x14ac:dyDescent="0.2">
      <c r="A35" s="28"/>
      <c r="B35" s="757"/>
      <c r="C35" s="94"/>
      <c r="D35" s="95"/>
      <c r="E35" s="899" t="s">
        <v>883</v>
      </c>
      <c r="F35" s="899"/>
      <c r="G35" s="899"/>
      <c r="H35" s="899"/>
      <c r="I35" s="899"/>
      <c r="J35" s="899"/>
      <c r="K35" s="899"/>
      <c r="L35" s="899"/>
      <c r="M35" s="899"/>
      <c r="N35" s="899"/>
      <c r="O35" s="899"/>
      <c r="P35" s="899"/>
      <c r="Q35" s="94"/>
      <c r="R35" s="95"/>
      <c r="S35" s="353" t="s">
        <v>560</v>
      </c>
      <c r="T35" s="28"/>
      <c r="U35" s="28"/>
      <c r="V35" s="28"/>
      <c r="W35" s="28"/>
      <c r="X35" s="90" t="s">
        <v>2</v>
      </c>
      <c r="Y35" s="90"/>
      <c r="Z35" s="90"/>
      <c r="AA35" s="90"/>
      <c r="AB35" s="90"/>
      <c r="AC35" s="400" t="s">
        <v>58</v>
      </c>
      <c r="AD35" s="94"/>
      <c r="AE35" s="95"/>
      <c r="AF35" s="722" t="s">
        <v>560</v>
      </c>
      <c r="AG35" s="28"/>
      <c r="AH35" s="28"/>
      <c r="AI35" s="28"/>
      <c r="AJ35" s="28"/>
      <c r="AK35" s="90" t="s">
        <v>2</v>
      </c>
      <c r="AL35" s="90"/>
      <c r="AM35" s="90"/>
      <c r="AN35" s="90"/>
      <c r="AO35" s="90"/>
      <c r="AP35" s="400" t="s">
        <v>58</v>
      </c>
      <c r="AQ35" s="94"/>
    </row>
    <row r="36" spans="1:43" x14ac:dyDescent="0.2">
      <c r="A36" s="28"/>
      <c r="B36" s="757"/>
      <c r="C36" s="94"/>
      <c r="D36" s="95"/>
      <c r="E36" s="899"/>
      <c r="F36" s="899"/>
      <c r="G36" s="899"/>
      <c r="H36" s="899"/>
      <c r="I36" s="899"/>
      <c r="J36" s="899"/>
      <c r="K36" s="899"/>
      <c r="L36" s="899"/>
      <c r="M36" s="899"/>
      <c r="N36" s="899"/>
      <c r="O36" s="899"/>
      <c r="P36" s="899"/>
      <c r="Q36" s="94"/>
      <c r="R36" s="95"/>
      <c r="S36" s="28"/>
      <c r="T36" s="28"/>
      <c r="U36" s="28"/>
      <c r="V36" s="28"/>
      <c r="W36" s="28"/>
      <c r="X36" s="28"/>
      <c r="Y36" s="28"/>
      <c r="Z36" s="28"/>
      <c r="AA36" s="28"/>
      <c r="AB36" s="28"/>
      <c r="AC36" s="42"/>
      <c r="AD36" s="94"/>
      <c r="AE36" s="95"/>
      <c r="AF36" s="28"/>
      <c r="AG36" s="28"/>
      <c r="AH36" s="28"/>
      <c r="AI36" s="28"/>
      <c r="AJ36" s="28"/>
      <c r="AK36" s="28"/>
      <c r="AL36" s="28"/>
      <c r="AM36" s="28"/>
      <c r="AN36" s="28"/>
      <c r="AO36" s="28"/>
      <c r="AP36" s="42"/>
      <c r="AQ36" s="94"/>
    </row>
    <row r="37" spans="1:43" ht="6" customHeight="1" x14ac:dyDescent="0.2">
      <c r="A37" s="30"/>
      <c r="B37" s="793"/>
      <c r="C37" s="91"/>
      <c r="D37" s="44"/>
      <c r="E37" s="30"/>
      <c r="F37" s="30"/>
      <c r="G37" s="30"/>
      <c r="H37" s="30"/>
      <c r="I37" s="30"/>
      <c r="J37" s="30"/>
      <c r="K37" s="30"/>
      <c r="L37" s="30"/>
      <c r="M37" s="30"/>
      <c r="N37" s="30"/>
      <c r="O37" s="30"/>
      <c r="P37" s="30"/>
      <c r="Q37" s="91"/>
      <c r="R37" s="44"/>
      <c r="S37" s="30"/>
      <c r="T37" s="30"/>
      <c r="U37" s="30"/>
      <c r="V37" s="30"/>
      <c r="W37" s="30"/>
      <c r="X37" s="30"/>
      <c r="Y37" s="30"/>
      <c r="Z37" s="30"/>
      <c r="AA37" s="30"/>
      <c r="AB37" s="30"/>
      <c r="AC37" s="185"/>
      <c r="AD37" s="91"/>
      <c r="AE37" s="44"/>
      <c r="AF37" s="30"/>
      <c r="AG37" s="30"/>
      <c r="AH37" s="30"/>
      <c r="AI37" s="30"/>
      <c r="AJ37" s="30"/>
      <c r="AK37" s="30"/>
      <c r="AL37" s="30"/>
      <c r="AM37" s="30"/>
      <c r="AN37" s="30"/>
      <c r="AO37" s="30"/>
      <c r="AP37" s="185"/>
      <c r="AQ37" s="91"/>
    </row>
    <row r="38" spans="1:43" ht="6" customHeight="1" x14ac:dyDescent="0.2">
      <c r="A38" s="26"/>
      <c r="B38" s="756"/>
      <c r="C38" s="89"/>
      <c r="D38" s="45"/>
      <c r="E38" s="26"/>
      <c r="F38" s="26"/>
      <c r="G38" s="26"/>
      <c r="H38" s="26"/>
      <c r="I38" s="26"/>
      <c r="J38" s="26"/>
      <c r="K38" s="26"/>
      <c r="L38" s="26"/>
      <c r="M38" s="26"/>
      <c r="N38" s="26"/>
      <c r="O38" s="26"/>
      <c r="P38" s="26"/>
      <c r="Q38" s="89"/>
      <c r="R38" s="45"/>
      <c r="S38" s="26"/>
      <c r="T38" s="26"/>
      <c r="U38" s="26"/>
      <c r="V38" s="26"/>
      <c r="W38" s="26"/>
      <c r="X38" s="26"/>
      <c r="Y38" s="26"/>
      <c r="Z38" s="26"/>
      <c r="AA38" s="26"/>
      <c r="AB38" s="26"/>
      <c r="AC38" s="187"/>
      <c r="AD38" s="89"/>
      <c r="AE38" s="45"/>
      <c r="AF38" s="26"/>
      <c r="AG38" s="26"/>
      <c r="AH38" s="26"/>
      <c r="AI38" s="26"/>
      <c r="AJ38" s="26"/>
      <c r="AK38" s="26"/>
      <c r="AL38" s="26"/>
      <c r="AM38" s="26"/>
      <c r="AN38" s="26"/>
      <c r="AO38" s="26"/>
      <c r="AP38" s="187"/>
      <c r="AQ38" s="89"/>
    </row>
    <row r="39" spans="1:43" ht="11.25" customHeight="1" x14ac:dyDescent="0.2">
      <c r="A39" s="24"/>
      <c r="B39" s="777">
        <v>606</v>
      </c>
      <c r="C39" s="94"/>
      <c r="D39" s="95"/>
      <c r="E39" s="918" t="str">
        <f ca="1">VLOOKUP(INDIRECT(ADDRESS(ROW(),COLUMN()-3)),Language_Translations,MATCH(Language_Selected,Language_Options,0),FALSE)</f>
        <v>Au cours des sept derniers jours, a-t-on donné à (NOM) des comprimés de fer, des granules ou du sirop contenant du fer comme [celui-ci/l'un de ceux-ci] ?</v>
      </c>
      <c r="F39" s="918"/>
      <c r="G39" s="918"/>
      <c r="H39" s="918"/>
      <c r="I39" s="918"/>
      <c r="J39" s="918"/>
      <c r="K39" s="918"/>
      <c r="L39" s="918"/>
      <c r="M39" s="918"/>
      <c r="N39" s="918"/>
      <c r="O39" s="918"/>
      <c r="P39" s="918"/>
      <c r="Q39" s="181"/>
      <c r="R39" s="95"/>
      <c r="AD39" s="94"/>
      <c r="AE39" s="95"/>
      <c r="AQ39" s="94"/>
    </row>
    <row r="40" spans="1:43" ht="11.25" customHeight="1" x14ac:dyDescent="0.2">
      <c r="A40" s="792"/>
      <c r="B40" s="777"/>
      <c r="C40" s="765"/>
      <c r="D40" s="95"/>
      <c r="E40" s="918"/>
      <c r="F40" s="918"/>
      <c r="G40" s="918"/>
      <c r="H40" s="918"/>
      <c r="I40" s="918"/>
      <c r="J40" s="918"/>
      <c r="K40" s="918"/>
      <c r="L40" s="918"/>
      <c r="M40" s="918"/>
      <c r="N40" s="918"/>
      <c r="O40" s="918"/>
      <c r="P40" s="918"/>
      <c r="Q40" s="181"/>
      <c r="R40" s="95"/>
      <c r="AD40" s="765"/>
      <c r="AE40" s="95"/>
      <c r="AQ40" s="765"/>
    </row>
    <row r="41" spans="1:43" x14ac:dyDescent="0.2">
      <c r="A41" s="24"/>
      <c r="B41" s="213"/>
      <c r="C41" s="94"/>
      <c r="D41" s="95"/>
      <c r="E41" s="918"/>
      <c r="F41" s="918"/>
      <c r="G41" s="918"/>
      <c r="H41" s="918"/>
      <c r="I41" s="918"/>
      <c r="J41" s="918"/>
      <c r="K41" s="918"/>
      <c r="L41" s="918"/>
      <c r="M41" s="918"/>
      <c r="N41" s="918"/>
      <c r="O41" s="918"/>
      <c r="P41" s="918"/>
      <c r="Q41" s="181"/>
      <c r="R41" s="95"/>
      <c r="S41" s="722" t="s">
        <v>444</v>
      </c>
      <c r="T41" s="24"/>
      <c r="U41" s="182" t="s">
        <v>2</v>
      </c>
      <c r="V41" s="182"/>
      <c r="W41" s="182"/>
      <c r="X41" s="182"/>
      <c r="Y41" s="182"/>
      <c r="Z41" s="182"/>
      <c r="AA41" s="182"/>
      <c r="AB41" s="182"/>
      <c r="AC41" s="178" t="s">
        <v>10</v>
      </c>
      <c r="AD41" s="94"/>
      <c r="AE41" s="95"/>
      <c r="AF41" s="722" t="s">
        <v>444</v>
      </c>
      <c r="AG41" s="24"/>
      <c r="AH41" s="182" t="s">
        <v>2</v>
      </c>
      <c r="AI41" s="182"/>
      <c r="AJ41" s="182"/>
      <c r="AK41" s="182"/>
      <c r="AL41" s="182"/>
      <c r="AM41" s="182"/>
      <c r="AN41" s="182"/>
      <c r="AO41" s="182"/>
      <c r="AP41" s="178" t="s">
        <v>10</v>
      </c>
      <c r="AQ41" s="94"/>
    </row>
    <row r="42" spans="1:43" x14ac:dyDescent="0.2">
      <c r="A42" s="24"/>
      <c r="B42" s="777"/>
      <c r="C42" s="94"/>
      <c r="D42" s="95"/>
      <c r="E42" s="918"/>
      <c r="F42" s="918"/>
      <c r="G42" s="918"/>
      <c r="H42" s="918"/>
      <c r="I42" s="918"/>
      <c r="J42" s="918"/>
      <c r="K42" s="918"/>
      <c r="L42" s="918"/>
      <c r="M42" s="918"/>
      <c r="N42" s="918"/>
      <c r="O42" s="918"/>
      <c r="P42" s="918"/>
      <c r="Q42" s="181"/>
      <c r="R42" s="95"/>
      <c r="S42" s="722" t="s">
        <v>445</v>
      </c>
      <c r="T42" s="24"/>
      <c r="U42" s="182" t="s">
        <v>2</v>
      </c>
      <c r="V42" s="182"/>
      <c r="W42" s="182"/>
      <c r="X42" s="182"/>
      <c r="Y42" s="182"/>
      <c r="Z42" s="182"/>
      <c r="AA42" s="182"/>
      <c r="AB42" s="182"/>
      <c r="AC42" s="178" t="s">
        <v>12</v>
      </c>
      <c r="AD42" s="94"/>
      <c r="AE42" s="95"/>
      <c r="AF42" s="722" t="s">
        <v>445</v>
      </c>
      <c r="AG42" s="24"/>
      <c r="AH42" s="182" t="s">
        <v>2</v>
      </c>
      <c r="AI42" s="182"/>
      <c r="AJ42" s="182"/>
      <c r="AK42" s="182"/>
      <c r="AL42" s="182"/>
      <c r="AM42" s="182"/>
      <c r="AN42" s="182"/>
      <c r="AO42" s="182"/>
      <c r="AP42" s="178" t="s">
        <v>12</v>
      </c>
      <c r="AQ42" s="94"/>
    </row>
    <row r="43" spans="1:43" ht="11.25" customHeight="1" x14ac:dyDescent="0.2">
      <c r="A43" s="644"/>
      <c r="B43" s="777"/>
      <c r="C43" s="639"/>
      <c r="D43" s="95"/>
      <c r="E43" s="899" t="s">
        <v>885</v>
      </c>
      <c r="F43" s="899"/>
      <c r="G43" s="899"/>
      <c r="H43" s="899"/>
      <c r="I43" s="899"/>
      <c r="J43" s="899"/>
      <c r="K43" s="899"/>
      <c r="L43" s="899"/>
      <c r="M43" s="899"/>
      <c r="N43" s="899"/>
      <c r="O43" s="899"/>
      <c r="P43" s="899"/>
      <c r="Q43" s="181"/>
      <c r="R43" s="95"/>
      <c r="S43" s="722" t="s">
        <v>560</v>
      </c>
      <c r="T43" s="24"/>
      <c r="U43" s="24"/>
      <c r="V43" s="24"/>
      <c r="W43" s="24"/>
      <c r="X43" s="182" t="s">
        <v>2</v>
      </c>
      <c r="Y43" s="182"/>
      <c r="Z43" s="183"/>
      <c r="AA43" s="182"/>
      <c r="AB43" s="182"/>
      <c r="AC43" s="178" t="s">
        <v>58</v>
      </c>
      <c r="AD43" s="639"/>
      <c r="AE43" s="95"/>
      <c r="AF43" s="722" t="s">
        <v>560</v>
      </c>
      <c r="AG43" s="24"/>
      <c r="AH43" s="24"/>
      <c r="AI43" s="24"/>
      <c r="AJ43" s="24"/>
      <c r="AK43" s="182" t="s">
        <v>2</v>
      </c>
      <c r="AL43" s="182"/>
      <c r="AM43" s="183"/>
      <c r="AN43" s="182"/>
      <c r="AO43" s="182"/>
      <c r="AP43" s="178" t="s">
        <v>58</v>
      </c>
      <c r="AQ43" s="639"/>
    </row>
    <row r="44" spans="1:43" x14ac:dyDescent="0.2">
      <c r="A44" s="644"/>
      <c r="B44" s="777"/>
      <c r="C44" s="639"/>
      <c r="D44" s="95"/>
      <c r="E44" s="899"/>
      <c r="F44" s="899"/>
      <c r="G44" s="899"/>
      <c r="H44" s="899"/>
      <c r="I44" s="899"/>
      <c r="J44" s="899"/>
      <c r="K44" s="899"/>
      <c r="L44" s="899"/>
      <c r="M44" s="899"/>
      <c r="N44" s="899"/>
      <c r="O44" s="899"/>
      <c r="P44" s="899"/>
      <c r="Q44" s="181"/>
      <c r="R44" s="95"/>
      <c r="AC44" s="180"/>
      <c r="AD44" s="639"/>
      <c r="AE44" s="95"/>
      <c r="AF44" s="644"/>
      <c r="AG44" s="644"/>
      <c r="AH44" s="644"/>
      <c r="AI44" s="644"/>
      <c r="AJ44" s="644"/>
      <c r="AK44" s="182"/>
      <c r="AL44" s="182"/>
      <c r="AM44" s="183"/>
      <c r="AN44" s="182"/>
      <c r="AO44" s="182"/>
      <c r="AP44" s="178"/>
      <c r="AQ44" s="639"/>
    </row>
    <row r="45" spans="1:43" ht="3" customHeight="1" x14ac:dyDescent="0.2">
      <c r="A45" s="30"/>
      <c r="B45" s="793"/>
      <c r="C45" s="91"/>
      <c r="D45" s="44"/>
      <c r="E45" s="30"/>
      <c r="F45" s="30"/>
      <c r="G45" s="30"/>
      <c r="H45" s="30"/>
      <c r="I45" s="30"/>
      <c r="J45" s="30"/>
      <c r="K45" s="30"/>
      <c r="L45" s="30"/>
      <c r="M45" s="30"/>
      <c r="N45" s="30"/>
      <c r="O45" s="30"/>
      <c r="P45" s="30"/>
      <c r="Q45" s="91"/>
      <c r="R45" s="44"/>
      <c r="S45" s="30"/>
      <c r="T45" s="30"/>
      <c r="U45" s="30"/>
      <c r="V45" s="30"/>
      <c r="W45" s="30"/>
      <c r="X45" s="30"/>
      <c r="Y45" s="30"/>
      <c r="Z45" s="30"/>
      <c r="AA45" s="30"/>
      <c r="AB45" s="30"/>
      <c r="AC45" s="185"/>
      <c r="AD45" s="91"/>
      <c r="AE45" s="44"/>
      <c r="AF45" s="30"/>
      <c r="AG45" s="30"/>
      <c r="AH45" s="30"/>
      <c r="AI45" s="30"/>
      <c r="AJ45" s="30"/>
      <c r="AK45" s="30"/>
      <c r="AL45" s="30"/>
      <c r="AM45" s="30"/>
      <c r="AN45" s="30"/>
      <c r="AO45" s="30"/>
      <c r="AP45" s="185"/>
      <c r="AQ45" s="91"/>
    </row>
    <row r="46" spans="1:43" ht="6" customHeight="1" x14ac:dyDescent="0.2">
      <c r="A46" s="26"/>
      <c r="B46" s="756"/>
      <c r="C46" s="89"/>
      <c r="D46" s="45"/>
      <c r="E46" s="26"/>
      <c r="F46" s="26"/>
      <c r="G46" s="26"/>
      <c r="H46" s="26"/>
      <c r="I46" s="26"/>
      <c r="J46" s="26"/>
      <c r="K46" s="26"/>
      <c r="L46" s="26"/>
      <c r="M46" s="26"/>
      <c r="N46" s="26"/>
      <c r="O46" s="26"/>
      <c r="P46" s="26"/>
      <c r="Q46" s="89"/>
      <c r="R46" s="45"/>
      <c r="S46" s="26"/>
      <c r="T46" s="26"/>
      <c r="U46" s="26"/>
      <c r="V46" s="26"/>
      <c r="W46" s="26"/>
      <c r="X46" s="26"/>
      <c r="Y46" s="26"/>
      <c r="Z46" s="26"/>
      <c r="AA46" s="26"/>
      <c r="AB46" s="26"/>
      <c r="AC46" s="187"/>
      <c r="AD46" s="89"/>
      <c r="AE46" s="45"/>
      <c r="AF46" s="26"/>
      <c r="AG46" s="26"/>
      <c r="AH46" s="26"/>
      <c r="AI46" s="26"/>
      <c r="AJ46" s="26"/>
      <c r="AK46" s="26"/>
      <c r="AL46" s="26"/>
      <c r="AM46" s="26"/>
      <c r="AN46" s="26"/>
      <c r="AO46" s="26"/>
      <c r="AP46" s="187"/>
      <c r="AQ46" s="89"/>
    </row>
    <row r="47" spans="1:43" ht="11.25" customHeight="1" x14ac:dyDescent="0.2">
      <c r="A47" s="24"/>
      <c r="B47" s="777">
        <v>607</v>
      </c>
      <c r="C47" s="94"/>
      <c r="D47" s="95"/>
      <c r="E47" s="918" t="str">
        <f ca="1">VLOOKUP(INDIRECT(ADDRESS(ROW(),COLUMN()-3)),Language_Translations,MATCH(Language_Selected,Language_Options,0),FALSE)</f>
        <v>Au cours des six derniers mois, a-t-on donné à (NOM) des médicaments contre les vers intestinaux ?</v>
      </c>
      <c r="F47" s="918"/>
      <c r="G47" s="918"/>
      <c r="H47" s="918"/>
      <c r="I47" s="918"/>
      <c r="J47" s="918"/>
      <c r="K47" s="918"/>
      <c r="L47" s="918"/>
      <c r="M47" s="918"/>
      <c r="N47" s="918"/>
      <c r="O47" s="918"/>
      <c r="P47" s="918"/>
      <c r="Q47" s="181"/>
      <c r="R47" s="95"/>
      <c r="S47" s="722" t="s">
        <v>444</v>
      </c>
      <c r="T47" s="24"/>
      <c r="U47" s="182" t="s">
        <v>2</v>
      </c>
      <c r="V47" s="182"/>
      <c r="W47" s="182"/>
      <c r="X47" s="182"/>
      <c r="Y47" s="182"/>
      <c r="Z47" s="182"/>
      <c r="AA47" s="182"/>
      <c r="AB47" s="182"/>
      <c r="AC47" s="178" t="s">
        <v>10</v>
      </c>
      <c r="AD47" s="94"/>
      <c r="AE47" s="95"/>
      <c r="AF47" s="722" t="s">
        <v>444</v>
      </c>
      <c r="AG47" s="24"/>
      <c r="AH47" s="182" t="s">
        <v>2</v>
      </c>
      <c r="AI47" s="182"/>
      <c r="AJ47" s="182"/>
      <c r="AK47" s="182"/>
      <c r="AL47" s="182"/>
      <c r="AM47" s="182"/>
      <c r="AN47" s="182"/>
      <c r="AO47" s="182"/>
      <c r="AP47" s="178" t="s">
        <v>10</v>
      </c>
      <c r="AQ47" s="94"/>
    </row>
    <row r="48" spans="1:43" x14ac:dyDescent="0.2">
      <c r="A48" s="24"/>
      <c r="B48" s="213" t="s">
        <v>15</v>
      </c>
      <c r="C48" s="94"/>
      <c r="D48" s="95"/>
      <c r="E48" s="918"/>
      <c r="F48" s="918"/>
      <c r="G48" s="918"/>
      <c r="H48" s="918"/>
      <c r="I48" s="918"/>
      <c r="J48" s="918"/>
      <c r="K48" s="918"/>
      <c r="L48" s="918"/>
      <c r="M48" s="918"/>
      <c r="N48" s="918"/>
      <c r="O48" s="918"/>
      <c r="P48" s="918"/>
      <c r="Q48" s="181"/>
      <c r="R48" s="95"/>
      <c r="S48" s="722" t="s">
        <v>445</v>
      </c>
      <c r="T48" s="24"/>
      <c r="U48" s="182" t="s">
        <v>2</v>
      </c>
      <c r="V48" s="182"/>
      <c r="W48" s="182"/>
      <c r="X48" s="182"/>
      <c r="Y48" s="182"/>
      <c r="Z48" s="182"/>
      <c r="AA48" s="182"/>
      <c r="AB48" s="182"/>
      <c r="AC48" s="178" t="s">
        <v>12</v>
      </c>
      <c r="AD48" s="94"/>
      <c r="AE48" s="95"/>
      <c r="AF48" s="722" t="s">
        <v>445</v>
      </c>
      <c r="AG48" s="24"/>
      <c r="AH48" s="182" t="s">
        <v>2</v>
      </c>
      <c r="AI48" s="182"/>
      <c r="AJ48" s="182"/>
      <c r="AK48" s="182"/>
      <c r="AL48" s="182"/>
      <c r="AM48" s="182"/>
      <c r="AN48" s="182"/>
      <c r="AO48" s="182"/>
      <c r="AP48" s="178" t="s">
        <v>12</v>
      </c>
      <c r="AQ48" s="94"/>
    </row>
    <row r="49" spans="1:43" x14ac:dyDescent="0.2">
      <c r="A49" s="24"/>
      <c r="B49" s="777"/>
      <c r="C49" s="94"/>
      <c r="D49" s="95"/>
      <c r="E49" s="918"/>
      <c r="F49" s="918"/>
      <c r="G49" s="918"/>
      <c r="H49" s="918"/>
      <c r="I49" s="918"/>
      <c r="J49" s="918"/>
      <c r="K49" s="918"/>
      <c r="L49" s="918"/>
      <c r="M49" s="918"/>
      <c r="N49" s="918"/>
      <c r="O49" s="918"/>
      <c r="P49" s="918"/>
      <c r="Q49" s="181"/>
      <c r="R49" s="95"/>
      <c r="S49" s="722" t="s">
        <v>560</v>
      </c>
      <c r="T49" s="24"/>
      <c r="U49" s="24"/>
      <c r="V49" s="24"/>
      <c r="W49" s="24"/>
      <c r="X49" s="182" t="s">
        <v>2</v>
      </c>
      <c r="Y49" s="182"/>
      <c r="Z49" s="183"/>
      <c r="AA49" s="182"/>
      <c r="AB49" s="182"/>
      <c r="AC49" s="178" t="s">
        <v>58</v>
      </c>
      <c r="AD49" s="94"/>
      <c r="AE49" s="95"/>
      <c r="AF49" s="722" t="s">
        <v>560</v>
      </c>
      <c r="AG49" s="24"/>
      <c r="AH49" s="24"/>
      <c r="AI49" s="24"/>
      <c r="AJ49" s="24"/>
      <c r="AK49" s="182" t="s">
        <v>2</v>
      </c>
      <c r="AL49" s="182"/>
      <c r="AM49" s="183"/>
      <c r="AN49" s="182"/>
      <c r="AO49" s="182"/>
      <c r="AP49" s="178" t="s">
        <v>58</v>
      </c>
      <c r="AQ49" s="94"/>
    </row>
    <row r="50" spans="1:43" ht="6" customHeight="1" x14ac:dyDescent="0.2">
      <c r="A50" s="30"/>
      <c r="B50" s="793"/>
      <c r="C50" s="91"/>
      <c r="D50" s="44"/>
      <c r="E50" s="30"/>
      <c r="F50" s="30"/>
      <c r="G50" s="30"/>
      <c r="H50" s="30"/>
      <c r="I50" s="30"/>
      <c r="J50" s="30"/>
      <c r="K50" s="30"/>
      <c r="L50" s="30"/>
      <c r="M50" s="30"/>
      <c r="N50" s="30"/>
      <c r="O50" s="30"/>
      <c r="P50" s="30"/>
      <c r="Q50" s="91"/>
      <c r="R50" s="44"/>
      <c r="S50" s="30"/>
      <c r="T50" s="30"/>
      <c r="U50" s="30"/>
      <c r="V50" s="30"/>
      <c r="W50" s="30"/>
      <c r="X50" s="30"/>
      <c r="Y50" s="30"/>
      <c r="Z50" s="30"/>
      <c r="AA50" s="30"/>
      <c r="AB50" s="30"/>
      <c r="AC50" s="185"/>
      <c r="AD50" s="91"/>
      <c r="AE50" s="44"/>
      <c r="AF50" s="30"/>
      <c r="AG50" s="30"/>
      <c r="AH50" s="30"/>
      <c r="AI50" s="30"/>
      <c r="AJ50" s="30"/>
      <c r="AK50" s="30"/>
      <c r="AL50" s="30"/>
      <c r="AM50" s="30"/>
      <c r="AN50" s="30"/>
      <c r="AO50" s="30"/>
      <c r="AP50" s="185"/>
      <c r="AQ50" s="91"/>
    </row>
    <row r="51" spans="1:43" ht="6" customHeight="1" x14ac:dyDescent="0.2">
      <c r="A51" s="26"/>
      <c r="B51" s="756"/>
      <c r="C51" s="89"/>
      <c r="D51" s="45"/>
      <c r="E51" s="26"/>
      <c r="F51" s="26"/>
      <c r="G51" s="26"/>
      <c r="H51" s="26"/>
      <c r="I51" s="26"/>
      <c r="J51" s="26"/>
      <c r="K51" s="26"/>
      <c r="L51" s="26"/>
      <c r="M51" s="26"/>
      <c r="N51" s="26"/>
      <c r="O51" s="26"/>
      <c r="P51" s="26"/>
      <c r="Q51" s="89"/>
      <c r="R51" s="45"/>
      <c r="S51" s="26"/>
      <c r="T51" s="26"/>
      <c r="U51" s="26"/>
      <c r="V51" s="26"/>
      <c r="W51" s="26"/>
      <c r="X51" s="26"/>
      <c r="Y51" s="26"/>
      <c r="Z51" s="26"/>
      <c r="AA51" s="26"/>
      <c r="AB51" s="26"/>
      <c r="AC51" s="187"/>
      <c r="AD51" s="89"/>
      <c r="AE51" s="45"/>
      <c r="AF51" s="26"/>
      <c r="AG51" s="26"/>
      <c r="AH51" s="26"/>
      <c r="AI51" s="26"/>
      <c r="AJ51" s="26"/>
      <c r="AK51" s="26"/>
      <c r="AL51" s="26"/>
      <c r="AM51" s="26"/>
      <c r="AN51" s="26"/>
      <c r="AO51" s="26"/>
      <c r="AP51" s="187"/>
      <c r="AQ51" s="89"/>
    </row>
    <row r="52" spans="1:43" ht="11.25" customHeight="1" x14ac:dyDescent="0.2">
      <c r="A52" s="24"/>
      <c r="B52" s="777">
        <v>608</v>
      </c>
      <c r="C52" s="94"/>
      <c r="D52" s="95"/>
      <c r="E52" s="918" t="str">
        <f ca="1">VLOOKUP(INDIRECT(ADDRESS(ROW(),COLUMN()-3)),Language_Translations,MATCH(Language_Selected,Language_Options,0),FALSE)</f>
        <v>(NOM) a-t-il eu la diarrhée au cours des deux dernières semaines ?</v>
      </c>
      <c r="F52" s="918"/>
      <c r="G52" s="918"/>
      <c r="H52" s="918"/>
      <c r="I52" s="918"/>
      <c r="J52" s="918"/>
      <c r="K52" s="918"/>
      <c r="L52" s="918"/>
      <c r="M52" s="918"/>
      <c r="N52" s="918"/>
      <c r="O52" s="918"/>
      <c r="P52" s="918"/>
      <c r="Q52" s="181"/>
      <c r="R52" s="95"/>
      <c r="S52" s="24" t="s">
        <v>444</v>
      </c>
      <c r="T52" s="24"/>
      <c r="U52" s="182" t="s">
        <v>2</v>
      </c>
      <c r="V52" s="182"/>
      <c r="W52" s="182"/>
      <c r="X52" s="182"/>
      <c r="Y52" s="182"/>
      <c r="Z52" s="182"/>
      <c r="AA52" s="182"/>
      <c r="AB52" s="182"/>
      <c r="AC52" s="178" t="s">
        <v>10</v>
      </c>
      <c r="AD52" s="94"/>
      <c r="AE52" s="95"/>
      <c r="AF52" s="24" t="s">
        <v>444</v>
      </c>
      <c r="AG52" s="24"/>
      <c r="AH52" s="182" t="s">
        <v>2</v>
      </c>
      <c r="AI52" s="182"/>
      <c r="AJ52" s="182"/>
      <c r="AK52" s="182"/>
      <c r="AL52" s="182"/>
      <c r="AM52" s="182"/>
      <c r="AN52" s="182"/>
      <c r="AO52" s="182"/>
      <c r="AP52" s="178" t="s">
        <v>10</v>
      </c>
      <c r="AQ52" s="94"/>
    </row>
    <row r="53" spans="1:43" x14ac:dyDescent="0.2">
      <c r="A53" s="24"/>
      <c r="B53" s="213" t="s">
        <v>19</v>
      </c>
      <c r="C53" s="94"/>
      <c r="D53" s="95"/>
      <c r="E53" s="918"/>
      <c r="F53" s="918"/>
      <c r="G53" s="918"/>
      <c r="H53" s="918"/>
      <c r="I53" s="918"/>
      <c r="J53" s="918"/>
      <c r="K53" s="918"/>
      <c r="L53" s="918"/>
      <c r="M53" s="918"/>
      <c r="N53" s="918"/>
      <c r="O53" s="918"/>
      <c r="P53" s="918"/>
      <c r="Q53" s="181"/>
      <c r="R53" s="95"/>
      <c r="S53" s="24" t="s">
        <v>445</v>
      </c>
      <c r="T53" s="24"/>
      <c r="U53" s="182" t="s">
        <v>2</v>
      </c>
      <c r="V53" s="182"/>
      <c r="W53" s="182"/>
      <c r="X53" s="182"/>
      <c r="Y53" s="182"/>
      <c r="Z53" s="182"/>
      <c r="AA53" s="182"/>
      <c r="AB53" s="182"/>
      <c r="AC53" s="178" t="s">
        <v>12</v>
      </c>
      <c r="AD53" s="94"/>
      <c r="AE53" s="95"/>
      <c r="AF53" s="24" t="s">
        <v>445</v>
      </c>
      <c r="AG53" s="24"/>
      <c r="AH53" s="182" t="s">
        <v>2</v>
      </c>
      <c r="AI53" s="182"/>
      <c r="AJ53" s="182"/>
      <c r="AK53" s="182"/>
      <c r="AL53" s="182"/>
      <c r="AM53" s="182"/>
      <c r="AN53" s="182"/>
      <c r="AO53" s="182"/>
      <c r="AP53" s="178" t="s">
        <v>12</v>
      </c>
      <c r="AQ53" s="94"/>
    </row>
    <row r="54" spans="1:43" x14ac:dyDescent="0.2">
      <c r="A54" s="24"/>
      <c r="B54" s="777"/>
      <c r="C54" s="94"/>
      <c r="D54" s="95"/>
      <c r="E54" s="918"/>
      <c r="F54" s="918"/>
      <c r="G54" s="918"/>
      <c r="H54" s="918"/>
      <c r="I54" s="918"/>
      <c r="J54" s="918"/>
      <c r="K54" s="918"/>
      <c r="L54" s="918"/>
      <c r="M54" s="918"/>
      <c r="N54" s="918"/>
      <c r="O54" s="918"/>
      <c r="P54" s="918"/>
      <c r="Q54" s="181"/>
      <c r="R54" s="95"/>
      <c r="S54" s="24"/>
      <c r="T54" s="24"/>
      <c r="U54" s="24"/>
      <c r="V54" s="24"/>
      <c r="W54" s="24"/>
      <c r="X54" s="24"/>
      <c r="Y54" s="24"/>
      <c r="Z54" s="24"/>
      <c r="AA54" s="36" t="s">
        <v>884</v>
      </c>
      <c r="AB54" s="24"/>
      <c r="AC54" s="36"/>
      <c r="AD54" s="94"/>
      <c r="AE54" s="95"/>
      <c r="AF54" s="24"/>
      <c r="AG54" s="24"/>
      <c r="AH54" s="24"/>
      <c r="AI54" s="24"/>
      <c r="AJ54" s="24"/>
      <c r="AK54" s="24"/>
      <c r="AL54" s="24"/>
      <c r="AM54" s="24"/>
      <c r="AN54" s="36" t="s">
        <v>884</v>
      </c>
      <c r="AO54" s="24"/>
      <c r="AP54" s="36"/>
      <c r="AQ54" s="94"/>
    </row>
    <row r="55" spans="1:43" x14ac:dyDescent="0.2">
      <c r="A55" s="24"/>
      <c r="B55" s="777"/>
      <c r="C55" s="94"/>
      <c r="D55" s="95"/>
      <c r="E55" s="918"/>
      <c r="F55" s="918"/>
      <c r="G55" s="918"/>
      <c r="H55" s="918"/>
      <c r="I55" s="918"/>
      <c r="J55" s="918"/>
      <c r="K55" s="918"/>
      <c r="L55" s="918"/>
      <c r="M55" s="918"/>
      <c r="N55" s="918"/>
      <c r="O55" s="918"/>
      <c r="P55" s="918"/>
      <c r="Q55" s="181"/>
      <c r="R55" s="95"/>
      <c r="S55" s="722" t="s">
        <v>560</v>
      </c>
      <c r="T55" s="24"/>
      <c r="U55" s="24"/>
      <c r="V55" s="24"/>
      <c r="W55" s="24"/>
      <c r="X55" s="182" t="s">
        <v>2</v>
      </c>
      <c r="Y55" s="182"/>
      <c r="Z55" s="183"/>
      <c r="AA55" s="182"/>
      <c r="AB55" s="182"/>
      <c r="AC55" s="178" t="s">
        <v>58</v>
      </c>
      <c r="AD55" s="94"/>
      <c r="AE55" s="95"/>
      <c r="AF55" s="722" t="s">
        <v>560</v>
      </c>
      <c r="AG55" s="24"/>
      <c r="AH55" s="24"/>
      <c r="AI55" s="24"/>
      <c r="AJ55" s="24"/>
      <c r="AK55" s="182" t="s">
        <v>2</v>
      </c>
      <c r="AL55" s="182"/>
      <c r="AM55" s="183"/>
      <c r="AN55" s="182"/>
      <c r="AO55" s="182"/>
      <c r="AP55" s="178" t="s">
        <v>58</v>
      </c>
      <c r="AQ55" s="94"/>
    </row>
    <row r="56" spans="1:43" ht="6" customHeight="1" x14ac:dyDescent="0.2">
      <c r="A56" s="30"/>
      <c r="B56" s="793"/>
      <c r="C56" s="91"/>
      <c r="D56" s="44"/>
      <c r="E56" s="30"/>
      <c r="F56" s="30"/>
      <c r="G56" s="30"/>
      <c r="H56" s="30"/>
      <c r="I56" s="30"/>
      <c r="J56" s="30"/>
      <c r="K56" s="30"/>
      <c r="L56" s="30"/>
      <c r="M56" s="30"/>
      <c r="N56" s="30"/>
      <c r="O56" s="30"/>
      <c r="P56" s="30"/>
      <c r="Q56" s="91"/>
      <c r="R56" s="44"/>
      <c r="S56" s="30"/>
      <c r="T56" s="30"/>
      <c r="U56" s="30"/>
      <c r="V56" s="30"/>
      <c r="W56" s="30"/>
      <c r="X56" s="30"/>
      <c r="Y56" s="30"/>
      <c r="Z56" s="30"/>
      <c r="AA56" s="30"/>
      <c r="AB56" s="30"/>
      <c r="AC56" s="185"/>
      <c r="AD56" s="91"/>
      <c r="AE56" s="44"/>
      <c r="AF56" s="30"/>
      <c r="AG56" s="30"/>
      <c r="AH56" s="30"/>
      <c r="AI56" s="30"/>
      <c r="AJ56" s="30"/>
      <c r="AK56" s="30"/>
      <c r="AL56" s="30"/>
      <c r="AM56" s="30"/>
      <c r="AN56" s="30"/>
      <c r="AO56" s="30"/>
      <c r="AP56" s="185"/>
      <c r="AQ56" s="91"/>
    </row>
    <row r="57" spans="1:43" ht="6" customHeight="1" x14ac:dyDescent="0.2">
      <c r="A57" s="638"/>
      <c r="B57" s="757"/>
      <c r="C57" s="638"/>
      <c r="D57" s="638"/>
      <c r="E57" s="638"/>
      <c r="F57" s="638"/>
      <c r="G57" s="638"/>
      <c r="H57" s="638"/>
      <c r="I57" s="638"/>
      <c r="J57" s="638"/>
      <c r="K57" s="638"/>
      <c r="L57" s="638"/>
      <c r="M57" s="638"/>
      <c r="N57" s="638"/>
      <c r="O57" s="638"/>
      <c r="P57" s="638"/>
      <c r="Q57" s="638"/>
      <c r="R57" s="638"/>
      <c r="S57" s="638"/>
      <c r="T57" s="638"/>
      <c r="U57" s="638"/>
      <c r="V57" s="638"/>
      <c r="W57" s="638"/>
      <c r="X57" s="638"/>
      <c r="Y57" s="638"/>
      <c r="Z57" s="638"/>
      <c r="AA57" s="638"/>
      <c r="AB57" s="638"/>
      <c r="AC57" s="637"/>
      <c r="AD57" s="638"/>
      <c r="AE57" s="638"/>
      <c r="AF57" s="638"/>
      <c r="AG57" s="638"/>
      <c r="AH57" s="638"/>
      <c r="AI57" s="638"/>
      <c r="AJ57" s="638"/>
      <c r="AK57" s="638"/>
      <c r="AL57" s="638"/>
      <c r="AM57" s="638"/>
      <c r="AN57" s="638"/>
      <c r="AO57" s="638"/>
      <c r="AP57" s="637"/>
      <c r="AQ57" s="638"/>
    </row>
    <row r="58" spans="1:43" x14ac:dyDescent="0.2">
      <c r="A58" s="965" t="str">
        <f>A1</f>
        <v>SECTION 6.SANTÉ DE L'ENFANT ET NUTRITION</v>
      </c>
      <c r="B58" s="966"/>
      <c r="C58" s="966"/>
      <c r="D58" s="966"/>
      <c r="E58" s="966"/>
      <c r="F58" s="966"/>
      <c r="G58" s="966"/>
      <c r="H58" s="966"/>
      <c r="I58" s="966"/>
      <c r="J58" s="966"/>
      <c r="K58" s="966"/>
      <c r="L58" s="966"/>
      <c r="M58" s="966"/>
      <c r="N58" s="966"/>
      <c r="O58" s="966"/>
      <c r="P58" s="966"/>
      <c r="Q58" s="966"/>
      <c r="R58" s="966"/>
      <c r="S58" s="966"/>
      <c r="T58" s="966"/>
      <c r="U58" s="966"/>
      <c r="V58" s="966"/>
      <c r="W58" s="966"/>
      <c r="X58" s="966"/>
      <c r="Y58" s="966"/>
      <c r="Z58" s="966"/>
      <c r="AA58" s="966"/>
      <c r="AB58" s="966"/>
      <c r="AC58" s="966"/>
      <c r="AD58" s="966"/>
      <c r="AE58" s="966"/>
      <c r="AF58" s="966"/>
      <c r="AG58" s="966"/>
      <c r="AH58" s="966"/>
      <c r="AI58" s="966"/>
      <c r="AJ58" s="966"/>
      <c r="AK58" s="966"/>
      <c r="AL58" s="966"/>
      <c r="AM58" s="966"/>
      <c r="AN58" s="966"/>
      <c r="AO58" s="966"/>
      <c r="AP58" s="966"/>
      <c r="AQ58" s="966"/>
    </row>
    <row r="59" spans="1:43" s="416" customFormat="1" ht="6" customHeight="1" thickBot="1" x14ac:dyDescent="0.25">
      <c r="A59" s="28"/>
      <c r="B59" s="75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42"/>
      <c r="AD59" s="28"/>
      <c r="AE59" s="157"/>
      <c r="AF59" s="157"/>
      <c r="AG59" s="157"/>
      <c r="AH59" s="157"/>
      <c r="AI59" s="157"/>
      <c r="AJ59" s="157"/>
      <c r="AK59" s="157"/>
      <c r="AL59" s="157"/>
      <c r="AM59" s="157"/>
      <c r="AN59" s="157"/>
      <c r="AO59" s="157"/>
      <c r="AP59" s="158"/>
      <c r="AQ59" s="157"/>
    </row>
    <row r="60" spans="1:43" ht="6" customHeight="1" x14ac:dyDescent="0.2">
      <c r="A60" s="298"/>
      <c r="B60" s="299"/>
      <c r="C60" s="300"/>
      <c r="D60" s="301"/>
      <c r="E60" s="1"/>
      <c r="F60" s="1"/>
      <c r="G60" s="1"/>
      <c r="H60" s="1"/>
      <c r="I60" s="1"/>
      <c r="J60" s="1"/>
      <c r="K60" s="1"/>
      <c r="L60" s="1"/>
      <c r="M60" s="1"/>
      <c r="N60" s="1"/>
      <c r="O60" s="1"/>
      <c r="P60" s="1"/>
      <c r="Q60" s="300"/>
      <c r="R60" s="301"/>
      <c r="S60" s="1"/>
      <c r="T60" s="1"/>
      <c r="U60" s="1"/>
      <c r="V60" s="1"/>
      <c r="W60" s="1"/>
      <c r="X60" s="1"/>
      <c r="Y60" s="1"/>
      <c r="Z60" s="1"/>
      <c r="AA60" s="1"/>
      <c r="AB60" s="1"/>
      <c r="AC60" s="235"/>
      <c r="AD60" s="300"/>
      <c r="AE60" s="301"/>
      <c r="AF60" s="1"/>
      <c r="AG60" s="1"/>
      <c r="AH60" s="1"/>
      <c r="AI60" s="1"/>
      <c r="AJ60" s="1"/>
      <c r="AK60" s="1"/>
      <c r="AL60" s="1"/>
      <c r="AM60" s="1"/>
      <c r="AN60" s="1"/>
      <c r="AO60" s="1"/>
      <c r="AP60" s="235"/>
      <c r="AQ60" s="302"/>
    </row>
    <row r="61" spans="1:43" x14ac:dyDescent="0.2">
      <c r="A61" s="303"/>
      <c r="B61" s="757"/>
      <c r="C61" s="94"/>
      <c r="D61" s="95"/>
      <c r="E61" s="28"/>
      <c r="F61" s="28"/>
      <c r="G61" s="28"/>
      <c r="H61" s="28"/>
      <c r="I61" s="28"/>
      <c r="J61" s="28"/>
      <c r="K61" s="28"/>
      <c r="L61" s="28"/>
      <c r="M61" s="28"/>
      <c r="N61" s="28"/>
      <c r="O61" s="28"/>
      <c r="P61" s="28"/>
      <c r="Q61" s="94"/>
      <c r="R61" s="95"/>
      <c r="S61" s="893" t="s">
        <v>699</v>
      </c>
      <c r="T61" s="893"/>
      <c r="U61" s="893"/>
      <c r="V61" s="893"/>
      <c r="W61" s="893"/>
      <c r="X61" s="893"/>
      <c r="Y61" s="893"/>
      <c r="Z61" s="893"/>
      <c r="AA61" s="893"/>
      <c r="AB61" s="893"/>
      <c r="AC61" s="893"/>
      <c r="AD61" s="94"/>
      <c r="AE61" s="95"/>
      <c r="AF61" s="893" t="s">
        <v>702</v>
      </c>
      <c r="AG61" s="893"/>
      <c r="AH61" s="893"/>
      <c r="AI61" s="893"/>
      <c r="AJ61" s="893"/>
      <c r="AK61" s="893"/>
      <c r="AL61" s="893"/>
      <c r="AM61" s="893"/>
      <c r="AN61" s="893"/>
      <c r="AO61" s="893"/>
      <c r="AP61" s="893"/>
      <c r="AQ61" s="304"/>
    </row>
    <row r="62" spans="1:43" x14ac:dyDescent="0.2">
      <c r="A62" s="303"/>
      <c r="B62" s="757"/>
      <c r="C62" s="94"/>
      <c r="D62" s="95"/>
      <c r="E62" s="28"/>
      <c r="F62" s="28"/>
      <c r="G62" s="28"/>
      <c r="H62" s="28"/>
      <c r="I62" s="28"/>
      <c r="J62" s="28"/>
      <c r="K62" s="28"/>
      <c r="L62" s="28"/>
      <c r="M62" s="28"/>
      <c r="N62" s="28"/>
      <c r="O62" s="28"/>
      <c r="P62" s="28"/>
      <c r="Q62" s="94"/>
      <c r="R62" s="95"/>
      <c r="S62" s="28"/>
      <c r="T62" s="28"/>
      <c r="U62" s="28"/>
      <c r="V62" s="28"/>
      <c r="W62" s="28"/>
      <c r="X62" s="28"/>
      <c r="Y62" s="28"/>
      <c r="Z62" s="28"/>
      <c r="AA62" s="28"/>
      <c r="AB62" s="28"/>
      <c r="AC62" s="42"/>
      <c r="AD62" s="94"/>
      <c r="AE62" s="95"/>
      <c r="AF62" s="28"/>
      <c r="AG62" s="28"/>
      <c r="AH62" s="28"/>
      <c r="AI62" s="28"/>
      <c r="AJ62" s="28"/>
      <c r="AK62" s="28"/>
      <c r="AL62" s="28"/>
      <c r="AM62" s="28"/>
      <c r="AN62" s="28"/>
      <c r="AO62" s="28"/>
      <c r="AP62" s="42"/>
      <c r="AQ62" s="304"/>
    </row>
    <row r="63" spans="1:43" x14ac:dyDescent="0.2">
      <c r="A63" s="303"/>
      <c r="B63" s="800" t="s">
        <v>1543</v>
      </c>
      <c r="C63" s="94"/>
      <c r="D63" s="95"/>
      <c r="E63" s="893" t="s">
        <v>423</v>
      </c>
      <c r="F63" s="893"/>
      <c r="G63" s="893"/>
      <c r="H63" s="893"/>
      <c r="I63" s="893"/>
      <c r="J63" s="893"/>
      <c r="K63" s="893"/>
      <c r="L63" s="893"/>
      <c r="M63" s="893"/>
      <c r="N63" s="893"/>
      <c r="O63" s="893"/>
      <c r="P63" s="893"/>
      <c r="Q63" s="94"/>
      <c r="R63" s="95"/>
      <c r="S63" s="933" t="s">
        <v>413</v>
      </c>
      <c r="T63" s="933"/>
      <c r="U63" s="933"/>
      <c r="V63" s="30"/>
      <c r="W63" s="30"/>
      <c r="X63" s="30"/>
      <c r="Y63" s="30"/>
      <c r="Z63" s="30"/>
      <c r="AA63" s="30"/>
      <c r="AB63" s="30"/>
      <c r="AC63" s="185"/>
      <c r="AD63" s="94"/>
      <c r="AE63" s="95"/>
      <c r="AF63" s="933" t="s">
        <v>413</v>
      </c>
      <c r="AG63" s="933"/>
      <c r="AH63" s="933"/>
      <c r="AI63" s="30"/>
      <c r="AJ63" s="30"/>
      <c r="AK63" s="30"/>
      <c r="AL63" s="30"/>
      <c r="AM63" s="30"/>
      <c r="AN63" s="30"/>
      <c r="AO63" s="30"/>
      <c r="AP63" s="185"/>
      <c r="AQ63" s="304"/>
    </row>
    <row r="64" spans="1:43" ht="6" customHeight="1" thickBot="1" x14ac:dyDescent="0.25">
      <c r="A64" s="305"/>
      <c r="B64" s="761"/>
      <c r="C64" s="148"/>
      <c r="D64" s="149"/>
      <c r="E64" s="146"/>
      <c r="F64" s="146"/>
      <c r="G64" s="146"/>
      <c r="H64" s="146"/>
      <c r="I64" s="146"/>
      <c r="J64" s="146"/>
      <c r="K64" s="146"/>
      <c r="L64" s="146"/>
      <c r="M64" s="146"/>
      <c r="N64" s="146"/>
      <c r="O64" s="146"/>
      <c r="P64" s="146"/>
      <c r="Q64" s="148"/>
      <c r="R64" s="149"/>
      <c r="S64" s="146"/>
      <c r="T64" s="146"/>
      <c r="U64" s="146"/>
      <c r="V64" s="146"/>
      <c r="W64" s="146"/>
      <c r="X64" s="146"/>
      <c r="Y64" s="146"/>
      <c r="Z64" s="146"/>
      <c r="AA64" s="146"/>
      <c r="AB64" s="146"/>
      <c r="AC64" s="297"/>
      <c r="AD64" s="148"/>
      <c r="AE64" s="149"/>
      <c r="AF64" s="146"/>
      <c r="AG64" s="146"/>
      <c r="AH64" s="146"/>
      <c r="AI64" s="146"/>
      <c r="AJ64" s="146"/>
      <c r="AK64" s="146"/>
      <c r="AL64" s="146"/>
      <c r="AM64" s="146"/>
      <c r="AN64" s="146"/>
      <c r="AO64" s="146"/>
      <c r="AP64" s="297"/>
      <c r="AQ64" s="306"/>
    </row>
    <row r="65" spans="1:43" ht="6" customHeight="1" x14ac:dyDescent="0.2">
      <c r="A65" s="26"/>
      <c r="B65" s="756"/>
      <c r="C65" s="89"/>
      <c r="D65" s="45"/>
      <c r="E65" s="26"/>
      <c r="F65" s="26"/>
      <c r="G65" s="26"/>
      <c r="H65" s="26"/>
      <c r="I65" s="26"/>
      <c r="J65" s="26"/>
      <c r="K65" s="26"/>
      <c r="L65" s="26"/>
      <c r="M65" s="26"/>
      <c r="N65" s="26"/>
      <c r="O65" s="26"/>
      <c r="P65" s="26"/>
      <c r="Q65" s="89"/>
      <c r="R65" s="45"/>
      <c r="S65" s="26"/>
      <c r="T65" s="26"/>
      <c r="U65" s="26"/>
      <c r="V65" s="26"/>
      <c r="W65" s="26"/>
      <c r="X65" s="26"/>
      <c r="Y65" s="26"/>
      <c r="Z65" s="26"/>
      <c r="AA65" s="26"/>
      <c r="AB65" s="26"/>
      <c r="AC65" s="187"/>
      <c r="AD65" s="89"/>
      <c r="AE65" s="45"/>
      <c r="AF65" s="26"/>
      <c r="AG65" s="26"/>
      <c r="AH65" s="26"/>
      <c r="AI65" s="26"/>
      <c r="AJ65" s="26"/>
      <c r="AK65" s="26"/>
      <c r="AL65" s="26"/>
      <c r="AM65" s="26"/>
      <c r="AN65" s="26"/>
      <c r="AO65" s="26"/>
      <c r="AP65" s="187"/>
      <c r="AQ65" s="89"/>
    </row>
    <row r="66" spans="1:43" ht="11.25" customHeight="1" x14ac:dyDescent="0.2">
      <c r="A66" s="28"/>
      <c r="B66" s="757">
        <v>609</v>
      </c>
      <c r="C66" s="94"/>
      <c r="D66" s="95"/>
      <c r="E66" s="997" t="s">
        <v>1744</v>
      </c>
      <c r="F66" s="997"/>
      <c r="G66" s="997"/>
      <c r="H66" s="997"/>
      <c r="I66" s="997"/>
      <c r="J66" s="997"/>
      <c r="K66" s="997"/>
      <c r="L66" s="997"/>
      <c r="M66" s="997"/>
      <c r="N66" s="997"/>
      <c r="O66" s="997"/>
      <c r="P66" s="997"/>
      <c r="Q66" s="238"/>
      <c r="R66" s="95"/>
      <c r="S66" s="24"/>
      <c r="T66" s="24"/>
      <c r="U66" s="24"/>
      <c r="V66" s="24"/>
      <c r="W66" s="24"/>
      <c r="X66" s="24"/>
      <c r="Y66" s="24"/>
      <c r="Z66" s="24"/>
      <c r="AA66" s="24"/>
      <c r="AB66" s="24"/>
      <c r="AC66" s="36"/>
      <c r="AD66" s="94"/>
      <c r="AE66" s="95"/>
      <c r="AF66" s="24"/>
      <c r="AG66" s="24"/>
      <c r="AH66" s="24"/>
      <c r="AI66" s="24"/>
      <c r="AJ66" s="24"/>
      <c r="AK66" s="24"/>
      <c r="AL66" s="24"/>
      <c r="AM66" s="24"/>
      <c r="AN66" s="24"/>
      <c r="AO66" s="24"/>
      <c r="AP66" s="36"/>
      <c r="AQ66" s="94"/>
    </row>
    <row r="67" spans="1:43" ht="6" customHeight="1" x14ac:dyDescent="0.2">
      <c r="A67" s="28"/>
      <c r="B67" s="757"/>
      <c r="C67" s="94"/>
      <c r="D67" s="95"/>
      <c r="E67" s="4"/>
      <c r="F67" s="4"/>
      <c r="G67" s="4"/>
      <c r="H67" s="4"/>
      <c r="I67" s="4"/>
      <c r="J67" s="4"/>
      <c r="K67" s="4"/>
      <c r="L67" s="4"/>
      <c r="M67" s="4"/>
      <c r="N67" s="4"/>
      <c r="O67" s="4"/>
      <c r="P67" s="4"/>
      <c r="Q67" s="238"/>
      <c r="R67" s="95"/>
      <c r="S67" s="24"/>
      <c r="T67" s="24"/>
      <c r="U67" s="24"/>
      <c r="V67" s="24"/>
      <c r="W67" s="24"/>
      <c r="X67" s="24"/>
      <c r="Y67" s="24"/>
      <c r="Z67" s="24"/>
      <c r="AA67" s="24"/>
      <c r="AB67" s="24"/>
      <c r="AC67" s="36"/>
      <c r="AD67" s="94"/>
      <c r="AE67" s="95"/>
      <c r="AF67" s="24"/>
      <c r="AG67" s="24"/>
      <c r="AH67" s="24"/>
      <c r="AI67" s="24"/>
      <c r="AJ67" s="24"/>
      <c r="AK67" s="24"/>
      <c r="AL67" s="24"/>
      <c r="AM67" s="24"/>
      <c r="AN67" s="24"/>
      <c r="AO67" s="24"/>
      <c r="AP67" s="36"/>
      <c r="AQ67" s="94"/>
    </row>
    <row r="68" spans="1:43" ht="11.25" customHeight="1" x14ac:dyDescent="0.2">
      <c r="A68" s="844"/>
      <c r="B68" s="841"/>
      <c r="C68" s="843"/>
      <c r="D68" s="95"/>
      <c r="E68" s="845"/>
      <c r="F68" s="845"/>
      <c r="G68" s="845"/>
      <c r="H68" s="845"/>
      <c r="I68" s="845"/>
      <c r="J68" s="845"/>
      <c r="K68" s="845"/>
      <c r="L68" s="845"/>
      <c r="M68" s="845"/>
      <c r="N68" s="414" t="s">
        <v>1743</v>
      </c>
      <c r="O68" s="845"/>
      <c r="P68" s="845"/>
      <c r="Q68" s="238"/>
      <c r="R68" s="95"/>
      <c r="S68" s="853"/>
      <c r="T68" s="853"/>
      <c r="U68" s="853"/>
      <c r="V68" s="853"/>
      <c r="X68" s="853"/>
      <c r="Y68" s="853"/>
      <c r="Z68" s="853"/>
      <c r="AA68" s="853"/>
      <c r="AB68" s="853"/>
      <c r="AC68" s="846"/>
      <c r="AD68" s="843"/>
      <c r="AE68" s="95"/>
      <c r="AF68" s="853"/>
      <c r="AG68" s="853"/>
      <c r="AH68" s="853"/>
      <c r="AI68" s="853"/>
      <c r="AJ68" s="853"/>
      <c r="AK68" s="853"/>
      <c r="AL68" s="853"/>
      <c r="AM68" s="853"/>
      <c r="AN68" s="853"/>
      <c r="AO68" s="853"/>
      <c r="AP68" s="846"/>
      <c r="AQ68" s="843"/>
    </row>
    <row r="69" spans="1:43" ht="11.25" customHeight="1" x14ac:dyDescent="0.2">
      <c r="A69" s="28"/>
      <c r="B69" s="757"/>
      <c r="C69" s="94"/>
      <c r="D69" s="95"/>
      <c r="E69" s="4"/>
      <c r="F69" s="4"/>
      <c r="G69" s="4"/>
      <c r="H69" s="58" t="s">
        <v>444</v>
      </c>
      <c r="I69" s="4"/>
      <c r="J69" s="413"/>
      <c r="K69" s="311"/>
      <c r="L69" s="311"/>
      <c r="M69" s="311"/>
      <c r="N69" s="414" t="s">
        <v>1742</v>
      </c>
      <c r="O69" s="311"/>
      <c r="P69" s="311"/>
      <c r="Q69" s="238"/>
      <c r="R69" s="95"/>
      <c r="S69" s="24"/>
      <c r="T69" s="24"/>
      <c r="U69" s="24"/>
      <c r="V69" s="24"/>
      <c r="W69" s="24"/>
      <c r="X69" s="24"/>
      <c r="Y69" s="24"/>
      <c r="Z69" s="24"/>
      <c r="AA69" s="24"/>
      <c r="AB69" s="24"/>
      <c r="AC69" s="36"/>
      <c r="AD69" s="94"/>
      <c r="AE69" s="95"/>
      <c r="AF69" s="24"/>
      <c r="AG69" s="24"/>
      <c r="AH69" s="24"/>
      <c r="AI69" s="24"/>
      <c r="AJ69" s="24"/>
      <c r="AK69" s="24"/>
      <c r="AL69" s="24"/>
      <c r="AM69" s="24"/>
      <c r="AN69" s="24"/>
      <c r="AO69" s="24"/>
      <c r="AP69" s="36"/>
      <c r="AQ69" s="94"/>
    </row>
    <row r="70" spans="1:43" ht="6" customHeight="1" x14ac:dyDescent="0.2">
      <c r="A70" s="28"/>
      <c r="B70" s="757"/>
      <c r="C70" s="94"/>
      <c r="D70" s="95"/>
      <c r="E70" s="4"/>
      <c r="F70" s="4"/>
      <c r="G70" s="4"/>
      <c r="H70" s="4"/>
      <c r="I70" s="4"/>
      <c r="J70" s="413"/>
      <c r="K70" s="311"/>
      <c r="L70" s="311"/>
      <c r="M70" s="311"/>
      <c r="N70" s="311"/>
      <c r="O70" s="311"/>
      <c r="P70" s="311"/>
      <c r="Q70" s="238"/>
      <c r="R70" s="95"/>
      <c r="S70" s="24"/>
      <c r="T70" s="24"/>
      <c r="U70" s="24"/>
      <c r="V70" s="24"/>
      <c r="W70" s="24"/>
      <c r="X70" s="24"/>
      <c r="Y70" s="24"/>
      <c r="Z70" s="24"/>
      <c r="AA70" s="24"/>
      <c r="AB70" s="24"/>
      <c r="AC70" s="36"/>
      <c r="AD70" s="94"/>
      <c r="AE70" s="95"/>
      <c r="AF70" s="24"/>
      <c r="AG70" s="24"/>
      <c r="AH70" s="24"/>
      <c r="AI70" s="24"/>
      <c r="AJ70" s="24"/>
      <c r="AK70" s="24"/>
      <c r="AL70" s="24"/>
      <c r="AM70" s="24"/>
      <c r="AN70" s="24"/>
      <c r="AO70" s="24"/>
      <c r="AP70" s="36"/>
      <c r="AQ70" s="94"/>
    </row>
    <row r="71" spans="1:43" ht="11.25" customHeight="1" x14ac:dyDescent="0.2">
      <c r="A71" s="28"/>
      <c r="B71" s="757"/>
      <c r="C71" s="94"/>
      <c r="D71" s="95"/>
      <c r="E71" s="4" t="s">
        <v>55</v>
      </c>
      <c r="F71" s="924" t="str">
        <f ca="1">VLOOKUP(CONCATENATE($B$66&amp;INDIRECT(ADDRESS(ROW(),COLUMN()-1))),Language_Translations,MATCH(Language_Selected,Language_Options,0),FALSE)</f>
        <v>Je voudrais maintenant savoir quelle quantité de liquides a été donnée à (NOM) pendant la diarrhée, y compris le lait maternel. Lui a-t-on donné à boire moins que d'habitude, environ la même quantité ou plus que d'habitude ?
SI MOINS, INSISTEZ : Lui a-t-on donné à boire beaucoup moins que d'habitude ou un peu moins ?</v>
      </c>
      <c r="G71" s="924"/>
      <c r="H71" s="924"/>
      <c r="I71" s="924"/>
      <c r="J71" s="945"/>
      <c r="K71" s="4" t="s">
        <v>56</v>
      </c>
      <c r="L71" s="924" t="str">
        <f ca="1">VLOOKUP(CONCATENATE($B$66&amp;INDIRECT(ADDRESS(ROW(),COLUMN()-1))),Language_Translations,MATCH(Language_Selected,Language_Options,0),FALSE)</f>
        <v>Je voudrais maintenant savoir quelle quantité de liquides a été donnée à (NOM) pendant la diarrhée. Lui a-t-on donné à boire moins que d'habitude, environ la même quantité ou plus que d'habitude ?
SI MOINS, INSISTEZ : Lui a-t-on donné à boire beaucoup moins que d'habitude ou un peu moins ?</v>
      </c>
      <c r="M71" s="924"/>
      <c r="N71" s="924"/>
      <c r="O71" s="924"/>
      <c r="P71" s="924"/>
      <c r="Q71" s="238"/>
      <c r="R71" s="95"/>
      <c r="S71" s="24"/>
      <c r="T71" s="24"/>
      <c r="U71" s="24"/>
      <c r="V71" s="24"/>
      <c r="W71" s="24"/>
      <c r="X71" s="24"/>
      <c r="Y71" s="24"/>
      <c r="Z71" s="24"/>
      <c r="AA71" s="24"/>
      <c r="AB71" s="24"/>
      <c r="AC71" s="36"/>
      <c r="AD71" s="94"/>
      <c r="AE71" s="95"/>
      <c r="AF71" s="24"/>
      <c r="AG71" s="24"/>
      <c r="AH71" s="24"/>
      <c r="AI71" s="24"/>
      <c r="AJ71" s="24"/>
      <c r="AK71" s="24"/>
      <c r="AL71" s="24"/>
      <c r="AM71" s="24"/>
      <c r="AN71" s="24"/>
      <c r="AO71" s="24"/>
      <c r="AP71" s="36"/>
      <c r="AQ71" s="94"/>
    </row>
    <row r="72" spans="1:43" ht="11.25" customHeight="1" x14ac:dyDescent="0.2">
      <c r="A72" s="28"/>
      <c r="B72" s="757"/>
      <c r="C72" s="94"/>
      <c r="D72" s="95"/>
      <c r="E72" s="190"/>
      <c r="F72" s="924"/>
      <c r="G72" s="924"/>
      <c r="H72" s="924"/>
      <c r="I72" s="924"/>
      <c r="J72" s="945"/>
      <c r="K72" s="4"/>
      <c r="L72" s="924"/>
      <c r="M72" s="924"/>
      <c r="N72" s="924"/>
      <c r="O72" s="924"/>
      <c r="P72" s="924"/>
      <c r="Q72" s="238"/>
      <c r="R72" s="95"/>
      <c r="S72" s="24"/>
      <c r="T72" s="24"/>
      <c r="U72" s="24"/>
      <c r="V72" s="24"/>
      <c r="W72" s="24"/>
      <c r="X72" s="24"/>
      <c r="Y72" s="24"/>
      <c r="Z72" s="24"/>
      <c r="AA72" s="24"/>
      <c r="AB72" s="24"/>
      <c r="AC72" s="36"/>
      <c r="AD72" s="94"/>
      <c r="AE72" s="95"/>
      <c r="AF72" s="24"/>
      <c r="AG72" s="24"/>
      <c r="AH72" s="24"/>
      <c r="AI72" s="24"/>
      <c r="AJ72" s="24"/>
      <c r="AK72" s="24"/>
      <c r="AL72" s="24"/>
      <c r="AM72" s="24"/>
      <c r="AN72" s="24"/>
      <c r="AO72" s="24"/>
      <c r="AP72" s="36"/>
      <c r="AQ72" s="94"/>
    </row>
    <row r="73" spans="1:43" ht="11.25" customHeight="1" x14ac:dyDescent="0.2">
      <c r="A73" s="28"/>
      <c r="B73" s="757"/>
      <c r="C73" s="94"/>
      <c r="D73" s="95"/>
      <c r="E73" s="190"/>
      <c r="F73" s="924"/>
      <c r="G73" s="924"/>
      <c r="H73" s="924"/>
      <c r="I73" s="924"/>
      <c r="J73" s="945"/>
      <c r="K73" s="4"/>
      <c r="L73" s="924"/>
      <c r="M73" s="924"/>
      <c r="N73" s="924"/>
      <c r="O73" s="924"/>
      <c r="P73" s="924"/>
      <c r="Q73" s="238"/>
      <c r="R73" s="95"/>
      <c r="S73" s="24"/>
      <c r="T73" s="24"/>
      <c r="U73" s="24"/>
      <c r="V73" s="24"/>
      <c r="W73" s="24"/>
      <c r="X73" s="24"/>
      <c r="Y73" s="24"/>
      <c r="Z73" s="24"/>
      <c r="AA73" s="24"/>
      <c r="AB73" s="24"/>
      <c r="AC73" s="36"/>
      <c r="AD73" s="94"/>
      <c r="AE73" s="95"/>
      <c r="AF73" s="24"/>
      <c r="AG73" s="24"/>
      <c r="AH73" s="24"/>
      <c r="AI73" s="24"/>
      <c r="AJ73" s="24"/>
      <c r="AK73" s="24"/>
      <c r="AL73" s="24"/>
      <c r="AM73" s="24"/>
      <c r="AN73" s="24"/>
      <c r="AO73" s="24"/>
      <c r="AP73" s="36"/>
      <c r="AQ73" s="94"/>
    </row>
    <row r="74" spans="1:43" ht="11.25" customHeight="1" x14ac:dyDescent="0.2">
      <c r="A74" s="28"/>
      <c r="B74" s="757"/>
      <c r="C74" s="94"/>
      <c r="D74" s="95"/>
      <c r="E74" s="190"/>
      <c r="F74" s="924"/>
      <c r="G74" s="924"/>
      <c r="H74" s="924"/>
      <c r="I74" s="924"/>
      <c r="J74" s="945"/>
      <c r="K74" s="4"/>
      <c r="L74" s="924"/>
      <c r="M74" s="924"/>
      <c r="N74" s="924"/>
      <c r="O74" s="924"/>
      <c r="P74" s="924"/>
      <c r="Q74" s="238"/>
      <c r="R74" s="95"/>
      <c r="S74" s="24"/>
      <c r="T74" s="24"/>
      <c r="U74" s="24"/>
      <c r="V74" s="24"/>
      <c r="W74" s="24"/>
      <c r="X74" s="24"/>
      <c r="Y74" s="24"/>
      <c r="Z74" s="24"/>
      <c r="AA74" s="24"/>
      <c r="AB74" s="24"/>
      <c r="AC74" s="36"/>
      <c r="AD74" s="94"/>
      <c r="AE74" s="95"/>
      <c r="AF74" s="24"/>
      <c r="AG74" s="24"/>
      <c r="AH74" s="24"/>
      <c r="AI74" s="24"/>
      <c r="AJ74" s="24"/>
      <c r="AK74" s="24"/>
      <c r="AL74" s="24"/>
      <c r="AM74" s="24"/>
      <c r="AN74" s="24"/>
      <c r="AO74" s="24"/>
      <c r="AP74" s="36"/>
      <c r="AQ74" s="94"/>
    </row>
    <row r="75" spans="1:43" ht="11.25" customHeight="1" x14ac:dyDescent="0.2">
      <c r="A75" s="28"/>
      <c r="B75" s="757"/>
      <c r="C75" s="94"/>
      <c r="D75" s="95"/>
      <c r="E75" s="190"/>
      <c r="F75" s="924"/>
      <c r="G75" s="924"/>
      <c r="H75" s="924"/>
      <c r="I75" s="924"/>
      <c r="J75" s="945"/>
      <c r="K75" s="4"/>
      <c r="L75" s="924"/>
      <c r="M75" s="924"/>
      <c r="N75" s="924"/>
      <c r="O75" s="924"/>
      <c r="P75" s="924"/>
      <c r="Q75" s="238"/>
      <c r="R75" s="95"/>
      <c r="S75" s="24"/>
      <c r="T75" s="24"/>
      <c r="U75" s="24"/>
      <c r="V75" s="24"/>
      <c r="W75" s="24"/>
      <c r="X75" s="24"/>
      <c r="Y75" s="24"/>
      <c r="Z75" s="24"/>
      <c r="AA75" s="24"/>
      <c r="AB75" s="24"/>
      <c r="AC75" s="36"/>
      <c r="AD75" s="94"/>
      <c r="AE75" s="95"/>
      <c r="AF75" s="24"/>
      <c r="AG75" s="24"/>
      <c r="AH75" s="24"/>
      <c r="AI75" s="24"/>
      <c r="AJ75" s="24"/>
      <c r="AK75" s="24"/>
      <c r="AL75" s="24"/>
      <c r="AM75" s="24"/>
      <c r="AN75" s="24"/>
      <c r="AO75" s="24"/>
      <c r="AP75" s="36"/>
      <c r="AQ75" s="94"/>
    </row>
    <row r="76" spans="1:43" ht="11.25" customHeight="1" x14ac:dyDescent="0.2">
      <c r="A76" s="28"/>
      <c r="B76" s="757"/>
      <c r="C76" s="94"/>
      <c r="D76" s="95"/>
      <c r="E76" s="190"/>
      <c r="F76" s="924"/>
      <c r="G76" s="924"/>
      <c r="H76" s="924"/>
      <c r="I76" s="924"/>
      <c r="J76" s="945"/>
      <c r="K76" s="4"/>
      <c r="L76" s="924"/>
      <c r="M76" s="924"/>
      <c r="N76" s="924"/>
      <c r="O76" s="924"/>
      <c r="P76" s="924"/>
      <c r="Q76" s="238"/>
      <c r="R76" s="95"/>
      <c r="S76" s="24"/>
      <c r="T76" s="24"/>
      <c r="U76" s="24"/>
      <c r="V76" s="24"/>
      <c r="W76" s="24"/>
      <c r="X76" s="24"/>
      <c r="Y76" s="24"/>
      <c r="Z76" s="24"/>
      <c r="AA76" s="24"/>
      <c r="AB76" s="24"/>
      <c r="AC76" s="36"/>
      <c r="AD76" s="94"/>
      <c r="AE76" s="95"/>
      <c r="AF76" s="24"/>
      <c r="AG76" s="24"/>
      <c r="AH76" s="24"/>
      <c r="AI76" s="24"/>
      <c r="AJ76" s="24"/>
      <c r="AK76" s="24"/>
      <c r="AL76" s="24"/>
      <c r="AM76" s="24"/>
      <c r="AN76" s="24"/>
      <c r="AO76" s="24"/>
      <c r="AP76" s="36"/>
      <c r="AQ76" s="94"/>
    </row>
    <row r="77" spans="1:43" ht="11.25" customHeight="1" x14ac:dyDescent="0.2">
      <c r="A77" s="28"/>
      <c r="B77" s="757"/>
      <c r="C77" s="94"/>
      <c r="D77" s="95"/>
      <c r="E77" s="190"/>
      <c r="F77" s="924"/>
      <c r="G77" s="924"/>
      <c r="H77" s="924"/>
      <c r="I77" s="924"/>
      <c r="J77" s="945"/>
      <c r="K77" s="4"/>
      <c r="L77" s="924"/>
      <c r="M77" s="924"/>
      <c r="N77" s="924"/>
      <c r="O77" s="924"/>
      <c r="P77" s="924"/>
      <c r="Q77" s="238"/>
      <c r="R77" s="95"/>
      <c r="S77" s="24" t="s">
        <v>886</v>
      </c>
      <c r="T77" s="24"/>
      <c r="U77" s="24"/>
      <c r="V77" s="24"/>
      <c r="W77" s="182"/>
      <c r="X77" s="182"/>
      <c r="Y77" s="182" t="s">
        <v>2</v>
      </c>
      <c r="Z77" s="183"/>
      <c r="AA77" s="182"/>
      <c r="AB77" s="182"/>
      <c r="AC77" s="178" t="s">
        <v>10</v>
      </c>
      <c r="AD77" s="94"/>
      <c r="AE77" s="95"/>
      <c r="AF77" s="725" t="s">
        <v>886</v>
      </c>
      <c r="AG77" s="24"/>
      <c r="AH77" s="24"/>
      <c r="AI77" s="24"/>
      <c r="AJ77" s="182"/>
      <c r="AK77" s="182"/>
      <c r="AL77" s="182" t="s">
        <v>2</v>
      </c>
      <c r="AM77" s="183"/>
      <c r="AN77" s="182"/>
      <c r="AO77" s="182"/>
      <c r="AP77" s="178" t="s">
        <v>10</v>
      </c>
      <c r="AQ77" s="94"/>
    </row>
    <row r="78" spans="1:43" ht="11.25" customHeight="1" x14ac:dyDescent="0.2">
      <c r="A78" s="28"/>
      <c r="B78" s="757"/>
      <c r="C78" s="94"/>
      <c r="D78" s="95"/>
      <c r="E78" s="190"/>
      <c r="F78" s="924"/>
      <c r="G78" s="924"/>
      <c r="H78" s="924"/>
      <c r="I78" s="924"/>
      <c r="J78" s="945"/>
      <c r="K78" s="4"/>
      <c r="L78" s="924"/>
      <c r="M78" s="924"/>
      <c r="N78" s="924"/>
      <c r="O78" s="924"/>
      <c r="P78" s="924"/>
      <c r="Q78" s="238"/>
      <c r="R78" s="95"/>
      <c r="S78" s="24" t="s">
        <v>887</v>
      </c>
      <c r="T78" s="24"/>
      <c r="U78" s="24"/>
      <c r="V78" s="24"/>
      <c r="W78" s="24"/>
      <c r="X78" s="24"/>
      <c r="Y78" s="182" t="s">
        <v>2</v>
      </c>
      <c r="Z78" s="182"/>
      <c r="AA78" s="182"/>
      <c r="AB78" s="182"/>
      <c r="AC78" s="178" t="s">
        <v>12</v>
      </c>
      <c r="AD78" s="94"/>
      <c r="AE78" s="95"/>
      <c r="AF78" s="725" t="s">
        <v>887</v>
      </c>
      <c r="AG78" s="24"/>
      <c r="AH78" s="24"/>
      <c r="AI78" s="24"/>
      <c r="AJ78" s="24"/>
      <c r="AK78" s="24"/>
      <c r="AL78" s="182" t="s">
        <v>2</v>
      </c>
      <c r="AM78" s="182"/>
      <c r="AN78" s="182"/>
      <c r="AO78" s="182"/>
      <c r="AP78" s="178" t="s">
        <v>12</v>
      </c>
      <c r="AQ78" s="94"/>
    </row>
    <row r="79" spans="1:43" ht="11.25" customHeight="1" x14ac:dyDescent="0.2">
      <c r="A79" s="28"/>
      <c r="B79" s="757"/>
      <c r="C79" s="94"/>
      <c r="D79" s="95"/>
      <c r="E79" s="190"/>
      <c r="F79" s="924"/>
      <c r="G79" s="924"/>
      <c r="H79" s="924"/>
      <c r="I79" s="924"/>
      <c r="J79" s="945"/>
      <c r="K79" s="4"/>
      <c r="L79" s="924"/>
      <c r="M79" s="924"/>
      <c r="N79" s="924"/>
      <c r="O79" s="924"/>
      <c r="P79" s="924"/>
      <c r="Q79" s="238"/>
      <c r="R79" s="95"/>
      <c r="S79" s="24" t="s">
        <v>888</v>
      </c>
      <c r="T79" s="24"/>
      <c r="U79" s="24"/>
      <c r="V79" s="24"/>
      <c r="W79" s="24"/>
      <c r="X79" s="24"/>
      <c r="Y79" s="182"/>
      <c r="Z79" s="182"/>
      <c r="AA79" s="182"/>
      <c r="AB79" s="182" t="s">
        <v>2</v>
      </c>
      <c r="AC79" s="178" t="s">
        <v>14</v>
      </c>
      <c r="AD79" s="94"/>
      <c r="AE79" s="95"/>
      <c r="AF79" s="725" t="s">
        <v>888</v>
      </c>
      <c r="AG79" s="24"/>
      <c r="AH79" s="24"/>
      <c r="AI79" s="24"/>
      <c r="AJ79" s="24"/>
      <c r="AK79" s="24"/>
      <c r="AL79" s="182"/>
      <c r="AM79" s="182"/>
      <c r="AN79" s="182"/>
      <c r="AO79" s="182" t="s">
        <v>2</v>
      </c>
      <c r="AP79" s="178" t="s">
        <v>14</v>
      </c>
      <c r="AQ79" s="94"/>
    </row>
    <row r="80" spans="1:43" ht="11.25" customHeight="1" x14ac:dyDescent="0.2">
      <c r="A80" s="28"/>
      <c r="B80" s="757"/>
      <c r="C80" s="94"/>
      <c r="D80" s="95"/>
      <c r="E80" s="190"/>
      <c r="F80" s="924"/>
      <c r="G80" s="924"/>
      <c r="H80" s="924"/>
      <c r="I80" s="924"/>
      <c r="J80" s="945"/>
      <c r="K80" s="4"/>
      <c r="L80" s="924"/>
      <c r="M80" s="924"/>
      <c r="N80" s="924"/>
      <c r="O80" s="924"/>
      <c r="P80" s="924"/>
      <c r="Q80" s="238"/>
      <c r="R80" s="95"/>
      <c r="S80" s="24" t="s">
        <v>743</v>
      </c>
      <c r="T80" s="24"/>
      <c r="U80" s="24"/>
      <c r="V80" s="182" t="s">
        <v>2</v>
      </c>
      <c r="W80" s="182"/>
      <c r="X80" s="182"/>
      <c r="Y80" s="182"/>
      <c r="Z80" s="182"/>
      <c r="AA80" s="182"/>
      <c r="AB80" s="182"/>
      <c r="AC80" s="178" t="s">
        <v>16</v>
      </c>
      <c r="AD80" s="94"/>
      <c r="AE80" s="95"/>
      <c r="AF80" s="725" t="s">
        <v>743</v>
      </c>
      <c r="AG80" s="24"/>
      <c r="AH80" s="24"/>
      <c r="AI80" s="182" t="s">
        <v>2</v>
      </c>
      <c r="AJ80" s="182"/>
      <c r="AK80" s="182"/>
      <c r="AL80" s="182"/>
      <c r="AM80" s="182"/>
      <c r="AN80" s="182"/>
      <c r="AO80" s="182"/>
      <c r="AP80" s="178" t="s">
        <v>16</v>
      </c>
      <c r="AQ80" s="94"/>
    </row>
    <row r="81" spans="1:43" ht="11.25" customHeight="1" x14ac:dyDescent="0.2">
      <c r="A81" s="28"/>
      <c r="B81" s="757"/>
      <c r="C81" s="94"/>
      <c r="D81" s="95"/>
      <c r="E81" s="4"/>
      <c r="F81" s="924"/>
      <c r="G81" s="924"/>
      <c r="H81" s="924"/>
      <c r="I81" s="924"/>
      <c r="J81" s="945"/>
      <c r="K81" s="4"/>
      <c r="L81" s="924"/>
      <c r="M81" s="924"/>
      <c r="N81" s="924"/>
      <c r="O81" s="924"/>
      <c r="P81" s="924"/>
      <c r="Q81" s="238"/>
      <c r="R81" s="95"/>
      <c r="S81" s="24" t="s">
        <v>889</v>
      </c>
      <c r="T81" s="24"/>
      <c r="U81" s="24"/>
      <c r="V81" s="24"/>
      <c r="W81" s="24"/>
      <c r="X81" s="182" t="s">
        <v>2</v>
      </c>
      <c r="Y81" s="183"/>
      <c r="Z81" s="182"/>
      <c r="AA81" s="182"/>
      <c r="AB81" s="182"/>
      <c r="AC81" s="178" t="s">
        <v>17</v>
      </c>
      <c r="AD81" s="94"/>
      <c r="AE81" s="95"/>
      <c r="AF81" s="725" t="s">
        <v>889</v>
      </c>
      <c r="AG81" s="24"/>
      <c r="AH81" s="24"/>
      <c r="AI81" s="24"/>
      <c r="AJ81" s="24"/>
      <c r="AK81" s="182" t="s">
        <v>2</v>
      </c>
      <c r="AL81" s="183"/>
      <c r="AM81" s="182"/>
      <c r="AN81" s="182"/>
      <c r="AO81" s="182"/>
      <c r="AP81" s="178" t="s">
        <v>17</v>
      </c>
      <c r="AQ81" s="94"/>
    </row>
    <row r="82" spans="1:43" ht="11.25" customHeight="1" x14ac:dyDescent="0.2">
      <c r="A82" s="28"/>
      <c r="B82" s="757"/>
      <c r="C82" s="94"/>
      <c r="D82" s="95"/>
      <c r="E82" s="4"/>
      <c r="F82" s="924"/>
      <c r="G82" s="924"/>
      <c r="H82" s="924"/>
      <c r="I82" s="924"/>
      <c r="J82" s="945"/>
      <c r="K82" s="4"/>
      <c r="L82" s="924"/>
      <c r="M82" s="924"/>
      <c r="N82" s="924"/>
      <c r="O82" s="924"/>
      <c r="P82" s="924"/>
      <c r="Q82" s="238"/>
      <c r="R82" s="95"/>
      <c r="S82" s="727" t="s">
        <v>560</v>
      </c>
      <c r="T82" s="24"/>
      <c r="U82" s="24"/>
      <c r="V82" s="24"/>
      <c r="W82" s="24"/>
      <c r="X82" s="182" t="s">
        <v>2</v>
      </c>
      <c r="Y82" s="182"/>
      <c r="Z82" s="183"/>
      <c r="AA82" s="182"/>
      <c r="AB82" s="182"/>
      <c r="AC82" s="178" t="s">
        <v>58</v>
      </c>
      <c r="AD82" s="94"/>
      <c r="AE82" s="95"/>
      <c r="AF82" s="725" t="s">
        <v>560</v>
      </c>
      <c r="AG82" s="24"/>
      <c r="AH82" s="24"/>
      <c r="AI82" s="24"/>
      <c r="AJ82" s="24"/>
      <c r="AK82" s="182" t="s">
        <v>2</v>
      </c>
      <c r="AL82" s="182"/>
      <c r="AM82" s="183"/>
      <c r="AN82" s="182"/>
      <c r="AO82" s="182"/>
      <c r="AP82" s="178" t="s">
        <v>58</v>
      </c>
      <c r="AQ82" s="94"/>
    </row>
    <row r="83" spans="1:43" ht="11.25" customHeight="1" x14ac:dyDescent="0.2">
      <c r="A83" s="28"/>
      <c r="B83" s="757"/>
      <c r="C83" s="94"/>
      <c r="D83" s="95"/>
      <c r="E83" s="4"/>
      <c r="F83" s="924"/>
      <c r="G83" s="924"/>
      <c r="H83" s="924"/>
      <c r="I83" s="924"/>
      <c r="J83" s="945"/>
      <c r="K83" s="4"/>
      <c r="L83" s="924"/>
      <c r="M83" s="924"/>
      <c r="N83" s="924"/>
      <c r="O83" s="924"/>
      <c r="P83" s="924"/>
      <c r="Q83" s="238"/>
      <c r="R83" s="95"/>
      <c r="S83" s="24"/>
      <c r="T83" s="24"/>
      <c r="U83" s="24"/>
      <c r="V83" s="24"/>
      <c r="W83" s="24"/>
      <c r="X83" s="24"/>
      <c r="Y83" s="24"/>
      <c r="Z83" s="24"/>
      <c r="AA83" s="24"/>
      <c r="AB83" s="24"/>
      <c r="AC83" s="36"/>
      <c r="AD83" s="94"/>
      <c r="AE83" s="95"/>
      <c r="AF83" s="24"/>
      <c r="AG83" s="24"/>
      <c r="AH83" s="24"/>
      <c r="AI83" s="24"/>
      <c r="AJ83" s="24"/>
      <c r="AK83" s="24"/>
      <c r="AL83" s="24"/>
      <c r="AM83" s="24"/>
      <c r="AN83" s="24"/>
      <c r="AO83" s="24"/>
      <c r="AP83" s="36"/>
      <c r="AQ83" s="94"/>
    </row>
    <row r="84" spans="1:43" x14ac:dyDescent="0.2">
      <c r="A84" s="24"/>
      <c r="B84" s="777"/>
      <c r="C84" s="94"/>
      <c r="D84" s="95"/>
      <c r="E84" s="4"/>
      <c r="F84" s="924"/>
      <c r="G84" s="924"/>
      <c r="H84" s="924"/>
      <c r="I84" s="924"/>
      <c r="J84" s="945"/>
      <c r="K84" s="4"/>
      <c r="L84" s="924"/>
      <c r="M84" s="924"/>
      <c r="N84" s="924"/>
      <c r="O84" s="924"/>
      <c r="P84" s="924"/>
      <c r="Q84" s="238"/>
      <c r="R84" s="95"/>
      <c r="S84" s="24"/>
      <c r="T84" s="24"/>
      <c r="U84" s="24"/>
      <c r="V84" s="24"/>
      <c r="W84" s="24"/>
      <c r="X84" s="24"/>
      <c r="Y84" s="24"/>
      <c r="Z84" s="24"/>
      <c r="AA84" s="24"/>
      <c r="AB84" s="24"/>
      <c r="AC84" s="36"/>
      <c r="AD84" s="94"/>
      <c r="AE84" s="95"/>
      <c r="AF84" s="24"/>
      <c r="AG84" s="24"/>
      <c r="AH84" s="24"/>
      <c r="AI84" s="24"/>
      <c r="AJ84" s="24"/>
      <c r="AK84" s="24"/>
      <c r="AL84" s="24"/>
      <c r="AM84" s="24"/>
      <c r="AN84" s="24"/>
      <c r="AO84" s="24"/>
      <c r="AP84" s="36"/>
      <c r="AQ84" s="94"/>
    </row>
    <row r="85" spans="1:43" x14ac:dyDescent="0.2">
      <c r="A85" s="24"/>
      <c r="B85" s="777"/>
      <c r="C85" s="94"/>
      <c r="D85" s="95"/>
      <c r="E85" s="4"/>
      <c r="F85" s="924"/>
      <c r="G85" s="924"/>
      <c r="H85" s="924"/>
      <c r="I85" s="924"/>
      <c r="J85" s="945"/>
      <c r="K85" s="4"/>
      <c r="L85" s="924"/>
      <c r="M85" s="924"/>
      <c r="N85" s="924"/>
      <c r="O85" s="924"/>
      <c r="P85" s="924"/>
      <c r="Q85" s="238"/>
      <c r="R85" s="95"/>
      <c r="AC85" s="180"/>
      <c r="AD85" s="94"/>
      <c r="AE85" s="95"/>
      <c r="AP85" s="180"/>
      <c r="AQ85" s="94"/>
    </row>
    <row r="86" spans="1:43" x14ac:dyDescent="0.2">
      <c r="A86" s="24"/>
      <c r="B86" s="777"/>
      <c r="C86" s="94"/>
      <c r="D86" s="95"/>
      <c r="E86" s="4"/>
      <c r="F86" s="924"/>
      <c r="G86" s="924"/>
      <c r="H86" s="924"/>
      <c r="I86" s="924"/>
      <c r="J86" s="945"/>
      <c r="K86" s="4"/>
      <c r="L86" s="924"/>
      <c r="M86" s="924"/>
      <c r="N86" s="924"/>
      <c r="O86" s="924"/>
      <c r="P86" s="924"/>
      <c r="Q86" s="238"/>
      <c r="R86" s="95"/>
      <c r="AC86" s="180"/>
      <c r="AD86" s="94"/>
      <c r="AE86" s="95"/>
      <c r="AP86" s="180"/>
      <c r="AQ86" s="94"/>
    </row>
    <row r="87" spans="1:43" x14ac:dyDescent="0.2">
      <c r="A87" s="24"/>
      <c r="B87" s="777"/>
      <c r="C87" s="94"/>
      <c r="D87" s="95"/>
      <c r="E87" s="4"/>
      <c r="F87" s="924"/>
      <c r="G87" s="924"/>
      <c r="H87" s="924"/>
      <c r="I87" s="924"/>
      <c r="J87" s="945"/>
      <c r="K87" s="4"/>
      <c r="L87" s="924"/>
      <c r="M87" s="924"/>
      <c r="N87" s="924"/>
      <c r="O87" s="924"/>
      <c r="P87" s="924"/>
      <c r="Q87" s="155"/>
      <c r="R87" s="95"/>
      <c r="AC87" s="180"/>
      <c r="AD87" s="94"/>
      <c r="AE87" s="95"/>
      <c r="AP87" s="180"/>
      <c r="AQ87" s="94"/>
    </row>
    <row r="88" spans="1:43" ht="11.25" customHeight="1" x14ac:dyDescent="0.2">
      <c r="A88" s="24"/>
      <c r="B88" s="777"/>
      <c r="C88" s="94"/>
      <c r="D88" s="95"/>
      <c r="E88" s="4"/>
      <c r="F88" s="924"/>
      <c r="G88" s="924"/>
      <c r="H88" s="924"/>
      <c r="I88" s="924"/>
      <c r="J88" s="945"/>
      <c r="K88" s="4"/>
      <c r="L88" s="924"/>
      <c r="M88" s="924"/>
      <c r="N88" s="924"/>
      <c r="O88" s="924"/>
      <c r="P88" s="924"/>
      <c r="Q88" s="238"/>
      <c r="R88" s="95"/>
      <c r="AC88" s="180"/>
      <c r="AD88" s="94"/>
      <c r="AE88" s="95"/>
      <c r="AP88" s="180"/>
      <c r="AQ88" s="94"/>
    </row>
    <row r="89" spans="1:43" x14ac:dyDescent="0.2">
      <c r="A89" s="24"/>
      <c r="B89" s="777"/>
      <c r="C89" s="94"/>
      <c r="D89" s="95"/>
      <c r="E89" s="4"/>
      <c r="F89" s="924"/>
      <c r="G89" s="924"/>
      <c r="H89" s="924"/>
      <c r="I89" s="924"/>
      <c r="J89" s="945"/>
      <c r="K89" s="4"/>
      <c r="L89" s="924"/>
      <c r="M89" s="924"/>
      <c r="N89" s="924"/>
      <c r="O89" s="924"/>
      <c r="P89" s="924"/>
      <c r="Q89" s="238"/>
      <c r="R89" s="95"/>
      <c r="AC89" s="180"/>
      <c r="AD89" s="94"/>
      <c r="AE89" s="95"/>
      <c r="AP89" s="180"/>
      <c r="AQ89" s="94"/>
    </row>
    <row r="90" spans="1:43" x14ac:dyDescent="0.2">
      <c r="A90" s="792"/>
      <c r="B90" s="777"/>
      <c r="C90" s="765"/>
      <c r="D90" s="95"/>
      <c r="E90" s="772"/>
      <c r="F90" s="924"/>
      <c r="G90" s="924"/>
      <c r="H90" s="924"/>
      <c r="I90" s="924"/>
      <c r="J90" s="945"/>
      <c r="K90" s="772"/>
      <c r="L90" s="924"/>
      <c r="M90" s="924"/>
      <c r="N90" s="924"/>
      <c r="O90" s="924"/>
      <c r="P90" s="924"/>
      <c r="Q90" s="238"/>
      <c r="R90" s="95"/>
      <c r="AC90" s="180"/>
      <c r="AD90" s="765"/>
      <c r="AE90" s="95"/>
      <c r="AP90" s="180"/>
      <c r="AQ90" s="765"/>
    </row>
    <row r="91" spans="1:43" x14ac:dyDescent="0.2">
      <c r="A91" s="792"/>
      <c r="B91" s="777"/>
      <c r="C91" s="765"/>
      <c r="D91" s="95"/>
      <c r="E91" s="772"/>
      <c r="F91" s="924"/>
      <c r="G91" s="924"/>
      <c r="H91" s="924"/>
      <c r="I91" s="924"/>
      <c r="J91" s="945"/>
      <c r="K91" s="772"/>
      <c r="L91" s="924"/>
      <c r="M91" s="924"/>
      <c r="N91" s="924"/>
      <c r="O91" s="924"/>
      <c r="P91" s="924"/>
      <c r="Q91" s="238"/>
      <c r="R91" s="95"/>
      <c r="AC91" s="180"/>
      <c r="AD91" s="765"/>
      <c r="AE91" s="95"/>
      <c r="AP91" s="180"/>
      <c r="AQ91" s="765"/>
    </row>
    <row r="92" spans="1:43" x14ac:dyDescent="0.2">
      <c r="A92" s="792"/>
      <c r="B92" s="777"/>
      <c r="C92" s="765"/>
      <c r="D92" s="95"/>
      <c r="E92" s="772"/>
      <c r="F92" s="924"/>
      <c r="G92" s="924"/>
      <c r="H92" s="924"/>
      <c r="I92" s="924"/>
      <c r="J92" s="945"/>
      <c r="K92" s="772"/>
      <c r="L92" s="924"/>
      <c r="M92" s="924"/>
      <c r="N92" s="924"/>
      <c r="O92" s="924"/>
      <c r="P92" s="924"/>
      <c r="Q92" s="238"/>
      <c r="R92" s="95"/>
      <c r="AC92" s="180"/>
      <c r="AD92" s="765"/>
      <c r="AE92" s="95"/>
      <c r="AP92" s="180"/>
      <c r="AQ92" s="765"/>
    </row>
    <row r="93" spans="1:43" x14ac:dyDescent="0.2">
      <c r="A93" s="24"/>
      <c r="B93" s="777"/>
      <c r="C93" s="94"/>
      <c r="D93" s="95"/>
      <c r="E93" s="4"/>
      <c r="F93" s="924"/>
      <c r="G93" s="924"/>
      <c r="H93" s="924"/>
      <c r="I93" s="924"/>
      <c r="J93" s="945"/>
      <c r="K93" s="4"/>
      <c r="L93" s="924"/>
      <c r="M93" s="924"/>
      <c r="N93" s="924"/>
      <c r="O93" s="924"/>
      <c r="P93" s="924"/>
      <c r="Q93" s="238"/>
      <c r="R93" s="95"/>
      <c r="AC93" s="180"/>
      <c r="AD93" s="94"/>
      <c r="AE93" s="95"/>
      <c r="AP93" s="180"/>
      <c r="AQ93" s="94"/>
    </row>
    <row r="94" spans="1:43" x14ac:dyDescent="0.2">
      <c r="A94" s="24"/>
      <c r="B94" s="777"/>
      <c r="C94" s="94"/>
      <c r="D94" s="95"/>
      <c r="E94" s="4"/>
      <c r="F94" s="924"/>
      <c r="G94" s="924"/>
      <c r="H94" s="924"/>
      <c r="I94" s="924"/>
      <c r="J94" s="945"/>
      <c r="K94" s="4"/>
      <c r="L94" s="924"/>
      <c r="M94" s="924"/>
      <c r="N94" s="924"/>
      <c r="O94" s="924"/>
      <c r="P94" s="924"/>
      <c r="Q94" s="238"/>
      <c r="R94" s="95"/>
      <c r="AD94" s="94"/>
      <c r="AE94" s="95"/>
      <c r="AQ94" s="94"/>
    </row>
    <row r="95" spans="1:43" x14ac:dyDescent="0.2">
      <c r="A95" s="24"/>
      <c r="B95" s="777"/>
      <c r="C95" s="94"/>
      <c r="D95" s="95"/>
      <c r="E95" s="4"/>
      <c r="F95" s="924"/>
      <c r="G95" s="924"/>
      <c r="H95" s="924"/>
      <c r="I95" s="924"/>
      <c r="J95" s="945"/>
      <c r="K95" s="4"/>
      <c r="L95" s="924"/>
      <c r="M95" s="924"/>
      <c r="N95" s="924"/>
      <c r="O95" s="924"/>
      <c r="P95" s="924"/>
      <c r="Q95" s="238"/>
      <c r="R95" s="95"/>
      <c r="AD95" s="94"/>
      <c r="AE95" s="95"/>
      <c r="AQ95" s="94"/>
    </row>
    <row r="96" spans="1:43" ht="6" customHeight="1" x14ac:dyDescent="0.2">
      <c r="A96" s="30"/>
      <c r="B96" s="793"/>
      <c r="C96" s="91"/>
      <c r="D96" s="44"/>
      <c r="E96" s="172"/>
      <c r="F96" s="172"/>
      <c r="G96" s="172"/>
      <c r="H96" s="172"/>
      <c r="I96" s="172"/>
      <c r="J96" s="172"/>
      <c r="K96" s="172"/>
      <c r="L96" s="172"/>
      <c r="M96" s="172"/>
      <c r="N96" s="172"/>
      <c r="O96" s="172"/>
      <c r="P96" s="172"/>
      <c r="Q96" s="166"/>
      <c r="R96" s="44"/>
      <c r="S96" s="30"/>
      <c r="T96" s="30"/>
      <c r="U96" s="30"/>
      <c r="V96" s="30"/>
      <c r="W96" s="30"/>
      <c r="X96" s="30"/>
      <c r="Y96" s="30"/>
      <c r="Z96" s="30"/>
      <c r="AA96" s="30"/>
      <c r="AB96" s="30"/>
      <c r="AC96" s="185"/>
      <c r="AD96" s="91"/>
      <c r="AE96" s="44"/>
      <c r="AF96" s="30"/>
      <c r="AG96" s="30"/>
      <c r="AH96" s="30"/>
      <c r="AI96" s="30"/>
      <c r="AJ96" s="30"/>
      <c r="AK96" s="30"/>
      <c r="AL96" s="30"/>
      <c r="AM96" s="30"/>
      <c r="AN96" s="30"/>
      <c r="AO96" s="30"/>
      <c r="AP96" s="185"/>
      <c r="AQ96" s="91"/>
    </row>
    <row r="97" spans="1:43" ht="6" customHeight="1" x14ac:dyDescent="0.2">
      <c r="A97" s="26"/>
      <c r="B97" s="756"/>
      <c r="C97" s="89"/>
      <c r="D97" s="45"/>
      <c r="E97" s="26"/>
      <c r="F97" s="26"/>
      <c r="G97" s="26"/>
      <c r="H97" s="26"/>
      <c r="I97" s="26"/>
      <c r="J97" s="26"/>
      <c r="K97" s="26"/>
      <c r="L97" s="26"/>
      <c r="M97" s="26"/>
      <c r="N97" s="26"/>
      <c r="O97" s="26"/>
      <c r="P97" s="26"/>
      <c r="Q97" s="89"/>
      <c r="R97" s="45"/>
      <c r="S97" s="26"/>
      <c r="T97" s="26"/>
      <c r="U97" s="26"/>
      <c r="V97" s="26"/>
      <c r="W97" s="26"/>
      <c r="X97" s="26"/>
      <c r="Y97" s="26"/>
      <c r="Z97" s="26"/>
      <c r="AA97" s="26"/>
      <c r="AB97" s="26"/>
      <c r="AC97" s="187"/>
      <c r="AD97" s="89"/>
      <c r="AE97" s="45"/>
      <c r="AF97" s="26"/>
      <c r="AG97" s="26"/>
      <c r="AH97" s="26"/>
      <c r="AI97" s="26"/>
      <c r="AJ97" s="26"/>
      <c r="AK97" s="26"/>
      <c r="AL97" s="26"/>
      <c r="AM97" s="26"/>
      <c r="AN97" s="26"/>
      <c r="AO97" s="26"/>
      <c r="AP97" s="187"/>
      <c r="AQ97" s="89"/>
    </row>
    <row r="98" spans="1:43" ht="11.25" customHeight="1" x14ac:dyDescent="0.2">
      <c r="A98" s="24"/>
      <c r="B98" s="757">
        <v>610</v>
      </c>
      <c r="C98" s="94"/>
      <c r="D98" s="95"/>
      <c r="E98" s="918" t="str">
        <f ca="1">VLOOKUP(INDIRECT(ADDRESS(ROW(),COLUMN()-3)),Language_Translations,MATCH(Language_Selected,Language_Options,0),FALSE)</f>
        <v>Quand (NOM) avait la diarrhée, lui a-t-on donné à manger moins que d'habitude, environ la même quantité, plus que d'habitude ou rien à manger ?
SI MOINS, INSISTEZ : Lui a-t-on donné à manger beaucoup moins que d'habitude ou un peu moins ?</v>
      </c>
      <c r="F98" s="918"/>
      <c r="G98" s="918"/>
      <c r="H98" s="918"/>
      <c r="I98" s="918"/>
      <c r="J98" s="918"/>
      <c r="K98" s="918"/>
      <c r="L98" s="918"/>
      <c r="M98" s="918"/>
      <c r="N98" s="918"/>
      <c r="O98" s="918"/>
      <c r="P98" s="918"/>
      <c r="Q98" s="181"/>
      <c r="R98" s="95"/>
      <c r="S98" s="725" t="s">
        <v>886</v>
      </c>
      <c r="T98" s="24"/>
      <c r="U98" s="24"/>
      <c r="V98" s="24"/>
      <c r="W98" s="182"/>
      <c r="X98" s="182"/>
      <c r="Y98" s="182" t="s">
        <v>2</v>
      </c>
      <c r="Z98" s="183"/>
      <c r="AA98" s="182"/>
      <c r="AB98" s="182"/>
      <c r="AC98" s="178" t="s">
        <v>10</v>
      </c>
      <c r="AD98" s="94"/>
      <c r="AE98" s="95"/>
      <c r="AF98" s="729" t="s">
        <v>886</v>
      </c>
      <c r="AG98" s="24"/>
      <c r="AH98" s="24"/>
      <c r="AI98" s="24"/>
      <c r="AJ98" s="182"/>
      <c r="AK98" s="182"/>
      <c r="AL98" s="182" t="s">
        <v>2</v>
      </c>
      <c r="AM98" s="183"/>
      <c r="AN98" s="182"/>
      <c r="AO98" s="182"/>
      <c r="AP98" s="178" t="s">
        <v>10</v>
      </c>
      <c r="AQ98" s="94"/>
    </row>
    <row r="99" spans="1:43" x14ac:dyDescent="0.2">
      <c r="A99" s="24"/>
      <c r="B99" s="777"/>
      <c r="C99" s="94"/>
      <c r="D99" s="95"/>
      <c r="E99" s="918"/>
      <c r="F99" s="918"/>
      <c r="G99" s="918"/>
      <c r="H99" s="918"/>
      <c r="I99" s="918"/>
      <c r="J99" s="918"/>
      <c r="K99" s="918"/>
      <c r="L99" s="918"/>
      <c r="M99" s="918"/>
      <c r="N99" s="918"/>
      <c r="O99" s="918"/>
      <c r="P99" s="918"/>
      <c r="Q99" s="181"/>
      <c r="R99" s="95"/>
      <c r="S99" s="725" t="s">
        <v>887</v>
      </c>
      <c r="T99" s="24"/>
      <c r="U99" s="24"/>
      <c r="V99" s="24"/>
      <c r="W99" s="24"/>
      <c r="X99" s="24"/>
      <c r="Y99" s="182" t="s">
        <v>2</v>
      </c>
      <c r="Z99" s="182"/>
      <c r="AA99" s="182"/>
      <c r="AB99" s="182"/>
      <c r="AC99" s="178" t="s">
        <v>12</v>
      </c>
      <c r="AD99" s="94"/>
      <c r="AE99" s="95"/>
      <c r="AF99" s="729" t="s">
        <v>887</v>
      </c>
      <c r="AG99" s="24"/>
      <c r="AH99" s="24"/>
      <c r="AI99" s="24"/>
      <c r="AJ99" s="24"/>
      <c r="AK99" s="24"/>
      <c r="AL99" s="182" t="s">
        <v>2</v>
      </c>
      <c r="AM99" s="182"/>
      <c r="AN99" s="182"/>
      <c r="AO99" s="182"/>
      <c r="AP99" s="178" t="s">
        <v>12</v>
      </c>
      <c r="AQ99" s="94"/>
    </row>
    <row r="100" spans="1:43" x14ac:dyDescent="0.2">
      <c r="A100" s="24"/>
      <c r="B100" s="777"/>
      <c r="C100" s="94"/>
      <c r="D100" s="95"/>
      <c r="E100" s="918"/>
      <c r="F100" s="918"/>
      <c r="G100" s="918"/>
      <c r="H100" s="918"/>
      <c r="I100" s="918"/>
      <c r="J100" s="918"/>
      <c r="K100" s="918"/>
      <c r="L100" s="918"/>
      <c r="M100" s="918"/>
      <c r="N100" s="918"/>
      <c r="O100" s="918"/>
      <c r="P100" s="918"/>
      <c r="Q100" s="181"/>
      <c r="R100" s="95"/>
      <c r="S100" s="725" t="s">
        <v>888</v>
      </c>
      <c r="T100" s="24"/>
      <c r="U100" s="24"/>
      <c r="V100" s="24"/>
      <c r="W100" s="24"/>
      <c r="X100" s="24"/>
      <c r="Y100" s="182"/>
      <c r="Z100" s="182"/>
      <c r="AA100" s="182"/>
      <c r="AB100" s="182" t="s">
        <v>2</v>
      </c>
      <c r="AC100" s="178" t="s">
        <v>14</v>
      </c>
      <c r="AD100" s="94"/>
      <c r="AE100" s="95"/>
      <c r="AF100" s="729" t="s">
        <v>888</v>
      </c>
      <c r="AG100" s="24"/>
      <c r="AH100" s="24"/>
      <c r="AI100" s="24"/>
      <c r="AJ100" s="24"/>
      <c r="AK100" s="24"/>
      <c r="AL100" s="182"/>
      <c r="AM100" s="182"/>
      <c r="AN100" s="182"/>
      <c r="AO100" s="182" t="s">
        <v>2</v>
      </c>
      <c r="AP100" s="178" t="s">
        <v>14</v>
      </c>
      <c r="AQ100" s="94"/>
    </row>
    <row r="101" spans="1:43" x14ac:dyDescent="0.2">
      <c r="A101" s="24"/>
      <c r="B101" s="777"/>
      <c r="C101" s="94"/>
      <c r="D101" s="95"/>
      <c r="E101" s="918"/>
      <c r="F101" s="918"/>
      <c r="G101" s="918"/>
      <c r="H101" s="918"/>
      <c r="I101" s="918"/>
      <c r="J101" s="918"/>
      <c r="K101" s="918"/>
      <c r="L101" s="918"/>
      <c r="M101" s="918"/>
      <c r="N101" s="918"/>
      <c r="O101" s="918"/>
      <c r="P101" s="918"/>
      <c r="Q101" s="181"/>
      <c r="R101" s="95"/>
      <c r="S101" s="24" t="s">
        <v>743</v>
      </c>
      <c r="T101" s="24"/>
      <c r="U101" s="24"/>
      <c r="V101" s="182" t="s">
        <v>2</v>
      </c>
      <c r="W101" s="182"/>
      <c r="X101" s="182"/>
      <c r="Y101" s="182"/>
      <c r="Z101" s="182"/>
      <c r="AA101" s="182"/>
      <c r="AB101" s="182"/>
      <c r="AC101" s="178" t="s">
        <v>16</v>
      </c>
      <c r="AD101" s="94"/>
      <c r="AE101" s="95"/>
      <c r="AF101" s="729" t="s">
        <v>743</v>
      </c>
      <c r="AG101" s="24"/>
      <c r="AH101" s="24"/>
      <c r="AI101" s="182" t="s">
        <v>2</v>
      </c>
      <c r="AJ101" s="182"/>
      <c r="AK101" s="182"/>
      <c r="AL101" s="182"/>
      <c r="AM101" s="182"/>
      <c r="AN101" s="182"/>
      <c r="AO101" s="182"/>
      <c r="AP101" s="178" t="s">
        <v>16</v>
      </c>
      <c r="AQ101" s="94"/>
    </row>
    <row r="102" spans="1:43" x14ac:dyDescent="0.2">
      <c r="A102" s="24"/>
      <c r="B102" s="777"/>
      <c r="C102" s="94"/>
      <c r="D102" s="95"/>
      <c r="E102" s="918"/>
      <c r="F102" s="918"/>
      <c r="G102" s="918"/>
      <c r="H102" s="918"/>
      <c r="I102" s="918"/>
      <c r="J102" s="918"/>
      <c r="K102" s="918"/>
      <c r="L102" s="918"/>
      <c r="M102" s="918"/>
      <c r="N102" s="918"/>
      <c r="O102" s="918"/>
      <c r="P102" s="918"/>
      <c r="Q102" s="181"/>
      <c r="R102" s="95"/>
      <c r="S102" s="24" t="s">
        <v>890</v>
      </c>
      <c r="T102" s="24"/>
      <c r="U102" s="24"/>
      <c r="V102" s="24"/>
      <c r="W102" s="24"/>
      <c r="Y102" s="182"/>
      <c r="Z102" s="182"/>
      <c r="AB102" s="182" t="s">
        <v>2</v>
      </c>
      <c r="AC102" s="178" t="s">
        <v>17</v>
      </c>
      <c r="AD102" s="94"/>
      <c r="AE102" s="95"/>
      <c r="AF102" s="729" t="s">
        <v>890</v>
      </c>
      <c r="AG102" s="24"/>
      <c r="AH102" s="24"/>
      <c r="AI102" s="24"/>
      <c r="AJ102" s="24"/>
      <c r="AL102" s="182" t="s">
        <v>2</v>
      </c>
      <c r="AM102" s="182"/>
      <c r="AN102" s="182"/>
      <c r="AO102" s="182"/>
      <c r="AP102" s="178" t="s">
        <v>17</v>
      </c>
      <c r="AQ102" s="94"/>
    </row>
    <row r="103" spans="1:43" ht="11.25" customHeight="1" x14ac:dyDescent="0.2">
      <c r="A103" s="24"/>
      <c r="B103" s="777"/>
      <c r="C103" s="94"/>
      <c r="D103" s="95"/>
      <c r="E103" s="918"/>
      <c r="F103" s="918"/>
      <c r="G103" s="918"/>
      <c r="H103" s="918"/>
      <c r="I103" s="918"/>
      <c r="J103" s="918"/>
      <c r="K103" s="918"/>
      <c r="L103" s="918"/>
      <c r="M103" s="918"/>
      <c r="N103" s="918"/>
      <c r="O103" s="918"/>
      <c r="P103" s="918"/>
      <c r="Q103" s="181"/>
      <c r="R103" s="95"/>
      <c r="S103" s="24" t="s">
        <v>1657</v>
      </c>
      <c r="T103" s="24"/>
      <c r="U103" s="24"/>
      <c r="V103" s="24"/>
      <c r="W103" s="24"/>
      <c r="X103" s="24"/>
      <c r="Y103" s="24"/>
      <c r="Z103" s="182"/>
      <c r="AA103" s="182"/>
      <c r="AB103" s="182"/>
      <c r="AC103" s="180"/>
      <c r="AD103" s="94"/>
      <c r="AE103" s="95"/>
      <c r="AF103" s="792" t="s">
        <v>1657</v>
      </c>
      <c r="AG103" s="792"/>
      <c r="AH103" s="792"/>
      <c r="AI103" s="792"/>
      <c r="AJ103" s="792"/>
      <c r="AK103" s="792"/>
      <c r="AL103" s="792"/>
      <c r="AM103" s="182"/>
      <c r="AN103" s="182"/>
      <c r="AO103" s="182"/>
      <c r="AP103" s="180"/>
      <c r="AQ103" s="94"/>
    </row>
    <row r="104" spans="1:43" ht="11.25" customHeight="1" x14ac:dyDescent="0.2">
      <c r="A104" s="792"/>
      <c r="B104" s="777"/>
      <c r="C104" s="765"/>
      <c r="D104" s="95"/>
      <c r="E104" s="918"/>
      <c r="F104" s="918"/>
      <c r="G104" s="918"/>
      <c r="H104" s="918"/>
      <c r="I104" s="918"/>
      <c r="J104" s="918"/>
      <c r="K104" s="918"/>
      <c r="L104" s="918"/>
      <c r="M104" s="918"/>
      <c r="N104" s="918"/>
      <c r="O104" s="918"/>
      <c r="P104" s="918"/>
      <c r="Q104" s="181"/>
      <c r="R104" s="95"/>
      <c r="S104" s="792"/>
      <c r="T104" s="792" t="s">
        <v>1658</v>
      </c>
      <c r="U104" s="792"/>
      <c r="V104" s="792"/>
      <c r="W104" s="792"/>
      <c r="X104" s="792"/>
      <c r="Y104" s="182" t="s">
        <v>2</v>
      </c>
      <c r="Z104" s="182"/>
      <c r="AA104" s="182"/>
      <c r="AB104" s="182"/>
      <c r="AC104" s="178" t="s">
        <v>59</v>
      </c>
      <c r="AD104" s="765"/>
      <c r="AE104" s="95"/>
      <c r="AF104" s="792"/>
      <c r="AG104" s="792" t="s">
        <v>1658</v>
      </c>
      <c r="AH104" s="792"/>
      <c r="AI104" s="792"/>
      <c r="AJ104" s="792"/>
      <c r="AK104" s="792"/>
      <c r="AL104" s="182" t="s">
        <v>2</v>
      </c>
      <c r="AM104" s="182"/>
      <c r="AN104" s="182"/>
      <c r="AO104" s="182"/>
      <c r="AP104" s="178" t="s">
        <v>59</v>
      </c>
      <c r="AQ104" s="765"/>
    </row>
    <row r="105" spans="1:43" x14ac:dyDescent="0.2">
      <c r="A105" s="24"/>
      <c r="B105" s="777"/>
      <c r="C105" s="94"/>
      <c r="D105" s="95"/>
      <c r="E105" s="918"/>
      <c r="F105" s="918"/>
      <c r="G105" s="918"/>
      <c r="H105" s="918"/>
      <c r="I105" s="918"/>
      <c r="J105" s="918"/>
      <c r="K105" s="918"/>
      <c r="L105" s="918"/>
      <c r="M105" s="918"/>
      <c r="N105" s="918"/>
      <c r="O105" s="918"/>
      <c r="P105" s="918"/>
      <c r="Q105" s="181"/>
      <c r="R105" s="95"/>
      <c r="S105" s="24" t="s">
        <v>560</v>
      </c>
      <c r="T105" s="24"/>
      <c r="U105" s="24"/>
      <c r="V105" s="24"/>
      <c r="W105" s="24" t="s">
        <v>2</v>
      </c>
      <c r="X105" s="182" t="s">
        <v>2</v>
      </c>
      <c r="Y105" s="182"/>
      <c r="Z105" s="182"/>
      <c r="AA105" s="182"/>
      <c r="AB105" s="182"/>
      <c r="AC105" s="178" t="s">
        <v>58</v>
      </c>
      <c r="AD105" s="94"/>
      <c r="AE105" s="95"/>
      <c r="AF105" s="729" t="s">
        <v>560</v>
      </c>
      <c r="AG105" s="24"/>
      <c r="AH105" s="24"/>
      <c r="AI105" s="24"/>
      <c r="AJ105" s="24" t="s">
        <v>2</v>
      </c>
      <c r="AK105" s="182" t="s">
        <v>2</v>
      </c>
      <c r="AL105" s="182"/>
      <c r="AM105" s="182"/>
      <c r="AN105" s="182"/>
      <c r="AO105" s="182"/>
      <c r="AP105" s="178" t="s">
        <v>58</v>
      </c>
      <c r="AQ105" s="94"/>
    </row>
    <row r="106" spans="1:43" x14ac:dyDescent="0.2">
      <c r="A106" s="24"/>
      <c r="B106" s="777"/>
      <c r="C106" s="94"/>
      <c r="D106" s="95"/>
      <c r="E106" s="918"/>
      <c r="F106" s="918"/>
      <c r="G106" s="918"/>
      <c r="H106" s="918"/>
      <c r="I106" s="918"/>
      <c r="J106" s="918"/>
      <c r="K106" s="918"/>
      <c r="L106" s="918"/>
      <c r="M106" s="918"/>
      <c r="N106" s="918"/>
      <c r="O106" s="918"/>
      <c r="P106" s="918"/>
      <c r="Q106" s="181"/>
      <c r="R106" s="95"/>
      <c r="AD106" s="94"/>
      <c r="AE106" s="95"/>
      <c r="AQ106" s="94"/>
    </row>
    <row r="107" spans="1:43" ht="6" customHeight="1" x14ac:dyDescent="0.2">
      <c r="A107" s="30"/>
      <c r="B107" s="793"/>
      <c r="C107" s="91"/>
      <c r="D107" s="44"/>
      <c r="E107" s="30"/>
      <c r="F107" s="30"/>
      <c r="G107" s="30"/>
      <c r="H107" s="30"/>
      <c r="I107" s="30"/>
      <c r="J107" s="30"/>
      <c r="K107" s="30"/>
      <c r="L107" s="30"/>
      <c r="M107" s="30"/>
      <c r="N107" s="30"/>
      <c r="O107" s="30"/>
      <c r="P107" s="30"/>
      <c r="Q107" s="91"/>
      <c r="R107" s="44"/>
      <c r="S107" s="30"/>
      <c r="T107" s="30"/>
      <c r="U107" s="30"/>
      <c r="V107" s="30"/>
      <c r="W107" s="30"/>
      <c r="X107" s="30"/>
      <c r="Y107" s="30"/>
      <c r="Z107" s="30"/>
      <c r="AA107" s="30"/>
      <c r="AB107" s="30"/>
      <c r="AC107" s="185"/>
      <c r="AD107" s="91"/>
      <c r="AE107" s="44"/>
      <c r="AF107" s="30"/>
      <c r="AG107" s="30"/>
      <c r="AH107" s="30"/>
      <c r="AI107" s="30"/>
      <c r="AJ107" s="30"/>
      <c r="AK107" s="30"/>
      <c r="AL107" s="30"/>
      <c r="AM107" s="30"/>
      <c r="AN107" s="30"/>
      <c r="AO107" s="30"/>
      <c r="AP107" s="185"/>
      <c r="AQ107" s="91"/>
    </row>
    <row r="108" spans="1:43" ht="6" customHeight="1" x14ac:dyDescent="0.2">
      <c r="A108" s="26"/>
      <c r="B108" s="756"/>
      <c r="C108" s="89"/>
      <c r="D108" s="45"/>
      <c r="E108" s="26"/>
      <c r="F108" s="26"/>
      <c r="G108" s="26"/>
      <c r="H108" s="26"/>
      <c r="I108" s="26"/>
      <c r="J108" s="26"/>
      <c r="K108" s="26"/>
      <c r="L108" s="26"/>
      <c r="M108" s="26"/>
      <c r="N108" s="26"/>
      <c r="O108" s="26"/>
      <c r="P108" s="26"/>
      <c r="Q108" s="89"/>
      <c r="R108" s="45"/>
      <c r="S108" s="26"/>
      <c r="T108" s="26"/>
      <c r="U108" s="26"/>
      <c r="V108" s="26"/>
      <c r="W108" s="26"/>
      <c r="X108" s="26"/>
      <c r="Y108" s="26"/>
      <c r="Z108" s="26"/>
      <c r="AA108" s="26"/>
      <c r="AB108" s="26"/>
      <c r="AC108" s="187"/>
      <c r="AD108" s="89"/>
      <c r="AE108" s="45"/>
      <c r="AF108" s="26"/>
      <c r="AG108" s="26"/>
      <c r="AH108" s="26"/>
      <c r="AI108" s="26"/>
      <c r="AJ108" s="26"/>
      <c r="AK108" s="26"/>
      <c r="AL108" s="26"/>
      <c r="AM108" s="26"/>
      <c r="AN108" s="26"/>
      <c r="AO108" s="26"/>
      <c r="AP108" s="187"/>
      <c r="AQ108" s="89"/>
    </row>
    <row r="109" spans="1:43" ht="11.25" customHeight="1" x14ac:dyDescent="0.2">
      <c r="A109" s="24"/>
      <c r="B109" s="777">
        <v>611</v>
      </c>
      <c r="C109" s="94"/>
      <c r="D109" s="95"/>
      <c r="E109" s="918" t="str">
        <f ca="1">VLOOKUP(INDIRECT(ADDRESS(ROW(),COLUMN()-3)),Language_Translations,MATCH(Language_Selected,Language_Options,0),FALSE)</f>
        <v>Avez-vous recherché des conseils ou un traitement pour la diarrhée ?</v>
      </c>
      <c r="F109" s="918"/>
      <c r="G109" s="918"/>
      <c r="H109" s="918"/>
      <c r="I109" s="918"/>
      <c r="J109" s="918"/>
      <c r="K109" s="918"/>
      <c r="L109" s="918"/>
      <c r="M109" s="918"/>
      <c r="N109" s="918"/>
      <c r="O109" s="918"/>
      <c r="P109" s="918"/>
      <c r="Q109" s="181"/>
      <c r="R109" s="95"/>
      <c r="S109" s="24" t="s">
        <v>444</v>
      </c>
      <c r="T109" s="24"/>
      <c r="U109" s="182" t="s">
        <v>2</v>
      </c>
      <c r="V109" s="182"/>
      <c r="W109" s="182"/>
      <c r="X109" s="182"/>
      <c r="Y109" s="182"/>
      <c r="Z109" s="182"/>
      <c r="AA109" s="182"/>
      <c r="AB109" s="182"/>
      <c r="AC109" s="178" t="s">
        <v>10</v>
      </c>
      <c r="AD109" s="94"/>
      <c r="AE109" s="95"/>
      <c r="AF109" s="24" t="s">
        <v>444</v>
      </c>
      <c r="AG109" s="24"/>
      <c r="AH109" s="182" t="s">
        <v>2</v>
      </c>
      <c r="AI109" s="182"/>
      <c r="AJ109" s="182"/>
      <c r="AK109" s="182"/>
      <c r="AL109" s="182"/>
      <c r="AM109" s="182"/>
      <c r="AN109" s="182"/>
      <c r="AO109" s="182"/>
      <c r="AP109" s="178" t="s">
        <v>10</v>
      </c>
      <c r="AQ109" s="94"/>
    </row>
    <row r="110" spans="1:43" x14ac:dyDescent="0.2">
      <c r="A110" s="24"/>
      <c r="B110" s="757"/>
      <c r="C110" s="94"/>
      <c r="D110" s="95"/>
      <c r="E110" s="918"/>
      <c r="F110" s="918"/>
      <c r="G110" s="918"/>
      <c r="H110" s="918"/>
      <c r="I110" s="918"/>
      <c r="J110" s="918"/>
      <c r="K110" s="918"/>
      <c r="L110" s="918"/>
      <c r="M110" s="918"/>
      <c r="N110" s="918"/>
      <c r="O110" s="918"/>
      <c r="P110" s="918"/>
      <c r="Q110" s="181"/>
      <c r="R110" s="95"/>
      <c r="S110" s="28" t="s">
        <v>445</v>
      </c>
      <c r="T110" s="28"/>
      <c r="U110" s="90" t="s">
        <v>2</v>
      </c>
      <c r="V110" s="90"/>
      <c r="W110" s="90"/>
      <c r="X110" s="90"/>
      <c r="Y110" s="90"/>
      <c r="Z110" s="90"/>
      <c r="AA110" s="90"/>
      <c r="AB110" s="90"/>
      <c r="AC110" s="178" t="s">
        <v>12</v>
      </c>
      <c r="AD110" s="94"/>
      <c r="AE110" s="95"/>
      <c r="AF110" s="28" t="s">
        <v>445</v>
      </c>
      <c r="AG110" s="28"/>
      <c r="AH110" s="90" t="s">
        <v>2</v>
      </c>
      <c r="AI110" s="90"/>
      <c r="AJ110" s="90"/>
      <c r="AK110" s="90"/>
      <c r="AL110" s="90"/>
      <c r="AM110" s="90"/>
      <c r="AN110" s="90"/>
      <c r="AO110" s="90"/>
      <c r="AP110" s="178" t="s">
        <v>12</v>
      </c>
      <c r="AQ110" s="94"/>
    </row>
    <row r="111" spans="1:43" x14ac:dyDescent="0.2">
      <c r="A111" s="28"/>
      <c r="B111" s="757"/>
      <c r="C111" s="94"/>
      <c r="D111" s="95"/>
      <c r="E111" s="918"/>
      <c r="F111" s="918"/>
      <c r="G111" s="918"/>
      <c r="H111" s="918"/>
      <c r="I111" s="918"/>
      <c r="J111" s="918"/>
      <c r="K111" s="918"/>
      <c r="L111" s="918"/>
      <c r="M111" s="918"/>
      <c r="N111" s="918"/>
      <c r="O111" s="918"/>
      <c r="P111" s="918"/>
      <c r="Q111" s="181"/>
      <c r="R111" s="95"/>
      <c r="S111" s="28"/>
      <c r="T111" s="28"/>
      <c r="U111" s="28"/>
      <c r="V111" s="28"/>
      <c r="W111" s="28"/>
      <c r="X111" s="28"/>
      <c r="Y111" s="28"/>
      <c r="AA111" s="42" t="s">
        <v>894</v>
      </c>
      <c r="AB111" s="28"/>
      <c r="AC111" s="42"/>
      <c r="AD111" s="94"/>
      <c r="AE111" s="95"/>
      <c r="AF111" s="28"/>
      <c r="AG111" s="28"/>
      <c r="AH111" s="28"/>
      <c r="AI111" s="28"/>
      <c r="AJ111" s="28"/>
      <c r="AK111" s="28"/>
      <c r="AL111" s="28"/>
      <c r="AN111" s="42" t="s">
        <v>894</v>
      </c>
      <c r="AO111" s="28"/>
      <c r="AP111" s="42"/>
      <c r="AQ111" s="94"/>
    </row>
    <row r="112" spans="1:43" ht="6" customHeight="1" x14ac:dyDescent="0.2">
      <c r="A112" s="30"/>
      <c r="B112" s="793"/>
      <c r="C112" s="91"/>
      <c r="D112" s="44"/>
      <c r="E112" s="30"/>
      <c r="F112" s="30"/>
      <c r="G112" s="30"/>
      <c r="H112" s="30"/>
      <c r="I112" s="30"/>
      <c r="J112" s="30"/>
      <c r="K112" s="30"/>
      <c r="L112" s="30"/>
      <c r="M112" s="30"/>
      <c r="N112" s="30"/>
      <c r="O112" s="30"/>
      <c r="P112" s="30"/>
      <c r="Q112" s="91"/>
      <c r="R112" s="44"/>
      <c r="S112" s="30"/>
      <c r="T112" s="30"/>
      <c r="U112" s="30"/>
      <c r="V112" s="30"/>
      <c r="W112" s="30"/>
      <c r="X112" s="30"/>
      <c r="Y112" s="30"/>
      <c r="Z112" s="30"/>
      <c r="AA112" s="30"/>
      <c r="AB112" s="30"/>
      <c r="AC112" s="185"/>
      <c r="AD112" s="91"/>
      <c r="AE112" s="44"/>
      <c r="AF112" s="30"/>
      <c r="AG112" s="30"/>
      <c r="AH112" s="30"/>
      <c r="AI112" s="30"/>
      <c r="AJ112" s="30"/>
      <c r="AK112" s="30"/>
      <c r="AL112" s="30"/>
      <c r="AM112" s="30"/>
      <c r="AN112" s="30"/>
      <c r="AO112" s="30"/>
      <c r="AP112" s="185"/>
      <c r="AQ112" s="91"/>
    </row>
    <row r="113" spans="1:43" ht="6" customHeight="1" x14ac:dyDescent="0.2">
      <c r="A113" s="26"/>
      <c r="B113" s="756"/>
      <c r="C113" s="89"/>
      <c r="D113" s="45"/>
      <c r="E113" s="26"/>
      <c r="F113" s="26"/>
      <c r="G113" s="26"/>
      <c r="H113" s="26"/>
      <c r="I113" s="26"/>
      <c r="J113" s="26"/>
      <c r="K113" s="26"/>
      <c r="L113" s="26"/>
      <c r="M113" s="26"/>
      <c r="N113" s="26"/>
      <c r="O113" s="26"/>
      <c r="P113" s="26"/>
      <c r="Q113" s="89"/>
      <c r="R113" s="45"/>
      <c r="S113" s="26"/>
      <c r="T113" s="26"/>
      <c r="U113" s="26"/>
      <c r="V113" s="26"/>
      <c r="W113" s="26"/>
      <c r="X113" s="26"/>
      <c r="Y113" s="26"/>
      <c r="Z113" s="26"/>
      <c r="AA113" s="26"/>
      <c r="AB113" s="26"/>
      <c r="AC113" s="186"/>
      <c r="AD113" s="89"/>
      <c r="AE113" s="45"/>
      <c r="AF113" s="26"/>
      <c r="AG113" s="26"/>
      <c r="AH113" s="26"/>
      <c r="AI113" s="26"/>
      <c r="AJ113" s="26"/>
      <c r="AK113" s="26"/>
      <c r="AL113" s="26"/>
      <c r="AM113" s="26"/>
      <c r="AN113" s="26"/>
      <c r="AO113" s="26"/>
      <c r="AP113" s="187"/>
      <c r="AQ113" s="89"/>
    </row>
    <row r="114" spans="1:43" ht="11.25" customHeight="1" x14ac:dyDescent="0.2">
      <c r="A114" s="28"/>
      <c r="B114" s="757">
        <v>612</v>
      </c>
      <c r="C114" s="94"/>
      <c r="D114" s="95"/>
      <c r="E114" s="918" t="str">
        <f ca="1">VLOOKUP(INDIRECT(ADDRESS(ROW(),COLUMN()-3)),Language_Translations,MATCH(Language_Selected,Language_Options,0),FALSE)</f>
        <v>Où êtes-vous allée pour rechercher des conseils ou un traitement ?
Quelque part ailleurs ?</v>
      </c>
      <c r="F114" s="918"/>
      <c r="G114" s="918"/>
      <c r="H114" s="918"/>
      <c r="I114" s="918"/>
      <c r="J114" s="918"/>
      <c r="K114" s="918"/>
      <c r="L114" s="918"/>
      <c r="M114" s="918"/>
      <c r="N114" s="918"/>
      <c r="O114" s="918"/>
      <c r="P114" s="918"/>
      <c r="Q114" s="181"/>
      <c r="R114" s="95"/>
      <c r="S114" s="307" t="s">
        <v>597</v>
      </c>
      <c r="T114" s="28"/>
      <c r="U114" s="28"/>
      <c r="V114" s="28"/>
      <c r="W114" s="28"/>
      <c r="X114" s="28"/>
      <c r="Y114" s="28"/>
      <c r="Z114" s="28"/>
      <c r="AA114" s="28"/>
      <c r="AB114" s="28"/>
      <c r="AC114" s="179"/>
      <c r="AD114" s="94"/>
      <c r="AE114" s="95"/>
      <c r="AF114" s="307" t="s">
        <v>597</v>
      </c>
      <c r="AG114" s="28"/>
      <c r="AH114" s="28"/>
      <c r="AI114" s="28"/>
      <c r="AJ114" s="28"/>
      <c r="AK114" s="28"/>
      <c r="AL114" s="28"/>
      <c r="AM114" s="28"/>
      <c r="AN114" s="28"/>
      <c r="AO114" s="28"/>
      <c r="AP114" s="179"/>
      <c r="AQ114" s="94"/>
    </row>
    <row r="115" spans="1:43" x14ac:dyDescent="0.2">
      <c r="A115" s="24"/>
      <c r="B115" s="216" t="s">
        <v>53</v>
      </c>
      <c r="C115" s="94"/>
      <c r="D115" s="95"/>
      <c r="E115" s="918"/>
      <c r="F115" s="918"/>
      <c r="G115" s="918"/>
      <c r="H115" s="918"/>
      <c r="I115" s="918"/>
      <c r="J115" s="918"/>
      <c r="K115" s="918"/>
      <c r="L115" s="918"/>
      <c r="M115" s="918"/>
      <c r="N115" s="918"/>
      <c r="O115" s="918"/>
      <c r="P115" s="918"/>
      <c r="Q115" s="181"/>
      <c r="R115" s="95"/>
      <c r="S115" s="28"/>
      <c r="T115" s="700" t="s">
        <v>1659</v>
      </c>
      <c r="U115" s="28"/>
      <c r="V115" s="28"/>
      <c r="W115" s="28"/>
      <c r="X115" s="28"/>
      <c r="Y115" s="28"/>
      <c r="AA115" s="90"/>
      <c r="AB115" s="90"/>
      <c r="AC115" s="180"/>
      <c r="AD115" s="94"/>
      <c r="AE115" s="95"/>
      <c r="AF115" s="28"/>
      <c r="AG115" s="700" t="s">
        <v>1659</v>
      </c>
      <c r="AH115" s="766"/>
      <c r="AI115" s="766"/>
      <c r="AJ115" s="766"/>
      <c r="AK115" s="766"/>
      <c r="AL115" s="766"/>
      <c r="AN115" s="90"/>
      <c r="AO115" s="90"/>
      <c r="AP115" s="180"/>
      <c r="AQ115" s="94"/>
    </row>
    <row r="116" spans="1:43" x14ac:dyDescent="0.2">
      <c r="A116" s="792"/>
      <c r="B116" s="216"/>
      <c r="C116" s="765"/>
      <c r="D116" s="95"/>
      <c r="E116" s="918"/>
      <c r="F116" s="918"/>
      <c r="G116" s="918"/>
      <c r="H116" s="918"/>
      <c r="I116" s="918"/>
      <c r="J116" s="918"/>
      <c r="K116" s="918"/>
      <c r="L116" s="918"/>
      <c r="M116" s="918"/>
      <c r="N116" s="918"/>
      <c r="O116" s="918"/>
      <c r="P116" s="918"/>
      <c r="Q116" s="181"/>
      <c r="R116" s="95"/>
      <c r="S116" s="766"/>
      <c r="T116" s="700"/>
      <c r="U116" s="766" t="s">
        <v>1477</v>
      </c>
      <c r="V116" s="766"/>
      <c r="W116" s="766"/>
      <c r="X116" s="766"/>
      <c r="Y116" s="766"/>
      <c r="AA116" s="182" t="s">
        <v>2</v>
      </c>
      <c r="AB116" s="182"/>
      <c r="AC116" s="179" t="s">
        <v>22</v>
      </c>
      <c r="AD116" s="765"/>
      <c r="AE116" s="95"/>
      <c r="AF116" s="766"/>
      <c r="AG116" s="700"/>
      <c r="AH116" s="766" t="s">
        <v>1477</v>
      </c>
      <c r="AI116" s="766"/>
      <c r="AJ116" s="766"/>
      <c r="AK116" s="766"/>
      <c r="AL116" s="766"/>
      <c r="AN116" s="182" t="s">
        <v>2</v>
      </c>
      <c r="AO116" s="182"/>
      <c r="AP116" s="757" t="s">
        <v>22</v>
      </c>
      <c r="AQ116" s="765"/>
    </row>
    <row r="117" spans="1:43" x14ac:dyDescent="0.2">
      <c r="A117" s="24"/>
      <c r="B117" s="777"/>
      <c r="C117" s="94"/>
      <c r="D117" s="95"/>
      <c r="E117" s="918"/>
      <c r="F117" s="918"/>
      <c r="G117" s="918"/>
      <c r="H117" s="918"/>
      <c r="I117" s="918"/>
      <c r="J117" s="918"/>
      <c r="K117" s="918"/>
      <c r="L117" s="918"/>
      <c r="M117" s="918"/>
      <c r="N117" s="918"/>
      <c r="O117" s="918"/>
      <c r="P117" s="918"/>
      <c r="Q117" s="181"/>
      <c r="R117" s="95"/>
      <c r="S117" s="28"/>
      <c r="T117" s="700" t="s">
        <v>891</v>
      </c>
      <c r="U117" s="24"/>
      <c r="V117" s="28"/>
      <c r="W117" s="28"/>
      <c r="X117" s="28"/>
      <c r="Y117" s="28"/>
      <c r="Z117" s="28"/>
      <c r="AA117" s="28"/>
      <c r="AB117" s="28"/>
      <c r="AC117" s="179"/>
      <c r="AD117" s="94"/>
      <c r="AE117" s="95"/>
      <c r="AF117" s="28"/>
      <c r="AG117" s="700" t="s">
        <v>891</v>
      </c>
      <c r="AH117" s="24"/>
      <c r="AI117" s="28"/>
      <c r="AJ117" s="28"/>
      <c r="AK117" s="28"/>
      <c r="AL117" s="28"/>
      <c r="AM117" s="28"/>
      <c r="AN117" s="28"/>
      <c r="AO117" s="28"/>
      <c r="AP117" s="179"/>
      <c r="AQ117" s="94"/>
    </row>
    <row r="118" spans="1:43" ht="11.25" customHeight="1" x14ac:dyDescent="0.2">
      <c r="A118" s="24"/>
      <c r="B118" s="777"/>
      <c r="C118" s="94"/>
      <c r="D118" s="95"/>
      <c r="E118" s="918"/>
      <c r="F118" s="918"/>
      <c r="G118" s="918"/>
      <c r="H118" s="918"/>
      <c r="I118" s="918"/>
      <c r="J118" s="918"/>
      <c r="K118" s="918"/>
      <c r="L118" s="918"/>
      <c r="M118" s="918"/>
      <c r="N118" s="918"/>
      <c r="O118" s="918"/>
      <c r="P118" s="918"/>
      <c r="Q118" s="181"/>
      <c r="R118" s="95"/>
      <c r="S118" s="28"/>
      <c r="T118" s="726"/>
      <c r="U118" s="28" t="s">
        <v>1477</v>
      </c>
      <c r="V118" s="28"/>
      <c r="W118" s="28"/>
      <c r="X118" s="182"/>
      <c r="Y118" s="90"/>
      <c r="Z118" s="183"/>
      <c r="AA118" s="182" t="s">
        <v>2</v>
      </c>
      <c r="AB118" s="182"/>
      <c r="AC118" s="179" t="s">
        <v>23</v>
      </c>
      <c r="AD118" s="94"/>
      <c r="AE118" s="95"/>
      <c r="AF118" s="28"/>
      <c r="AG118" s="28"/>
      <c r="AH118" s="755" t="s">
        <v>1477</v>
      </c>
      <c r="AI118" s="28"/>
      <c r="AJ118" s="28"/>
      <c r="AK118" s="182"/>
      <c r="AL118" s="90"/>
      <c r="AM118" s="183"/>
      <c r="AN118" s="182" t="s">
        <v>2</v>
      </c>
      <c r="AO118" s="182"/>
      <c r="AP118" s="179" t="s">
        <v>23</v>
      </c>
      <c r="AQ118" s="94"/>
    </row>
    <row r="119" spans="1:43" x14ac:dyDescent="0.2">
      <c r="A119" s="24"/>
      <c r="B119" s="777"/>
      <c r="C119" s="94"/>
      <c r="D119" s="95"/>
      <c r="E119" s="28"/>
      <c r="F119" s="28"/>
      <c r="G119" s="28"/>
      <c r="H119" s="28"/>
      <c r="I119" s="28"/>
      <c r="J119" s="28"/>
      <c r="K119" s="28"/>
      <c r="L119" s="28"/>
      <c r="M119" s="28"/>
      <c r="N119" s="28"/>
      <c r="O119" s="28"/>
      <c r="P119" s="28"/>
      <c r="Q119" s="94"/>
      <c r="R119" s="95"/>
      <c r="S119" s="28"/>
      <c r="T119" s="695" t="s">
        <v>893</v>
      </c>
      <c r="U119" s="28"/>
      <c r="V119" s="28"/>
      <c r="W119" s="28"/>
      <c r="X119" s="28"/>
      <c r="Y119" s="28"/>
      <c r="Z119" s="28"/>
      <c r="AA119" s="28"/>
      <c r="AB119" s="28"/>
      <c r="AC119" s="179"/>
      <c r="AD119" s="94"/>
      <c r="AE119" s="95"/>
      <c r="AF119" s="28"/>
      <c r="AG119" s="695" t="s">
        <v>727</v>
      </c>
      <c r="AH119" s="28"/>
      <c r="AI119" s="28"/>
      <c r="AJ119" s="28"/>
      <c r="AK119" s="28"/>
      <c r="AL119" s="28"/>
      <c r="AM119" s="28"/>
      <c r="AN119" s="28"/>
      <c r="AO119" s="28"/>
      <c r="AP119" s="179"/>
      <c r="AQ119" s="94"/>
    </row>
    <row r="120" spans="1:43" ht="11.25" customHeight="1" x14ac:dyDescent="0.2">
      <c r="A120" s="24"/>
      <c r="B120" s="777"/>
      <c r="C120" s="94"/>
      <c r="D120" s="95"/>
      <c r="E120" s="919" t="s">
        <v>733</v>
      </c>
      <c r="F120" s="919"/>
      <c r="G120" s="919"/>
      <c r="H120" s="919"/>
      <c r="I120" s="919"/>
      <c r="J120" s="919"/>
      <c r="K120" s="919"/>
      <c r="L120" s="919"/>
      <c r="M120" s="919"/>
      <c r="N120" s="919"/>
      <c r="O120" s="919"/>
      <c r="P120" s="919"/>
      <c r="Q120" s="94"/>
      <c r="R120" s="95"/>
      <c r="S120" s="28"/>
      <c r="T120" s="726"/>
      <c r="U120" s="28" t="s">
        <v>1477</v>
      </c>
      <c r="V120" s="28"/>
      <c r="W120" s="28"/>
      <c r="X120" s="182"/>
      <c r="Y120" s="183"/>
      <c r="Z120" s="182"/>
      <c r="AA120" s="182" t="s">
        <v>2</v>
      </c>
      <c r="AB120" s="182"/>
      <c r="AC120" s="179" t="s">
        <v>24</v>
      </c>
      <c r="AD120" s="94"/>
      <c r="AE120" s="95"/>
      <c r="AF120" s="28"/>
      <c r="AG120" s="28"/>
      <c r="AH120" s="28" t="s">
        <v>1459</v>
      </c>
      <c r="AI120" s="28"/>
      <c r="AJ120" s="28"/>
      <c r="AK120" s="182"/>
      <c r="AL120" s="183"/>
      <c r="AM120" s="182"/>
      <c r="AN120" s="182"/>
      <c r="AO120" s="182" t="s">
        <v>2</v>
      </c>
      <c r="AP120" s="179" t="s">
        <v>24</v>
      </c>
      <c r="AQ120" s="94"/>
    </row>
    <row r="121" spans="1:43" x14ac:dyDescent="0.2">
      <c r="A121" s="24"/>
      <c r="B121" s="777"/>
      <c r="C121" s="94"/>
      <c r="D121" s="95"/>
      <c r="E121" s="919"/>
      <c r="F121" s="919"/>
      <c r="G121" s="919"/>
      <c r="H121" s="919"/>
      <c r="I121" s="919"/>
      <c r="J121" s="919"/>
      <c r="K121" s="919"/>
      <c r="L121" s="919"/>
      <c r="M121" s="919"/>
      <c r="N121" s="919"/>
      <c r="O121" s="919"/>
      <c r="P121" s="919"/>
      <c r="Q121" s="94"/>
      <c r="R121" s="95"/>
      <c r="S121" s="28"/>
      <c r="T121" s="726" t="s">
        <v>599</v>
      </c>
      <c r="U121" s="28"/>
      <c r="V121" s="28"/>
      <c r="W121" s="28"/>
      <c r="X121" s="28"/>
      <c r="Y121" s="90"/>
      <c r="Z121" s="90" t="s">
        <v>2</v>
      </c>
      <c r="AA121" s="90"/>
      <c r="AB121" s="182"/>
      <c r="AC121" s="179" t="s">
        <v>25</v>
      </c>
      <c r="AD121" s="94"/>
      <c r="AE121" s="95"/>
      <c r="AF121" s="28"/>
      <c r="AG121" s="28" t="s">
        <v>599</v>
      </c>
      <c r="AH121" s="28"/>
      <c r="AI121" s="28"/>
      <c r="AJ121" s="28"/>
      <c r="AK121" s="28"/>
      <c r="AL121" s="90"/>
      <c r="AM121" s="90" t="s">
        <v>2</v>
      </c>
      <c r="AN121" s="90"/>
      <c r="AO121" s="182"/>
      <c r="AP121" s="179" t="s">
        <v>25</v>
      </c>
      <c r="AQ121" s="94"/>
    </row>
    <row r="122" spans="1:43" x14ac:dyDescent="0.2">
      <c r="A122" s="24"/>
      <c r="B122" s="777"/>
      <c r="C122" s="94"/>
      <c r="D122" s="95"/>
      <c r="E122" s="24"/>
      <c r="F122" s="24"/>
      <c r="G122" s="24"/>
      <c r="H122" s="24"/>
      <c r="I122" s="24"/>
      <c r="J122" s="24"/>
      <c r="K122" s="24"/>
      <c r="L122" s="24"/>
      <c r="M122" s="24"/>
      <c r="N122" s="24"/>
      <c r="O122" s="24"/>
      <c r="P122" s="24"/>
      <c r="Q122" s="94"/>
      <c r="R122" s="95"/>
      <c r="S122" s="28"/>
      <c r="T122" s="726" t="s">
        <v>660</v>
      </c>
      <c r="U122" s="28"/>
      <c r="V122" s="28"/>
      <c r="W122" s="28"/>
      <c r="X122" s="28"/>
      <c r="Y122" s="90"/>
      <c r="Z122" s="90" t="s">
        <v>2</v>
      </c>
      <c r="AA122" s="90"/>
      <c r="AB122" s="182"/>
      <c r="AC122" s="179" t="s">
        <v>26</v>
      </c>
      <c r="AD122" s="94"/>
      <c r="AE122" s="95"/>
      <c r="AF122" s="28"/>
      <c r="AG122" s="28" t="s">
        <v>660</v>
      </c>
      <c r="AH122" s="28"/>
      <c r="AI122" s="28"/>
      <c r="AJ122" s="28"/>
      <c r="AK122" s="28"/>
      <c r="AL122" s="90"/>
      <c r="AM122" s="90" t="s">
        <v>2</v>
      </c>
      <c r="AN122" s="90"/>
      <c r="AO122" s="182"/>
      <c r="AP122" s="179" t="s">
        <v>26</v>
      </c>
      <c r="AQ122" s="94"/>
    </row>
    <row r="123" spans="1:43" ht="11.25" customHeight="1" x14ac:dyDescent="0.2">
      <c r="A123" s="24"/>
      <c r="B123" s="777"/>
      <c r="C123" s="94"/>
      <c r="D123" s="95"/>
      <c r="E123" s="899" t="s">
        <v>734</v>
      </c>
      <c r="F123" s="899"/>
      <c r="G123" s="899"/>
      <c r="H123" s="899"/>
      <c r="I123" s="899"/>
      <c r="J123" s="899"/>
      <c r="K123" s="899"/>
      <c r="L123" s="899"/>
      <c r="M123" s="899"/>
      <c r="N123" s="899"/>
      <c r="O123" s="899"/>
      <c r="P123" s="899"/>
      <c r="Q123" s="94"/>
      <c r="R123" s="95"/>
      <c r="S123" s="28"/>
      <c r="T123" s="728" t="s">
        <v>600</v>
      </c>
      <c r="U123" s="157"/>
      <c r="V123" s="157"/>
      <c r="W123" s="157"/>
      <c r="X123" s="157"/>
      <c r="Y123" s="157"/>
      <c r="Z123" s="157"/>
      <c r="AA123" s="157"/>
      <c r="AB123" s="157"/>
      <c r="AC123" s="154"/>
      <c r="AD123" s="155"/>
      <c r="AE123" s="156"/>
      <c r="AF123" s="28"/>
      <c r="AG123" s="157" t="s">
        <v>600</v>
      </c>
      <c r="AH123" s="157"/>
      <c r="AI123" s="157"/>
      <c r="AJ123" s="157"/>
      <c r="AK123" s="157"/>
      <c r="AL123" s="157"/>
      <c r="AM123" s="157"/>
      <c r="AN123" s="157"/>
      <c r="AO123" s="157"/>
      <c r="AP123" s="154"/>
      <c r="AQ123" s="155"/>
    </row>
    <row r="124" spans="1:43" ht="11.25" customHeight="1" x14ac:dyDescent="0.2">
      <c r="A124" s="24"/>
      <c r="B124" s="777"/>
      <c r="C124" s="94"/>
      <c r="D124" s="95"/>
      <c r="E124" s="899"/>
      <c r="F124" s="899"/>
      <c r="G124" s="899"/>
      <c r="H124" s="899"/>
      <c r="I124" s="899"/>
      <c r="J124" s="899"/>
      <c r="K124" s="899"/>
      <c r="L124" s="899"/>
      <c r="M124" s="899"/>
      <c r="N124" s="899"/>
      <c r="O124" s="899"/>
      <c r="P124" s="899"/>
      <c r="Q124" s="94"/>
      <c r="R124" s="95"/>
      <c r="S124" s="28"/>
      <c r="T124" s="157"/>
      <c r="U124" s="157"/>
      <c r="V124" s="157"/>
      <c r="W124" s="157"/>
      <c r="X124" s="157"/>
      <c r="Y124" s="157"/>
      <c r="Z124" s="157"/>
      <c r="AA124" s="157"/>
      <c r="AB124" s="157"/>
      <c r="AC124" s="154"/>
      <c r="AD124" s="155"/>
      <c r="AE124" s="156"/>
      <c r="AF124" s="28"/>
      <c r="AG124" s="157"/>
      <c r="AH124" s="157"/>
      <c r="AI124" s="157"/>
      <c r="AJ124" s="157"/>
      <c r="AK124" s="157"/>
      <c r="AL124" s="157"/>
      <c r="AM124" s="157"/>
      <c r="AN124" s="157"/>
      <c r="AO124" s="157"/>
      <c r="AP124" s="154"/>
      <c r="AQ124" s="155"/>
    </row>
    <row r="125" spans="1:43" x14ac:dyDescent="0.2">
      <c r="A125" s="24"/>
      <c r="B125" s="777"/>
      <c r="C125" s="94"/>
      <c r="D125" s="95"/>
      <c r="E125" s="899"/>
      <c r="F125" s="899"/>
      <c r="G125" s="899"/>
      <c r="H125" s="899"/>
      <c r="I125" s="899"/>
      <c r="J125" s="899"/>
      <c r="K125" s="899"/>
      <c r="L125" s="899"/>
      <c r="M125" s="899"/>
      <c r="N125" s="899"/>
      <c r="O125" s="899"/>
      <c r="P125" s="899"/>
      <c r="Q125" s="94"/>
      <c r="R125" s="95"/>
      <c r="S125" s="28"/>
      <c r="T125" s="157"/>
      <c r="U125" s="28"/>
      <c r="V125" s="172"/>
      <c r="W125" s="172"/>
      <c r="X125" s="172"/>
      <c r="Y125" s="172"/>
      <c r="Z125" s="172"/>
      <c r="AA125" s="172"/>
      <c r="AB125" s="172"/>
      <c r="AC125" s="154" t="s">
        <v>28</v>
      </c>
      <c r="AD125" s="155"/>
      <c r="AE125" s="156"/>
      <c r="AF125" s="28"/>
      <c r="AG125" s="157"/>
      <c r="AH125" s="28"/>
      <c r="AI125" s="172"/>
      <c r="AJ125" s="172"/>
      <c r="AK125" s="172"/>
      <c r="AL125" s="172"/>
      <c r="AM125" s="172"/>
      <c r="AN125" s="172"/>
      <c r="AO125" s="172"/>
      <c r="AP125" s="154" t="s">
        <v>28</v>
      </c>
      <c r="AQ125" s="155"/>
    </row>
    <row r="126" spans="1:43" x14ac:dyDescent="0.2">
      <c r="A126" s="24"/>
      <c r="B126" s="777"/>
      <c r="C126" s="94"/>
      <c r="D126" s="95"/>
      <c r="E126" s="899"/>
      <c r="F126" s="899"/>
      <c r="G126" s="899"/>
      <c r="H126" s="899"/>
      <c r="I126" s="899"/>
      <c r="J126" s="899"/>
      <c r="K126" s="899"/>
      <c r="L126" s="899"/>
      <c r="M126" s="899"/>
      <c r="N126" s="899"/>
      <c r="O126" s="899"/>
      <c r="P126" s="899"/>
      <c r="Q126" s="94"/>
      <c r="R126" s="95"/>
      <c r="S126" s="28"/>
      <c r="T126" s="28"/>
      <c r="U126" s="28"/>
      <c r="V126" s="998" t="s">
        <v>559</v>
      </c>
      <c r="W126" s="998"/>
      <c r="X126" s="998"/>
      <c r="Y126" s="998"/>
      <c r="Z126" s="998"/>
      <c r="AA126" s="998"/>
      <c r="AB126" s="998"/>
      <c r="AC126" s="154"/>
      <c r="AD126" s="94"/>
      <c r="AE126" s="95"/>
      <c r="AF126" s="28"/>
      <c r="AG126" s="28"/>
      <c r="AH126" s="28"/>
      <c r="AI126" s="998" t="s">
        <v>559</v>
      </c>
      <c r="AJ126" s="998"/>
      <c r="AK126" s="998"/>
      <c r="AL126" s="998"/>
      <c r="AM126" s="998"/>
      <c r="AN126" s="998"/>
      <c r="AO126" s="998"/>
      <c r="AP126" s="154"/>
      <c r="AQ126" s="155"/>
    </row>
    <row r="127" spans="1:43" x14ac:dyDescent="0.2">
      <c r="A127" s="24"/>
      <c r="B127" s="777"/>
      <c r="C127" s="94"/>
      <c r="D127" s="95"/>
      <c r="Q127" s="94"/>
      <c r="R127" s="95"/>
      <c r="S127" s="28"/>
      <c r="T127" s="28"/>
      <c r="U127" s="28"/>
      <c r="V127" s="28"/>
      <c r="W127" s="28"/>
      <c r="X127" s="28"/>
      <c r="Y127" s="28"/>
      <c r="Z127" s="28"/>
      <c r="AA127" s="28"/>
      <c r="AB127" s="28"/>
      <c r="AC127" s="179"/>
      <c r="AD127" s="94"/>
      <c r="AE127" s="95"/>
      <c r="AF127" s="28"/>
      <c r="AG127" s="28"/>
      <c r="AH127" s="28"/>
      <c r="AI127" s="28"/>
      <c r="AJ127" s="28"/>
      <c r="AK127" s="28"/>
      <c r="AL127" s="28"/>
      <c r="AM127" s="28"/>
      <c r="AN127" s="28"/>
      <c r="AO127" s="28"/>
      <c r="AP127" s="179"/>
      <c r="AQ127" s="94"/>
    </row>
    <row r="128" spans="1:43" ht="10.5" x14ac:dyDescent="0.2">
      <c r="A128" s="24"/>
      <c r="B128" s="777"/>
      <c r="C128" s="94"/>
      <c r="D128" s="95"/>
      <c r="Q128" s="94"/>
      <c r="R128" s="95"/>
      <c r="S128" s="307" t="s">
        <v>601</v>
      </c>
      <c r="T128" s="28"/>
      <c r="U128" s="28"/>
      <c r="V128" s="28"/>
      <c r="W128" s="28"/>
      <c r="X128" s="28"/>
      <c r="Y128" s="28"/>
      <c r="Z128" s="28"/>
      <c r="AA128" s="28"/>
      <c r="AB128" s="28"/>
      <c r="AC128" s="179"/>
      <c r="AD128" s="94"/>
      <c r="AE128" s="95"/>
      <c r="AF128" s="307" t="s">
        <v>601</v>
      </c>
      <c r="AG128" s="28"/>
      <c r="AH128" s="28"/>
      <c r="AI128" s="28"/>
      <c r="AJ128" s="28"/>
      <c r="AK128" s="28"/>
      <c r="AL128" s="28"/>
      <c r="AM128" s="28"/>
      <c r="AN128" s="28"/>
      <c r="AO128" s="28"/>
      <c r="AP128" s="179"/>
      <c r="AQ128" s="94"/>
    </row>
    <row r="129" spans="1:43" x14ac:dyDescent="0.2">
      <c r="A129" s="24"/>
      <c r="B129" s="777"/>
      <c r="C129" s="94"/>
      <c r="D129" s="95"/>
      <c r="E129" s="890" t="s">
        <v>595</v>
      </c>
      <c r="F129" s="890"/>
      <c r="G129" s="890"/>
      <c r="H129" s="890"/>
      <c r="I129" s="890"/>
      <c r="J129" s="890"/>
      <c r="K129" s="890"/>
      <c r="L129" s="890"/>
      <c r="M129" s="890"/>
      <c r="N129" s="890"/>
      <c r="O129" s="890"/>
      <c r="P129" s="890"/>
      <c r="Q129" s="94"/>
      <c r="R129" s="95"/>
      <c r="S129" s="28"/>
      <c r="T129" s="700" t="s">
        <v>906</v>
      </c>
      <c r="U129" s="28"/>
      <c r="V129" s="28"/>
      <c r="W129" s="28"/>
      <c r="X129" s="28"/>
      <c r="Y129" s="28"/>
      <c r="Z129" s="28"/>
      <c r="AA129" s="28"/>
      <c r="AB129" s="28"/>
      <c r="AC129" s="179"/>
      <c r="AD129" s="94"/>
      <c r="AE129" s="95"/>
      <c r="AF129" s="28"/>
      <c r="AG129" s="700" t="s">
        <v>906</v>
      </c>
      <c r="AH129" s="726"/>
      <c r="AI129" s="726"/>
      <c r="AJ129" s="28"/>
      <c r="AK129" s="28"/>
      <c r="AL129" s="28"/>
      <c r="AM129" s="28"/>
      <c r="AN129" s="28"/>
      <c r="AO129" s="28"/>
      <c r="AP129" s="179"/>
      <c r="AQ129" s="94"/>
    </row>
    <row r="130" spans="1:43" x14ac:dyDescent="0.2">
      <c r="A130" s="24"/>
      <c r="B130" s="777"/>
      <c r="C130" s="94"/>
      <c r="D130" s="95"/>
      <c r="Q130" s="94"/>
      <c r="R130" s="95"/>
      <c r="S130" s="28"/>
      <c r="T130" s="28"/>
      <c r="U130" s="28" t="s">
        <v>731</v>
      </c>
      <c r="V130" s="28"/>
      <c r="W130" s="28"/>
      <c r="X130" s="182" t="s">
        <v>2</v>
      </c>
      <c r="Y130" s="183"/>
      <c r="Z130" s="182"/>
      <c r="AA130" s="182"/>
      <c r="AB130" s="182"/>
      <c r="AC130" s="179" t="s">
        <v>29</v>
      </c>
      <c r="AD130" s="94"/>
      <c r="AE130" s="95"/>
      <c r="AF130" s="28"/>
      <c r="AG130" s="726"/>
      <c r="AH130" s="726" t="s">
        <v>731</v>
      </c>
      <c r="AI130" s="726"/>
      <c r="AJ130" s="28"/>
      <c r="AK130" s="182" t="s">
        <v>2</v>
      </c>
      <c r="AL130" s="183"/>
      <c r="AM130" s="182"/>
      <c r="AN130" s="182"/>
      <c r="AO130" s="182"/>
      <c r="AP130" s="179" t="s">
        <v>29</v>
      </c>
      <c r="AQ130" s="94"/>
    </row>
    <row r="131" spans="1:43" x14ac:dyDescent="0.2">
      <c r="A131" s="24"/>
      <c r="B131" s="777"/>
      <c r="C131" s="94"/>
      <c r="D131" s="95"/>
      <c r="Q131" s="94"/>
      <c r="R131" s="95"/>
      <c r="S131" s="28"/>
      <c r="T131" s="28" t="s">
        <v>644</v>
      </c>
      <c r="U131" s="28"/>
      <c r="V131" s="28"/>
      <c r="W131" s="28"/>
      <c r="X131" s="28"/>
      <c r="Y131" s="182" t="s">
        <v>2</v>
      </c>
      <c r="Z131" s="182"/>
      <c r="AA131" s="183"/>
      <c r="AB131" s="182"/>
      <c r="AC131" s="179" t="s">
        <v>30</v>
      </c>
      <c r="AD131" s="94"/>
      <c r="AE131" s="95"/>
      <c r="AF131" s="28"/>
      <c r="AG131" s="726" t="s">
        <v>644</v>
      </c>
      <c r="AH131" s="726"/>
      <c r="AI131" s="726"/>
      <c r="AJ131" s="28"/>
      <c r="AK131" s="28"/>
      <c r="AL131" s="182" t="s">
        <v>2</v>
      </c>
      <c r="AM131" s="182"/>
      <c r="AN131" s="183"/>
      <c r="AO131" s="182"/>
      <c r="AP131" s="179" t="s">
        <v>30</v>
      </c>
      <c r="AQ131" s="94"/>
    </row>
    <row r="132" spans="1:43" x14ac:dyDescent="0.2">
      <c r="A132" s="24"/>
      <c r="B132" s="777"/>
      <c r="C132" s="94"/>
      <c r="D132" s="95"/>
      <c r="Q132" s="94"/>
      <c r="R132" s="95"/>
      <c r="S132" s="28"/>
      <c r="T132" s="729" t="s">
        <v>645</v>
      </c>
      <c r="U132" s="28"/>
      <c r="V132" s="28"/>
      <c r="W132" s="28"/>
      <c r="X132" s="28"/>
      <c r="Z132" s="182" t="s">
        <v>2</v>
      </c>
      <c r="AA132" s="183"/>
      <c r="AB132" s="182"/>
      <c r="AC132" s="179" t="s">
        <v>51</v>
      </c>
      <c r="AD132" s="94"/>
      <c r="AE132" s="95"/>
      <c r="AF132" s="28"/>
      <c r="AG132" s="729" t="s">
        <v>645</v>
      </c>
      <c r="AH132" s="726"/>
      <c r="AI132" s="726"/>
      <c r="AJ132" s="28"/>
      <c r="AK132" s="28"/>
      <c r="AM132" s="182" t="s">
        <v>2</v>
      </c>
      <c r="AN132" s="183"/>
      <c r="AO132" s="182"/>
      <c r="AP132" s="179" t="s">
        <v>51</v>
      </c>
      <c r="AQ132" s="94"/>
    </row>
    <row r="133" spans="1:43" x14ac:dyDescent="0.2">
      <c r="A133" s="24"/>
      <c r="B133" s="777"/>
      <c r="C133" s="94"/>
      <c r="D133" s="95"/>
      <c r="Q133" s="94"/>
      <c r="R133" s="95"/>
      <c r="S133" s="28"/>
      <c r="T133" s="28" t="s">
        <v>599</v>
      </c>
      <c r="U133" s="28"/>
      <c r="V133" s="28"/>
      <c r="W133" s="28"/>
      <c r="X133" s="28"/>
      <c r="Y133" s="90"/>
      <c r="Z133" s="90" t="s">
        <v>2</v>
      </c>
      <c r="AA133" s="90"/>
      <c r="AB133" s="182"/>
      <c r="AC133" s="179" t="s">
        <v>52</v>
      </c>
      <c r="AD133" s="94"/>
      <c r="AE133" s="95"/>
      <c r="AF133" s="28"/>
      <c r="AG133" s="726" t="s">
        <v>599</v>
      </c>
      <c r="AH133" s="726"/>
      <c r="AI133" s="726"/>
      <c r="AJ133" s="28"/>
      <c r="AK133" s="28"/>
      <c r="AL133" s="90"/>
      <c r="AM133" s="90" t="s">
        <v>2</v>
      </c>
      <c r="AN133" s="90"/>
      <c r="AO133" s="182"/>
      <c r="AP133" s="179" t="s">
        <v>52</v>
      </c>
      <c r="AQ133" s="94"/>
    </row>
    <row r="134" spans="1:43" x14ac:dyDescent="0.2">
      <c r="A134" s="24"/>
      <c r="B134" s="777"/>
      <c r="C134" s="94"/>
      <c r="D134" s="95"/>
      <c r="Q134" s="94"/>
      <c r="R134" s="95"/>
      <c r="S134" s="28"/>
      <c r="T134" s="28" t="s">
        <v>660</v>
      </c>
      <c r="U134" s="28"/>
      <c r="V134" s="28"/>
      <c r="W134" s="28"/>
      <c r="X134" s="28"/>
      <c r="Y134" s="90"/>
      <c r="Z134" s="90" t="s">
        <v>2</v>
      </c>
      <c r="AA134" s="90"/>
      <c r="AB134" s="182"/>
      <c r="AC134" s="179" t="s">
        <v>98</v>
      </c>
      <c r="AD134" s="94"/>
      <c r="AE134" s="95"/>
      <c r="AF134" s="28"/>
      <c r="AG134" s="726" t="s">
        <v>660</v>
      </c>
      <c r="AH134" s="726"/>
      <c r="AI134" s="726"/>
      <c r="AJ134" s="28"/>
      <c r="AK134" s="28"/>
      <c r="AL134" s="90"/>
      <c r="AM134" s="90" t="s">
        <v>2</v>
      </c>
      <c r="AN134" s="90"/>
      <c r="AO134" s="182"/>
      <c r="AP134" s="179" t="s">
        <v>98</v>
      </c>
      <c r="AQ134" s="94"/>
    </row>
    <row r="135" spans="1:43" x14ac:dyDescent="0.2">
      <c r="A135" s="24"/>
      <c r="B135" s="777"/>
      <c r="C135" s="94"/>
      <c r="D135" s="95"/>
      <c r="Q135" s="94"/>
      <c r="R135" s="95"/>
      <c r="S135" s="28"/>
      <c r="T135" s="28" t="s">
        <v>778</v>
      </c>
      <c r="U135" s="28"/>
      <c r="V135" s="28"/>
      <c r="W135" s="28"/>
      <c r="X135" s="28"/>
      <c r="Y135" s="28"/>
      <c r="Z135" s="28"/>
      <c r="AA135" s="28"/>
      <c r="AB135" s="28"/>
      <c r="AC135" s="179"/>
      <c r="AD135" s="94"/>
      <c r="AE135" s="95"/>
      <c r="AF135" s="28"/>
      <c r="AG135" s="726" t="s">
        <v>778</v>
      </c>
      <c r="AH135" s="726"/>
      <c r="AI135" s="726"/>
      <c r="AJ135" s="28"/>
      <c r="AK135" s="28"/>
      <c r="AL135" s="28"/>
      <c r="AM135" s="28"/>
      <c r="AN135" s="28"/>
      <c r="AO135" s="28"/>
      <c r="AP135" s="179"/>
      <c r="AQ135" s="94"/>
    </row>
    <row r="136" spans="1:43" x14ac:dyDescent="0.2">
      <c r="A136" s="24"/>
      <c r="B136" s="777"/>
      <c r="C136" s="94"/>
      <c r="D136" s="95"/>
      <c r="E136" s="24"/>
      <c r="F136" s="24"/>
      <c r="G136" s="24"/>
      <c r="H136" s="24"/>
      <c r="I136" s="24"/>
      <c r="J136" s="24"/>
      <c r="K136" s="24"/>
      <c r="L136" s="24"/>
      <c r="M136" s="24"/>
      <c r="N136" s="24"/>
      <c r="O136" s="24"/>
      <c r="P136" s="24"/>
      <c r="Q136" s="94"/>
      <c r="R136" s="95"/>
      <c r="S136" s="28"/>
      <c r="T136" s="159"/>
      <c r="U136" s="157" t="s">
        <v>731</v>
      </c>
      <c r="V136" s="24"/>
      <c r="W136" s="24"/>
      <c r="X136" s="24"/>
      <c r="Y136" s="24"/>
      <c r="Z136" s="24"/>
      <c r="AA136" s="24"/>
      <c r="AB136" s="24"/>
      <c r="AC136" s="145"/>
      <c r="AD136" s="155"/>
      <c r="AE136" s="156"/>
      <c r="AF136" s="28"/>
      <c r="AG136" s="159"/>
      <c r="AH136" s="728" t="s">
        <v>731</v>
      </c>
      <c r="AI136" s="729"/>
      <c r="AJ136" s="24"/>
      <c r="AK136" s="24"/>
      <c r="AL136" s="24"/>
      <c r="AM136" s="24"/>
      <c r="AN136" s="24"/>
      <c r="AO136" s="24"/>
      <c r="AP136" s="145"/>
      <c r="AQ136" s="94"/>
    </row>
    <row r="137" spans="1:43" x14ac:dyDescent="0.2">
      <c r="A137" s="24"/>
      <c r="B137" s="777"/>
      <c r="C137" s="94"/>
      <c r="D137" s="95"/>
      <c r="E137" s="24"/>
      <c r="F137" s="24"/>
      <c r="G137" s="24"/>
      <c r="H137" s="24"/>
      <c r="I137" s="24"/>
      <c r="J137" s="24"/>
      <c r="K137" s="24"/>
      <c r="L137" s="24"/>
      <c r="M137" s="24"/>
      <c r="N137" s="24"/>
      <c r="O137" s="24"/>
      <c r="P137" s="24"/>
      <c r="Q137" s="94"/>
      <c r="R137" s="95"/>
      <c r="S137" s="28"/>
      <c r="T137" s="159"/>
      <c r="U137" s="157"/>
      <c r="V137" s="24"/>
      <c r="W137" s="24"/>
      <c r="X137" s="24"/>
      <c r="Y137" s="24"/>
      <c r="Z137" s="24"/>
      <c r="AA137" s="24"/>
      <c r="AB137" s="24"/>
      <c r="AC137" s="145"/>
      <c r="AD137" s="155"/>
      <c r="AE137" s="156"/>
      <c r="AF137" s="28"/>
      <c r="AG137" s="159"/>
      <c r="AH137" s="157"/>
      <c r="AI137" s="24"/>
      <c r="AJ137" s="24"/>
      <c r="AK137" s="24"/>
      <c r="AL137" s="24"/>
      <c r="AM137" s="24"/>
      <c r="AN137" s="24"/>
      <c r="AO137" s="24"/>
      <c r="AP137" s="145"/>
      <c r="AQ137" s="94"/>
    </row>
    <row r="138" spans="1:43" x14ac:dyDescent="0.2">
      <c r="A138" s="24"/>
      <c r="B138" s="777"/>
      <c r="C138" s="94"/>
      <c r="D138" s="95"/>
      <c r="E138" s="24"/>
      <c r="F138" s="24"/>
      <c r="G138" s="24"/>
      <c r="H138" s="24"/>
      <c r="I138" s="24"/>
      <c r="J138" s="24"/>
      <c r="K138" s="24"/>
      <c r="L138" s="24"/>
      <c r="M138" s="24"/>
      <c r="N138" s="24"/>
      <c r="O138" s="24"/>
      <c r="P138" s="24"/>
      <c r="Q138" s="94"/>
      <c r="R138" s="95"/>
      <c r="S138" s="28"/>
      <c r="T138" s="157"/>
      <c r="U138" s="28"/>
      <c r="V138" s="172"/>
      <c r="W138" s="172"/>
      <c r="X138" s="172"/>
      <c r="Y138" s="172"/>
      <c r="Z138" s="172"/>
      <c r="AA138" s="172"/>
      <c r="AB138" s="172"/>
      <c r="AC138" s="154" t="s">
        <v>99</v>
      </c>
      <c r="AD138" s="155"/>
      <c r="AE138" s="156"/>
      <c r="AF138" s="28"/>
      <c r="AG138" s="157"/>
      <c r="AH138" s="28"/>
      <c r="AI138" s="172"/>
      <c r="AJ138" s="172"/>
      <c r="AK138" s="172"/>
      <c r="AL138" s="172"/>
      <c r="AM138" s="172"/>
      <c r="AN138" s="172"/>
      <c r="AO138" s="172"/>
      <c r="AP138" s="154" t="s">
        <v>99</v>
      </c>
      <c r="AQ138" s="155"/>
    </row>
    <row r="139" spans="1:43" x14ac:dyDescent="0.2">
      <c r="A139" s="24"/>
      <c r="B139" s="777"/>
      <c r="C139" s="94"/>
      <c r="D139" s="95"/>
      <c r="E139" s="24"/>
      <c r="F139" s="24"/>
      <c r="G139" s="24"/>
      <c r="H139" s="24"/>
      <c r="I139" s="24"/>
      <c r="J139" s="24"/>
      <c r="K139" s="24"/>
      <c r="L139" s="24"/>
      <c r="M139" s="24"/>
      <c r="N139" s="24"/>
      <c r="O139" s="24"/>
      <c r="P139" s="24"/>
      <c r="Q139" s="94"/>
      <c r="R139" s="95"/>
      <c r="S139" s="28"/>
      <c r="T139" s="28"/>
      <c r="U139" s="28"/>
      <c r="V139" s="998" t="s">
        <v>559</v>
      </c>
      <c r="W139" s="998"/>
      <c r="X139" s="998"/>
      <c r="Y139" s="998"/>
      <c r="Z139" s="998"/>
      <c r="AA139" s="998"/>
      <c r="AB139" s="998"/>
      <c r="AC139" s="154"/>
      <c r="AD139" s="155"/>
      <c r="AE139" s="156"/>
      <c r="AF139" s="28"/>
      <c r="AG139" s="28"/>
      <c r="AH139" s="28"/>
      <c r="AI139" s="998" t="s">
        <v>559</v>
      </c>
      <c r="AJ139" s="998"/>
      <c r="AK139" s="998"/>
      <c r="AL139" s="998"/>
      <c r="AM139" s="998"/>
      <c r="AN139" s="998"/>
      <c r="AO139" s="998"/>
      <c r="AP139" s="154"/>
      <c r="AQ139" s="155"/>
    </row>
    <row r="140" spans="1:43" x14ac:dyDescent="0.2">
      <c r="A140" s="24"/>
      <c r="B140" s="777"/>
      <c r="C140" s="94"/>
      <c r="D140" s="95"/>
      <c r="E140" s="24"/>
      <c r="F140" s="24"/>
      <c r="G140" s="24"/>
      <c r="H140" s="24"/>
      <c r="I140" s="24"/>
      <c r="J140" s="24"/>
      <c r="K140" s="24"/>
      <c r="L140" s="24"/>
      <c r="M140" s="24"/>
      <c r="N140" s="24"/>
      <c r="O140" s="24"/>
      <c r="P140" s="24"/>
      <c r="Q140" s="94"/>
      <c r="R140" s="95"/>
      <c r="S140" s="28"/>
      <c r="T140" s="157"/>
      <c r="U140" s="157"/>
      <c r="V140" s="157"/>
      <c r="W140" s="157"/>
      <c r="X140" s="157"/>
      <c r="Y140" s="157"/>
      <c r="Z140" s="157"/>
      <c r="AA140" s="157"/>
      <c r="AB140" s="157"/>
      <c r="AC140" s="154"/>
      <c r="AD140" s="155"/>
      <c r="AE140" s="156"/>
      <c r="AF140" s="28"/>
      <c r="AG140" s="157"/>
      <c r="AH140" s="157"/>
      <c r="AI140" s="157"/>
      <c r="AJ140" s="157"/>
      <c r="AK140" s="157"/>
      <c r="AL140" s="157"/>
      <c r="AM140" s="157"/>
      <c r="AN140" s="157"/>
      <c r="AO140" s="157"/>
      <c r="AP140" s="154"/>
      <c r="AQ140" s="155"/>
    </row>
    <row r="141" spans="1:43" ht="10.5" x14ac:dyDescent="0.2">
      <c r="A141" s="24"/>
      <c r="B141" s="777"/>
      <c r="C141" s="94"/>
      <c r="D141" s="95"/>
      <c r="E141" s="24"/>
      <c r="F141" s="24"/>
      <c r="G141" s="24"/>
      <c r="H141" s="24"/>
      <c r="I141" s="24"/>
      <c r="J141" s="24"/>
      <c r="K141" s="24"/>
      <c r="L141" s="24"/>
      <c r="M141" s="24"/>
      <c r="N141" s="24"/>
      <c r="O141" s="24"/>
      <c r="P141" s="24"/>
      <c r="Q141" s="94"/>
      <c r="R141" s="95"/>
      <c r="S141" s="420" t="s">
        <v>646</v>
      </c>
      <c r="T141" s="28"/>
      <c r="U141" s="28"/>
      <c r="V141" s="28"/>
      <c r="W141" s="28"/>
      <c r="X141" s="28"/>
      <c r="Y141" s="28"/>
      <c r="Z141" s="28"/>
      <c r="AA141" s="28"/>
      <c r="AB141" s="28"/>
      <c r="AC141" s="179"/>
      <c r="AD141" s="94"/>
      <c r="AE141" s="95"/>
      <c r="AF141" s="420" t="s">
        <v>646</v>
      </c>
      <c r="AG141" s="28"/>
      <c r="AH141" s="28"/>
      <c r="AI141" s="28"/>
      <c r="AJ141" s="28"/>
      <c r="AK141" s="28"/>
      <c r="AL141" s="28"/>
      <c r="AM141" s="28"/>
      <c r="AN141" s="28"/>
      <c r="AO141" s="28"/>
      <c r="AP141" s="179"/>
      <c r="AQ141" s="155"/>
    </row>
    <row r="142" spans="1:43" x14ac:dyDescent="0.2">
      <c r="A142" s="24"/>
      <c r="B142" s="777"/>
      <c r="C142" s="94"/>
      <c r="D142" s="95"/>
      <c r="E142" s="24"/>
      <c r="F142" s="24"/>
      <c r="G142" s="24"/>
      <c r="H142" s="24"/>
      <c r="I142" s="24"/>
      <c r="J142" s="24"/>
      <c r="K142" s="24"/>
      <c r="L142" s="24"/>
      <c r="M142" s="24"/>
      <c r="N142" s="24"/>
      <c r="O142" s="24"/>
      <c r="P142" s="24"/>
      <c r="Q142" s="94"/>
      <c r="R142" s="95"/>
      <c r="S142" s="28"/>
      <c r="T142" s="729" t="s">
        <v>647</v>
      </c>
      <c r="U142" s="28"/>
      <c r="V142" s="28"/>
      <c r="W142" s="182"/>
      <c r="X142" s="183" t="s">
        <v>2</v>
      </c>
      <c r="Y142" s="182"/>
      <c r="Z142" s="182"/>
      <c r="AA142" s="182"/>
      <c r="AB142" s="182"/>
      <c r="AC142" s="179" t="s">
        <v>100</v>
      </c>
      <c r="AD142" s="94"/>
      <c r="AE142" s="95"/>
      <c r="AF142" s="28"/>
      <c r="AG142" s="729" t="s">
        <v>647</v>
      </c>
      <c r="AH142" s="28"/>
      <c r="AI142" s="28"/>
      <c r="AJ142" s="182"/>
      <c r="AK142" s="183" t="s">
        <v>2</v>
      </c>
      <c r="AL142" s="182"/>
      <c r="AM142" s="182"/>
      <c r="AN142" s="182"/>
      <c r="AO142" s="182"/>
      <c r="AP142" s="179" t="s">
        <v>100</v>
      </c>
      <c r="AQ142" s="94"/>
    </row>
    <row r="143" spans="1:43" x14ac:dyDescent="0.2">
      <c r="A143" s="24"/>
      <c r="B143" s="777"/>
      <c r="C143" s="94"/>
      <c r="D143" s="95"/>
      <c r="E143" s="24"/>
      <c r="F143" s="24"/>
      <c r="G143" s="24"/>
      <c r="H143" s="24"/>
      <c r="I143" s="24"/>
      <c r="J143" s="24"/>
      <c r="K143" s="24"/>
      <c r="L143" s="24"/>
      <c r="M143" s="24"/>
      <c r="N143" s="24"/>
      <c r="O143" s="24"/>
      <c r="P143" s="24"/>
      <c r="Q143" s="94"/>
      <c r="R143" s="95"/>
      <c r="S143" s="28"/>
      <c r="T143" s="28" t="s">
        <v>907</v>
      </c>
      <c r="U143" s="28"/>
      <c r="V143" s="28"/>
      <c r="W143" s="28"/>
      <c r="X143" s="28"/>
      <c r="Y143" s="28"/>
      <c r="Z143" s="28"/>
      <c r="AA143" s="28"/>
      <c r="AB143" s="28"/>
      <c r="AC143" s="179"/>
      <c r="AD143" s="94"/>
      <c r="AE143" s="95"/>
      <c r="AF143" s="28"/>
      <c r="AG143" s="726" t="s">
        <v>907</v>
      </c>
      <c r="AH143" s="726"/>
      <c r="AI143" s="726"/>
      <c r="AJ143" s="726"/>
      <c r="AK143" s="726"/>
      <c r="AL143" s="726"/>
      <c r="AM143" s="28"/>
      <c r="AN143" s="28"/>
      <c r="AO143" s="28"/>
      <c r="AP143" s="179"/>
      <c r="AQ143" s="94"/>
    </row>
    <row r="144" spans="1:43" x14ac:dyDescent="0.2">
      <c r="A144" s="24"/>
      <c r="B144" s="777"/>
      <c r="C144" s="94"/>
      <c r="D144" s="95"/>
      <c r="E144" s="24"/>
      <c r="F144" s="24"/>
      <c r="G144" s="24"/>
      <c r="H144" s="24"/>
      <c r="I144" s="24"/>
      <c r="J144" s="24"/>
      <c r="K144" s="24"/>
      <c r="L144" s="24"/>
      <c r="M144" s="24"/>
      <c r="N144" s="24"/>
      <c r="O144" s="24"/>
      <c r="P144" s="24"/>
      <c r="Q144" s="94"/>
      <c r="R144" s="95"/>
      <c r="S144" s="28"/>
      <c r="T144" s="28"/>
      <c r="U144" s="28" t="s">
        <v>908</v>
      </c>
      <c r="V144" s="28"/>
      <c r="W144" s="28"/>
      <c r="X144" s="28"/>
      <c r="Y144" s="28"/>
      <c r="Z144" s="90" t="s">
        <v>2</v>
      </c>
      <c r="AA144" s="90"/>
      <c r="AB144" s="182"/>
      <c r="AC144" s="179" t="s">
        <v>101</v>
      </c>
      <c r="AD144" s="94"/>
      <c r="AE144" s="95"/>
      <c r="AF144" s="28"/>
      <c r="AG144" s="726"/>
      <c r="AH144" s="726" t="s">
        <v>908</v>
      </c>
      <c r="AI144" s="726"/>
      <c r="AJ144" s="726"/>
      <c r="AK144" s="726"/>
      <c r="AL144" s="726"/>
      <c r="AM144" s="90" t="s">
        <v>2</v>
      </c>
      <c r="AN144" s="90"/>
      <c r="AO144" s="182"/>
      <c r="AP144" s="179" t="s">
        <v>101</v>
      </c>
      <c r="AQ144" s="94"/>
    </row>
    <row r="145" spans="1:43" x14ac:dyDescent="0.2">
      <c r="A145" s="24"/>
      <c r="B145" s="777"/>
      <c r="C145" s="94"/>
      <c r="D145" s="95"/>
      <c r="E145" s="24"/>
      <c r="F145" s="24"/>
      <c r="G145" s="24"/>
      <c r="H145" s="24"/>
      <c r="I145" s="24"/>
      <c r="J145" s="24"/>
      <c r="K145" s="24"/>
      <c r="L145" s="24"/>
      <c r="M145" s="24"/>
      <c r="N145" s="24"/>
      <c r="O145" s="24"/>
      <c r="P145" s="24"/>
      <c r="Q145" s="94"/>
      <c r="R145" s="95"/>
      <c r="S145" s="28"/>
      <c r="T145" s="28" t="s">
        <v>909</v>
      </c>
      <c r="U145" s="28"/>
      <c r="V145" s="28"/>
      <c r="W145" s="90" t="s">
        <v>2</v>
      </c>
      <c r="X145" s="90"/>
      <c r="Y145" s="90"/>
      <c r="Z145" s="183"/>
      <c r="AA145" s="90"/>
      <c r="AB145" s="182"/>
      <c r="AC145" s="179" t="s">
        <v>102</v>
      </c>
      <c r="AD145" s="94"/>
      <c r="AE145" s="95"/>
      <c r="AF145" s="28"/>
      <c r="AG145" s="726" t="s">
        <v>909</v>
      </c>
      <c r="AH145" s="28"/>
      <c r="AI145" s="28"/>
      <c r="AJ145" s="90" t="s">
        <v>2</v>
      </c>
      <c r="AK145" s="90"/>
      <c r="AL145" s="90"/>
      <c r="AM145" s="183"/>
      <c r="AN145" s="90"/>
      <c r="AO145" s="182"/>
      <c r="AP145" s="179" t="s">
        <v>102</v>
      </c>
      <c r="AQ145" s="94"/>
    </row>
    <row r="146" spans="1:43" x14ac:dyDescent="0.2">
      <c r="A146" s="865"/>
      <c r="B146" s="864"/>
      <c r="C146" s="862"/>
      <c r="D146" s="95"/>
      <c r="E146" s="865"/>
      <c r="F146" s="865"/>
      <c r="G146" s="865"/>
      <c r="H146" s="865"/>
      <c r="I146" s="865"/>
      <c r="J146" s="865"/>
      <c r="K146" s="865"/>
      <c r="L146" s="865"/>
      <c r="M146" s="865"/>
      <c r="N146" s="865"/>
      <c r="O146" s="865"/>
      <c r="P146" s="865"/>
      <c r="Q146" s="862"/>
      <c r="R146" s="95"/>
      <c r="S146" s="863"/>
      <c r="T146" s="863" t="s">
        <v>1040</v>
      </c>
      <c r="U146" s="863"/>
      <c r="V146" s="863"/>
      <c r="W146" s="90"/>
      <c r="X146" s="90"/>
      <c r="Y146" s="90"/>
      <c r="Z146" s="183"/>
      <c r="AA146" s="90"/>
      <c r="AB146" s="182"/>
      <c r="AC146" s="861"/>
      <c r="AD146" s="862"/>
      <c r="AE146" s="95"/>
      <c r="AF146" s="863"/>
      <c r="AG146" s="863" t="s">
        <v>1040</v>
      </c>
      <c r="AH146" s="863"/>
      <c r="AI146" s="863"/>
      <c r="AJ146" s="90"/>
      <c r="AK146" s="90"/>
      <c r="AL146" s="90"/>
      <c r="AM146" s="183"/>
      <c r="AN146" s="90"/>
      <c r="AO146" s="182"/>
      <c r="AP146" s="861"/>
      <c r="AQ146" s="862"/>
    </row>
    <row r="147" spans="1:43" x14ac:dyDescent="0.2">
      <c r="A147" s="865"/>
      <c r="B147" s="864"/>
      <c r="C147" s="862"/>
      <c r="D147" s="95"/>
      <c r="E147" s="865"/>
      <c r="F147" s="865"/>
      <c r="G147" s="865"/>
      <c r="H147" s="865"/>
      <c r="I147" s="865"/>
      <c r="J147" s="865"/>
      <c r="K147" s="865"/>
      <c r="L147" s="865"/>
      <c r="M147" s="865"/>
      <c r="N147" s="865"/>
      <c r="O147" s="865"/>
      <c r="P147" s="865"/>
      <c r="Q147" s="862"/>
      <c r="R147" s="95"/>
      <c r="S147" s="863"/>
      <c r="T147" s="863"/>
      <c r="U147" s="863" t="s">
        <v>1041</v>
      </c>
      <c r="V147" s="863"/>
      <c r="W147" s="90"/>
      <c r="X147" s="90"/>
      <c r="Y147" s="90"/>
      <c r="Z147" s="183" t="s">
        <v>2</v>
      </c>
      <c r="AA147" s="90"/>
      <c r="AB147" s="182"/>
      <c r="AC147" s="861" t="s">
        <v>187</v>
      </c>
      <c r="AD147" s="862"/>
      <c r="AE147" s="95"/>
      <c r="AF147" s="863"/>
      <c r="AG147" s="863"/>
      <c r="AH147" s="863" t="s">
        <v>1041</v>
      </c>
      <c r="AI147" s="863"/>
      <c r="AJ147" s="90"/>
      <c r="AK147" s="90"/>
      <c r="AL147" s="90"/>
      <c r="AM147" s="183" t="s">
        <v>2</v>
      </c>
      <c r="AN147" s="90"/>
      <c r="AO147" s="182"/>
      <c r="AP147" s="861" t="s">
        <v>187</v>
      </c>
      <c r="AQ147" s="862"/>
    </row>
    <row r="148" spans="1:43" x14ac:dyDescent="0.2">
      <c r="A148" s="24"/>
      <c r="B148" s="777"/>
      <c r="C148" s="94"/>
      <c r="D148" s="95"/>
      <c r="E148" s="24"/>
      <c r="F148" s="24"/>
      <c r="G148" s="24"/>
      <c r="H148" s="24"/>
      <c r="I148" s="24"/>
      <c r="J148" s="24"/>
      <c r="K148" s="24"/>
      <c r="L148" s="24"/>
      <c r="M148" s="24"/>
      <c r="N148" s="24"/>
      <c r="O148" s="24"/>
      <c r="P148" s="24"/>
      <c r="Q148" s="94"/>
      <c r="R148" s="95"/>
      <c r="S148" s="28"/>
      <c r="T148" s="24"/>
      <c r="U148" s="28"/>
      <c r="V148" s="28"/>
      <c r="W148" s="28"/>
      <c r="X148" s="28"/>
      <c r="Y148" s="28"/>
      <c r="Z148" s="28"/>
      <c r="AA148" s="28"/>
      <c r="AB148" s="28"/>
      <c r="AC148" s="179"/>
      <c r="AD148" s="94"/>
      <c r="AE148" s="95"/>
      <c r="AF148" s="28"/>
      <c r="AG148" s="24"/>
      <c r="AH148" s="28"/>
      <c r="AI148" s="28"/>
      <c r="AJ148" s="28"/>
      <c r="AK148" s="28"/>
      <c r="AL148" s="28"/>
      <c r="AM148" s="28"/>
      <c r="AN148" s="28"/>
      <c r="AO148" s="28"/>
      <c r="AP148" s="179"/>
      <c r="AQ148" s="94"/>
    </row>
    <row r="149" spans="1:43" x14ac:dyDescent="0.2">
      <c r="A149" s="24"/>
      <c r="B149" s="777"/>
      <c r="C149" s="94"/>
      <c r="D149" s="95"/>
      <c r="E149" s="24"/>
      <c r="F149" s="24"/>
      <c r="G149" s="24"/>
      <c r="H149" s="24"/>
      <c r="I149" s="24"/>
      <c r="J149" s="24"/>
      <c r="K149" s="24"/>
      <c r="L149" s="24"/>
      <c r="M149" s="24"/>
      <c r="N149" s="24"/>
      <c r="O149" s="24"/>
      <c r="P149" s="24"/>
      <c r="Q149" s="94"/>
      <c r="R149" s="95"/>
      <c r="S149" s="28" t="s">
        <v>558</v>
      </c>
      <c r="T149" s="28"/>
      <c r="U149" s="28"/>
      <c r="V149" s="28"/>
      <c r="W149" s="28"/>
      <c r="Y149" s="28"/>
      <c r="Z149" s="28"/>
      <c r="AA149" s="28"/>
      <c r="AB149" s="28"/>
      <c r="AC149" s="179" t="s">
        <v>27</v>
      </c>
      <c r="AD149" s="94"/>
      <c r="AE149" s="95"/>
      <c r="AF149" s="726" t="s">
        <v>558</v>
      </c>
      <c r="AG149" s="28"/>
      <c r="AH149" s="28"/>
      <c r="AI149" s="28"/>
      <c r="AJ149" s="28"/>
      <c r="AL149" s="28"/>
      <c r="AM149" s="28"/>
      <c r="AN149" s="28"/>
      <c r="AO149" s="28"/>
      <c r="AP149" s="179" t="s">
        <v>27</v>
      </c>
      <c r="AQ149" s="94"/>
    </row>
    <row r="150" spans="1:43" x14ac:dyDescent="0.2">
      <c r="A150" s="24"/>
      <c r="B150" s="777"/>
      <c r="C150" s="94"/>
      <c r="D150" s="95"/>
      <c r="E150" s="24"/>
      <c r="F150" s="24"/>
      <c r="G150" s="24"/>
      <c r="H150" s="24"/>
      <c r="I150" s="24"/>
      <c r="J150" s="24"/>
      <c r="K150" s="24"/>
      <c r="L150" s="24"/>
      <c r="M150" s="24"/>
      <c r="N150" s="24"/>
      <c r="O150" s="24"/>
      <c r="P150" s="24"/>
      <c r="Q150" s="94"/>
      <c r="R150" s="95"/>
      <c r="S150" s="28"/>
      <c r="T150" s="28"/>
      <c r="U150" s="28"/>
      <c r="V150" s="998" t="s">
        <v>559</v>
      </c>
      <c r="W150" s="998"/>
      <c r="X150" s="998"/>
      <c r="Y150" s="998"/>
      <c r="Z150" s="998"/>
      <c r="AA150" s="998"/>
      <c r="AB150" s="998"/>
      <c r="AC150" s="179"/>
      <c r="AD150" s="94"/>
      <c r="AE150" s="95"/>
      <c r="AF150" s="28"/>
      <c r="AG150" s="28"/>
      <c r="AH150" s="28"/>
      <c r="AI150" s="998" t="s">
        <v>559</v>
      </c>
      <c r="AJ150" s="998"/>
      <c r="AK150" s="998"/>
      <c r="AL150" s="998"/>
      <c r="AM150" s="998"/>
      <c r="AN150" s="998"/>
      <c r="AO150" s="998"/>
      <c r="AP150" s="179"/>
      <c r="AQ150" s="94"/>
    </row>
    <row r="151" spans="1:43" ht="6" customHeight="1" thickBot="1" x14ac:dyDescent="0.25">
      <c r="A151" s="146"/>
      <c r="B151" s="761"/>
      <c r="C151" s="148"/>
      <c r="D151" s="149"/>
      <c r="E151" s="146"/>
      <c r="F151" s="146"/>
      <c r="G151" s="146"/>
      <c r="H151" s="146"/>
      <c r="I151" s="146"/>
      <c r="J151" s="146"/>
      <c r="K151" s="146"/>
      <c r="L151" s="146"/>
      <c r="M151" s="146"/>
      <c r="N151" s="146"/>
      <c r="O151" s="146"/>
      <c r="P151" s="146"/>
      <c r="Q151" s="148"/>
      <c r="R151" s="149"/>
      <c r="S151" s="146"/>
      <c r="T151" s="146"/>
      <c r="U151" s="146"/>
      <c r="V151" s="146"/>
      <c r="W151" s="146"/>
      <c r="X151" s="146"/>
      <c r="Y151" s="146"/>
      <c r="Z151" s="146"/>
      <c r="AA151" s="146"/>
      <c r="AB151" s="146"/>
      <c r="AC151" s="147"/>
      <c r="AD151" s="148"/>
      <c r="AE151" s="149"/>
      <c r="AF151" s="146"/>
      <c r="AG151" s="146"/>
      <c r="AH151" s="146"/>
      <c r="AI151" s="146"/>
      <c r="AJ151" s="146"/>
      <c r="AK151" s="146"/>
      <c r="AL151" s="146"/>
      <c r="AM151" s="146"/>
      <c r="AN151" s="146"/>
      <c r="AO151" s="146"/>
      <c r="AP151" s="297"/>
      <c r="AQ151" s="148"/>
    </row>
    <row r="152" spans="1:43" ht="6" customHeight="1" x14ac:dyDescent="0.2">
      <c r="A152" s="298"/>
      <c r="B152" s="299"/>
      <c r="C152" s="300"/>
      <c r="D152" s="301"/>
      <c r="E152" s="1"/>
      <c r="F152" s="1"/>
      <c r="G152" s="1"/>
      <c r="H152" s="1"/>
      <c r="I152" s="1"/>
      <c r="J152" s="1"/>
      <c r="K152" s="1"/>
      <c r="L152" s="1"/>
      <c r="M152" s="1"/>
      <c r="N152" s="1"/>
      <c r="O152" s="1"/>
      <c r="P152" s="1"/>
      <c r="Q152" s="300"/>
      <c r="R152" s="301"/>
      <c r="S152" s="1"/>
      <c r="T152" s="1"/>
      <c r="U152" s="1"/>
      <c r="V152" s="1"/>
      <c r="W152" s="1"/>
      <c r="X152" s="1"/>
      <c r="Y152" s="1"/>
      <c r="Z152" s="1"/>
      <c r="AA152" s="1"/>
      <c r="AB152" s="1"/>
      <c r="AC152" s="235"/>
      <c r="AD152" s="300"/>
      <c r="AE152" s="301"/>
      <c r="AF152" s="1"/>
      <c r="AG152" s="1"/>
      <c r="AH152" s="1"/>
      <c r="AI152" s="1"/>
      <c r="AJ152" s="1"/>
      <c r="AK152" s="1"/>
      <c r="AL152" s="1"/>
      <c r="AM152" s="1"/>
      <c r="AN152" s="1"/>
      <c r="AO152" s="1"/>
      <c r="AP152" s="235"/>
      <c r="AQ152" s="302"/>
    </row>
    <row r="153" spans="1:43" x14ac:dyDescent="0.2">
      <c r="A153" s="303"/>
      <c r="B153" s="757">
        <v>613</v>
      </c>
      <c r="C153" s="94"/>
      <c r="D153" s="95"/>
      <c r="E153" s="899" t="s">
        <v>1478</v>
      </c>
      <c r="F153" s="899"/>
      <c r="G153" s="899"/>
      <c r="H153" s="899"/>
      <c r="I153" s="899"/>
      <c r="J153" s="899"/>
      <c r="K153" s="899"/>
      <c r="L153" s="899"/>
      <c r="M153" s="899"/>
      <c r="N153" s="899"/>
      <c r="O153" s="899"/>
      <c r="P153" s="899"/>
      <c r="Q153" s="94"/>
      <c r="R153" s="95"/>
      <c r="T153" s="28"/>
      <c r="U153" s="42"/>
      <c r="V153" s="415" t="s">
        <v>910</v>
      </c>
      <c r="W153" s="28"/>
      <c r="X153" s="28"/>
      <c r="Y153" s="28"/>
      <c r="AA153" s="42" t="s">
        <v>911</v>
      </c>
      <c r="AC153" s="42"/>
      <c r="AD153" s="94"/>
      <c r="AE153" s="95"/>
      <c r="AG153" s="28"/>
      <c r="AH153" s="42"/>
      <c r="AI153" s="415" t="s">
        <v>910</v>
      </c>
      <c r="AJ153" s="28"/>
      <c r="AK153" s="28"/>
      <c r="AL153" s="28"/>
      <c r="AM153" s="416"/>
      <c r="AN153" s="42" t="s">
        <v>911</v>
      </c>
      <c r="AO153" s="416"/>
      <c r="AP153" s="42"/>
      <c r="AQ153" s="304"/>
    </row>
    <row r="154" spans="1:43" x14ac:dyDescent="0.2">
      <c r="A154" s="303"/>
      <c r="B154" s="757"/>
      <c r="C154" s="94"/>
      <c r="D154" s="95"/>
      <c r="E154" s="28"/>
      <c r="F154" s="28"/>
      <c r="G154" s="28"/>
      <c r="H154" s="28"/>
      <c r="I154" s="28"/>
      <c r="J154" s="28"/>
      <c r="K154" s="28"/>
      <c r="L154" s="28"/>
      <c r="M154" s="28"/>
      <c r="N154" s="28"/>
      <c r="O154" s="28"/>
      <c r="P154" s="28"/>
      <c r="Q154" s="94"/>
      <c r="R154" s="95"/>
      <c r="S154" s="28"/>
      <c r="T154" s="28"/>
      <c r="V154" s="42" t="s">
        <v>803</v>
      </c>
      <c r="W154" s="28"/>
      <c r="X154" s="28"/>
      <c r="Y154" s="28"/>
      <c r="AA154" s="42" t="s">
        <v>654</v>
      </c>
      <c r="AC154" s="42"/>
      <c r="AD154" s="94"/>
      <c r="AE154" s="95"/>
      <c r="AF154" s="28"/>
      <c r="AG154" s="28"/>
      <c r="AI154" s="42" t="s">
        <v>803</v>
      </c>
      <c r="AJ154" s="28"/>
      <c r="AK154" s="28"/>
      <c r="AL154" s="28"/>
      <c r="AM154" s="416"/>
      <c r="AN154" s="42" t="s">
        <v>654</v>
      </c>
      <c r="AO154" s="416"/>
      <c r="AP154" s="42"/>
      <c r="AQ154" s="304"/>
    </row>
    <row r="155" spans="1:43" x14ac:dyDescent="0.2">
      <c r="A155" s="303"/>
      <c r="B155" s="757"/>
      <c r="C155" s="94"/>
      <c r="D155" s="95"/>
      <c r="E155" s="417"/>
      <c r="F155" s="28"/>
      <c r="G155" s="28"/>
      <c r="H155" s="28"/>
      <c r="I155" s="28"/>
      <c r="J155" s="28"/>
      <c r="K155" s="28"/>
      <c r="L155" s="28"/>
      <c r="M155" s="28"/>
      <c r="N155" s="28"/>
      <c r="O155" s="28"/>
      <c r="P155" s="28"/>
      <c r="Q155" s="94"/>
      <c r="R155" s="95"/>
      <c r="S155" s="28"/>
      <c r="T155" s="28"/>
      <c r="V155" s="42" t="s">
        <v>743</v>
      </c>
      <c r="W155" s="28"/>
      <c r="X155" s="28"/>
      <c r="Y155" s="28"/>
      <c r="Z155" s="28"/>
      <c r="AA155" s="42" t="s">
        <v>104</v>
      </c>
      <c r="AC155" s="42"/>
      <c r="AD155" s="94"/>
      <c r="AE155" s="95"/>
      <c r="AF155" s="28"/>
      <c r="AG155" s="28"/>
      <c r="AI155" s="42" t="s">
        <v>743</v>
      </c>
      <c r="AJ155" s="28"/>
      <c r="AK155" s="28"/>
      <c r="AL155" s="28"/>
      <c r="AM155" s="28"/>
      <c r="AN155" s="42" t="s">
        <v>104</v>
      </c>
      <c r="AO155" s="416"/>
      <c r="AP155" s="42"/>
      <c r="AQ155" s="304"/>
    </row>
    <row r="156" spans="1:43" x14ac:dyDescent="0.2">
      <c r="A156" s="303"/>
      <c r="B156" s="757"/>
      <c r="C156" s="94"/>
      <c r="D156" s="95"/>
      <c r="E156" s="28"/>
      <c r="F156" s="28"/>
      <c r="G156" s="28"/>
      <c r="H156" s="28"/>
      <c r="I156" s="28"/>
      <c r="J156" s="28"/>
      <c r="K156" s="28"/>
      <c r="L156" s="28"/>
      <c r="M156" s="28"/>
      <c r="N156" s="28"/>
      <c r="O156" s="28"/>
      <c r="P156" s="28"/>
      <c r="Q156" s="94"/>
      <c r="R156" s="95"/>
      <c r="S156" s="28"/>
      <c r="V156" s="42" t="s">
        <v>463</v>
      </c>
      <c r="W156" s="28"/>
      <c r="X156" s="28"/>
      <c r="Y156" s="28"/>
      <c r="Z156" s="28"/>
      <c r="AA156" s="42" t="s">
        <v>463</v>
      </c>
      <c r="AD156" s="94"/>
      <c r="AE156" s="95"/>
      <c r="AH156" s="42"/>
      <c r="AI156" s="762" t="s">
        <v>912</v>
      </c>
      <c r="AJ156" s="28"/>
      <c r="AK156" s="28"/>
      <c r="AL156" s="28"/>
      <c r="AM156" s="28"/>
      <c r="AN156" s="42" t="s">
        <v>463</v>
      </c>
      <c r="AO156" s="416"/>
      <c r="AP156" s="418"/>
      <c r="AQ156" s="304"/>
    </row>
    <row r="157" spans="1:43" x14ac:dyDescent="0.2">
      <c r="A157" s="303"/>
      <c r="B157" s="757"/>
      <c r="C157" s="94"/>
      <c r="D157" s="95"/>
      <c r="E157" s="28"/>
      <c r="F157" s="28"/>
      <c r="G157" s="28"/>
      <c r="H157" s="28"/>
      <c r="I157" s="28"/>
      <c r="J157" s="28"/>
      <c r="K157" s="28"/>
      <c r="L157" s="28"/>
      <c r="M157" s="28"/>
      <c r="N157" s="28"/>
      <c r="O157" s="28"/>
      <c r="P157" s="28"/>
      <c r="Q157" s="94"/>
      <c r="R157" s="95"/>
      <c r="S157" s="28"/>
      <c r="T157" s="28"/>
      <c r="U157" s="28"/>
      <c r="V157" s="28"/>
      <c r="W157" s="28"/>
      <c r="X157" s="28"/>
      <c r="Y157" s="28"/>
      <c r="Z157" s="28"/>
      <c r="AB157" s="28"/>
      <c r="AC157" s="42"/>
      <c r="AD157" s="94"/>
      <c r="AE157" s="95"/>
      <c r="AF157" s="28"/>
      <c r="AG157" s="28"/>
      <c r="AH157" s="28"/>
      <c r="AI157" s="28"/>
      <c r="AJ157" s="28"/>
      <c r="AK157" s="28"/>
      <c r="AL157" s="28"/>
      <c r="AM157" s="28"/>
      <c r="AN157" s="416"/>
      <c r="AO157" s="28"/>
      <c r="AP157" s="42"/>
      <c r="AQ157" s="304"/>
    </row>
    <row r="158" spans="1:43" x14ac:dyDescent="0.2">
      <c r="A158" s="303"/>
      <c r="B158" s="757"/>
      <c r="C158" s="94"/>
      <c r="D158" s="95"/>
      <c r="E158" s="28"/>
      <c r="F158" s="28"/>
      <c r="G158" s="28"/>
      <c r="H158" s="28"/>
      <c r="I158" s="28"/>
      <c r="J158" s="28"/>
      <c r="K158" s="28"/>
      <c r="L158" s="28"/>
      <c r="M158" s="28"/>
      <c r="N158" s="28"/>
      <c r="O158" s="28"/>
      <c r="P158" s="28"/>
      <c r="Q158" s="94"/>
      <c r="R158" s="95"/>
      <c r="S158" s="28"/>
      <c r="T158" s="28"/>
      <c r="U158" s="28"/>
      <c r="V158" s="28"/>
      <c r="W158" s="28"/>
      <c r="X158" s="28"/>
      <c r="Y158" s="28"/>
      <c r="Z158" s="28"/>
      <c r="AA158" s="42" t="s">
        <v>894</v>
      </c>
      <c r="AC158" s="42"/>
      <c r="AD158" s="94"/>
      <c r="AE158" s="95"/>
      <c r="AF158" s="28"/>
      <c r="AG158" s="28"/>
      <c r="AH158" s="28"/>
      <c r="AI158" s="28"/>
      <c r="AJ158" s="28"/>
      <c r="AK158" s="28"/>
      <c r="AL158" s="28"/>
      <c r="AM158" s="28"/>
      <c r="AN158" s="42" t="s">
        <v>894</v>
      </c>
      <c r="AO158" s="416"/>
      <c r="AP158" s="42"/>
      <c r="AQ158" s="304"/>
    </row>
    <row r="159" spans="1:43" ht="6" customHeight="1" thickBot="1" x14ac:dyDescent="0.25">
      <c r="A159" s="305"/>
      <c r="B159" s="761"/>
      <c r="C159" s="148"/>
      <c r="D159" s="149"/>
      <c r="E159" s="146"/>
      <c r="F159" s="146"/>
      <c r="G159" s="146"/>
      <c r="H159" s="146"/>
      <c r="I159" s="146"/>
      <c r="J159" s="146"/>
      <c r="K159" s="146"/>
      <c r="L159" s="146"/>
      <c r="M159" s="146"/>
      <c r="N159" s="146"/>
      <c r="O159" s="146"/>
      <c r="P159" s="146"/>
      <c r="Q159" s="148"/>
      <c r="R159" s="149"/>
      <c r="S159" s="146"/>
      <c r="T159" s="146"/>
      <c r="U159" s="146"/>
      <c r="V159" s="146"/>
      <c r="W159" s="146"/>
      <c r="X159" s="146"/>
      <c r="Y159" s="146"/>
      <c r="Z159" s="146"/>
      <c r="AA159" s="146"/>
      <c r="AB159" s="146"/>
      <c r="AC159" s="297"/>
      <c r="AD159" s="148"/>
      <c r="AE159" s="149"/>
      <c r="AF159" s="146"/>
      <c r="AG159" s="146"/>
      <c r="AH159" s="146"/>
      <c r="AI159" s="146"/>
      <c r="AJ159" s="146"/>
      <c r="AK159" s="146"/>
      <c r="AL159" s="146"/>
      <c r="AM159" s="146"/>
      <c r="AN159" s="146"/>
      <c r="AO159" s="146"/>
      <c r="AP159" s="297"/>
      <c r="AQ159" s="306"/>
    </row>
    <row r="160" spans="1:43" ht="6" customHeight="1" x14ac:dyDescent="0.2">
      <c r="A160" s="1"/>
      <c r="B160" s="299"/>
      <c r="C160" s="300"/>
      <c r="D160" s="301"/>
      <c r="E160" s="1"/>
      <c r="F160" s="1"/>
      <c r="G160" s="1"/>
      <c r="H160" s="1"/>
      <c r="I160" s="1"/>
      <c r="J160" s="1"/>
      <c r="K160" s="1"/>
      <c r="L160" s="1"/>
      <c r="M160" s="1"/>
      <c r="N160" s="1"/>
      <c r="O160" s="1"/>
      <c r="P160" s="1"/>
      <c r="Q160" s="300"/>
      <c r="R160" s="301"/>
      <c r="S160" s="1"/>
      <c r="T160" s="1"/>
      <c r="U160" s="1"/>
      <c r="V160" s="1"/>
      <c r="W160" s="1"/>
      <c r="X160" s="1"/>
      <c r="Y160" s="1"/>
      <c r="Z160" s="1"/>
      <c r="AA160" s="1"/>
      <c r="AB160" s="1"/>
      <c r="AC160" s="235"/>
      <c r="AD160" s="300"/>
      <c r="AE160" s="301"/>
      <c r="AF160" s="1"/>
      <c r="AG160" s="1"/>
      <c r="AH160" s="1"/>
      <c r="AI160" s="1"/>
      <c r="AJ160" s="1"/>
      <c r="AK160" s="1"/>
      <c r="AL160" s="1"/>
      <c r="AM160" s="1"/>
      <c r="AN160" s="1"/>
      <c r="AO160" s="1"/>
      <c r="AP160" s="235"/>
      <c r="AQ160" s="300"/>
    </row>
    <row r="161" spans="1:43" ht="11.25" customHeight="1" x14ac:dyDescent="0.2">
      <c r="A161" s="28"/>
      <c r="B161" s="757">
        <v>614</v>
      </c>
      <c r="C161" s="94"/>
      <c r="D161" s="95"/>
      <c r="E161" s="918" t="str">
        <f ca="1">VLOOKUP(INDIRECT(ADDRESS(ROW(),COLUMN()-3)),Language_Translations,MATCH(Language_Selected,Language_Options,0),FALSE)</f>
        <v>Où êtes-vous allée en premier pour rechercher des conseils ou un traitement ?</v>
      </c>
      <c r="F161" s="918"/>
      <c r="G161" s="918"/>
      <c r="H161" s="918"/>
      <c r="I161" s="918"/>
      <c r="J161" s="918"/>
      <c r="K161" s="918"/>
      <c r="L161" s="918"/>
      <c r="M161" s="918"/>
      <c r="N161" s="918"/>
      <c r="O161" s="918"/>
      <c r="P161" s="918"/>
      <c r="Q161" s="181"/>
      <c r="R161" s="95"/>
      <c r="S161" s="28"/>
      <c r="T161" s="28"/>
      <c r="U161" s="28"/>
      <c r="V161" s="28"/>
      <c r="W161" s="28"/>
      <c r="X161" s="28"/>
      <c r="Y161" s="28"/>
      <c r="Z161" s="28"/>
      <c r="AA161" s="28"/>
      <c r="AB161" s="28"/>
      <c r="AC161" s="42"/>
      <c r="AD161" s="94"/>
      <c r="AE161" s="95"/>
      <c r="AF161" s="28"/>
      <c r="AG161" s="28"/>
      <c r="AH161" s="28"/>
      <c r="AI161" s="28"/>
      <c r="AJ161" s="28"/>
      <c r="AK161" s="28"/>
      <c r="AL161" s="28"/>
      <c r="AM161" s="28"/>
      <c r="AN161" s="28"/>
      <c r="AO161" s="28"/>
      <c r="AP161" s="42"/>
      <c r="AQ161" s="94"/>
    </row>
    <row r="162" spans="1:43" x14ac:dyDescent="0.2">
      <c r="A162" s="28"/>
      <c r="B162" s="757"/>
      <c r="C162" s="94"/>
      <c r="D162" s="95"/>
      <c r="E162" s="918"/>
      <c r="F162" s="918"/>
      <c r="G162" s="918"/>
      <c r="H162" s="918"/>
      <c r="I162" s="918"/>
      <c r="J162" s="918"/>
      <c r="K162" s="918"/>
      <c r="L162" s="918"/>
      <c r="M162" s="918"/>
      <c r="N162" s="918"/>
      <c r="O162" s="918"/>
      <c r="P162" s="918"/>
      <c r="Q162" s="181"/>
      <c r="R162" s="95"/>
      <c r="S162" s="28"/>
      <c r="T162" s="28"/>
      <c r="U162" s="28"/>
      <c r="V162" s="28"/>
      <c r="W162" s="28"/>
      <c r="X162" s="28"/>
      <c r="Y162" s="28"/>
      <c r="Z162" s="28"/>
      <c r="AA162" s="28"/>
      <c r="AB162" s="45"/>
      <c r="AC162" s="37"/>
      <c r="AD162" s="94"/>
      <c r="AE162" s="95"/>
      <c r="AF162" s="28"/>
      <c r="AG162" s="28"/>
      <c r="AH162" s="28"/>
      <c r="AI162" s="28"/>
      <c r="AJ162" s="28"/>
      <c r="AK162" s="28"/>
      <c r="AL162" s="28"/>
      <c r="AM162" s="28"/>
      <c r="AN162" s="28"/>
      <c r="AO162" s="45"/>
      <c r="AP162" s="37"/>
      <c r="AQ162" s="94"/>
    </row>
    <row r="163" spans="1:43" x14ac:dyDescent="0.2">
      <c r="A163" s="28"/>
      <c r="B163" s="757"/>
      <c r="C163" s="94"/>
      <c r="D163" s="95"/>
      <c r="E163" s="918"/>
      <c r="F163" s="918"/>
      <c r="G163" s="918"/>
      <c r="H163" s="918"/>
      <c r="I163" s="918"/>
      <c r="J163" s="918"/>
      <c r="K163" s="918"/>
      <c r="L163" s="918"/>
      <c r="M163" s="918"/>
      <c r="N163" s="918"/>
      <c r="O163" s="918"/>
      <c r="P163" s="918"/>
      <c r="Q163" s="181"/>
      <c r="R163" s="95"/>
      <c r="S163" s="28" t="s">
        <v>913</v>
      </c>
      <c r="T163" s="28"/>
      <c r="U163" s="28"/>
      <c r="V163" s="28"/>
      <c r="W163" s="28"/>
      <c r="X163" s="90"/>
      <c r="Y163" s="90" t="s">
        <v>2</v>
      </c>
      <c r="Z163" s="183"/>
      <c r="AA163" s="90"/>
      <c r="AB163" s="44"/>
      <c r="AC163" s="39"/>
      <c r="AD163" s="94"/>
      <c r="AE163" s="95"/>
      <c r="AF163" s="28" t="s">
        <v>913</v>
      </c>
      <c r="AG163" s="28"/>
      <c r="AH163" s="28"/>
      <c r="AI163" s="28"/>
      <c r="AJ163" s="28"/>
      <c r="AK163" s="90"/>
      <c r="AL163" s="90" t="s">
        <v>2</v>
      </c>
      <c r="AM163" s="183"/>
      <c r="AN163" s="90"/>
      <c r="AO163" s="44"/>
      <c r="AP163" s="39"/>
      <c r="AQ163" s="94"/>
    </row>
    <row r="164" spans="1:43" x14ac:dyDescent="0.2">
      <c r="A164" s="28"/>
      <c r="B164" s="757"/>
      <c r="C164" s="94"/>
      <c r="D164" s="95"/>
      <c r="E164" s="899" t="s">
        <v>1483</v>
      </c>
      <c r="F164" s="899"/>
      <c r="G164" s="899"/>
      <c r="H164" s="899"/>
      <c r="I164" s="899"/>
      <c r="J164" s="899"/>
      <c r="K164" s="899"/>
      <c r="L164" s="899"/>
      <c r="M164" s="899"/>
      <c r="N164" s="899"/>
      <c r="O164" s="899"/>
      <c r="P164" s="899"/>
      <c r="Q164" s="94"/>
      <c r="R164" s="95"/>
      <c r="S164" s="28"/>
      <c r="T164" s="28"/>
      <c r="U164" s="28"/>
      <c r="V164" s="28"/>
      <c r="W164" s="28"/>
      <c r="X164" s="28"/>
      <c r="Y164" s="28"/>
      <c r="Z164" s="28"/>
      <c r="AA164" s="28"/>
      <c r="AB164" s="28"/>
      <c r="AC164" s="42"/>
      <c r="AD164" s="94"/>
      <c r="AE164" s="95"/>
      <c r="AF164" s="28"/>
      <c r="AG164" s="28"/>
      <c r="AH164" s="28"/>
      <c r="AI164" s="28"/>
      <c r="AJ164" s="28"/>
      <c r="AK164" s="28"/>
      <c r="AL164" s="28"/>
      <c r="AM164" s="28"/>
      <c r="AN164" s="28"/>
      <c r="AO164" s="28"/>
      <c r="AP164" s="42"/>
      <c r="AQ164" s="94"/>
    </row>
    <row r="165" spans="1:43" ht="6" customHeight="1" x14ac:dyDescent="0.2">
      <c r="A165" s="30"/>
      <c r="B165" s="793"/>
      <c r="C165" s="91"/>
      <c r="D165" s="44"/>
      <c r="E165" s="30"/>
      <c r="F165" s="30"/>
      <c r="G165" s="30"/>
      <c r="H165" s="30"/>
      <c r="I165" s="30"/>
      <c r="J165" s="30"/>
      <c r="K165" s="30"/>
      <c r="L165" s="30"/>
      <c r="M165" s="30"/>
      <c r="N165" s="30"/>
      <c r="O165" s="30"/>
      <c r="P165" s="30"/>
      <c r="Q165" s="91"/>
      <c r="R165" s="44"/>
      <c r="S165" s="30"/>
      <c r="T165" s="30"/>
      <c r="U165" s="30"/>
      <c r="V165" s="30"/>
      <c r="W165" s="30"/>
      <c r="X165" s="30"/>
      <c r="Y165" s="30"/>
      <c r="Z165" s="30"/>
      <c r="AA165" s="30"/>
      <c r="AB165" s="30"/>
      <c r="AC165" s="185"/>
      <c r="AD165" s="91"/>
      <c r="AE165" s="44"/>
      <c r="AF165" s="30"/>
      <c r="AG165" s="30"/>
      <c r="AH165" s="30"/>
      <c r="AI165" s="30"/>
      <c r="AJ165" s="30"/>
      <c r="AK165" s="30"/>
      <c r="AL165" s="30"/>
      <c r="AM165" s="30"/>
      <c r="AN165" s="30"/>
      <c r="AO165" s="30"/>
      <c r="AP165" s="185"/>
      <c r="AQ165" s="91"/>
    </row>
    <row r="166" spans="1:43" ht="6" customHeight="1" x14ac:dyDescent="0.2">
      <c r="A166" s="26"/>
      <c r="B166" s="756"/>
      <c r="C166" s="89"/>
      <c r="D166" s="45"/>
      <c r="E166" s="26"/>
      <c r="F166" s="26"/>
      <c r="G166" s="26"/>
      <c r="H166" s="26"/>
      <c r="I166" s="26"/>
      <c r="J166" s="26"/>
      <c r="K166" s="26"/>
      <c r="L166" s="26"/>
      <c r="M166" s="26"/>
      <c r="N166" s="26"/>
      <c r="O166" s="26"/>
      <c r="P166" s="26"/>
      <c r="Q166" s="89"/>
      <c r="R166" s="45"/>
      <c r="S166" s="26"/>
      <c r="T166" s="26"/>
      <c r="U166" s="26"/>
      <c r="V166" s="26"/>
      <c r="W166" s="26"/>
      <c r="X166" s="26"/>
      <c r="Y166" s="26"/>
      <c r="Z166" s="26"/>
      <c r="AA166" s="26"/>
      <c r="AB166" s="26"/>
      <c r="AC166" s="187"/>
      <c r="AD166" s="89"/>
      <c r="AE166" s="45"/>
      <c r="AF166" s="26"/>
      <c r="AG166" s="26"/>
      <c r="AH166" s="26"/>
      <c r="AI166" s="26"/>
      <c r="AJ166" s="26"/>
      <c r="AK166" s="26"/>
      <c r="AL166" s="26"/>
      <c r="AM166" s="26"/>
      <c r="AN166" s="26"/>
      <c r="AO166" s="26"/>
      <c r="AP166" s="187"/>
      <c r="AQ166" s="89"/>
    </row>
    <row r="167" spans="1:43" ht="11.25" customHeight="1" x14ac:dyDescent="0.2">
      <c r="A167" s="28"/>
      <c r="B167" s="757">
        <v>615</v>
      </c>
      <c r="C167" s="94"/>
      <c r="D167" s="95"/>
      <c r="E167" s="918" t="str">
        <f ca="1">VLOOKUP(INDIRECT(ADDRESS(ROW(),COLUMN()-3)),Language_Translations,MATCH(Language_Selected,Language_Options,0),FALSE)</f>
        <v>Avez-vous donné à (NOM) les choses suivantes à n'importe quel moment dès qu'il/elle a commencé à avoir la diarrhée :</v>
      </c>
      <c r="F167" s="918"/>
      <c r="G167" s="918"/>
      <c r="H167" s="918"/>
      <c r="I167" s="918"/>
      <c r="J167" s="918"/>
      <c r="K167" s="918"/>
      <c r="L167" s="918"/>
      <c r="M167" s="918"/>
      <c r="N167" s="918"/>
      <c r="O167" s="918"/>
      <c r="P167" s="918"/>
      <c r="Q167" s="181"/>
      <c r="R167" s="95"/>
      <c r="S167" s="24"/>
      <c r="T167" s="24"/>
      <c r="U167" s="24"/>
      <c r="V167" s="24"/>
      <c r="W167" s="24"/>
      <c r="X167" s="24"/>
      <c r="Y167" s="145"/>
      <c r="Z167" s="24"/>
      <c r="AA167" s="145"/>
      <c r="AB167" s="24"/>
      <c r="AC167" s="145"/>
      <c r="AD167" s="94"/>
      <c r="AE167" s="95"/>
      <c r="AF167" s="24"/>
      <c r="AG167" s="24"/>
      <c r="AH167" s="24"/>
      <c r="AI167" s="24"/>
      <c r="AJ167" s="24"/>
      <c r="AK167" s="24"/>
      <c r="AL167" s="145"/>
      <c r="AM167" s="24"/>
      <c r="AN167" s="145"/>
      <c r="AO167" s="24"/>
      <c r="AP167" s="145"/>
      <c r="AQ167" s="94"/>
    </row>
    <row r="168" spans="1:43" x14ac:dyDescent="0.2">
      <c r="A168" s="24"/>
      <c r="B168" s="777"/>
      <c r="C168" s="94"/>
      <c r="D168" s="95"/>
      <c r="E168" s="918"/>
      <c r="F168" s="918"/>
      <c r="G168" s="918"/>
      <c r="H168" s="918"/>
      <c r="I168" s="918"/>
      <c r="J168" s="918"/>
      <c r="K168" s="918"/>
      <c r="L168" s="918"/>
      <c r="M168" s="918"/>
      <c r="N168" s="918"/>
      <c r="O168" s="918"/>
      <c r="P168" s="918"/>
      <c r="Q168" s="181"/>
      <c r="R168" s="95"/>
      <c r="S168" s="24"/>
      <c r="T168" s="24"/>
      <c r="U168" s="24"/>
      <c r="V168" s="24"/>
      <c r="W168" s="24"/>
      <c r="X168" s="24"/>
      <c r="Y168" s="145"/>
      <c r="Z168" s="24"/>
      <c r="AA168" s="145"/>
      <c r="AB168" s="24"/>
      <c r="AC168" s="145"/>
      <c r="AD168" s="94"/>
      <c r="AE168" s="95"/>
      <c r="AF168" s="24"/>
      <c r="AG168" s="24"/>
      <c r="AH168" s="24"/>
      <c r="AI168" s="24"/>
      <c r="AJ168" s="24"/>
      <c r="AK168" s="24"/>
      <c r="AL168" s="145"/>
      <c r="AM168" s="24"/>
      <c r="AN168" s="145"/>
      <c r="AO168" s="24"/>
      <c r="AP168" s="145"/>
      <c r="AQ168" s="94"/>
    </row>
    <row r="169" spans="1:43" x14ac:dyDescent="0.2">
      <c r="A169" s="24"/>
      <c r="B169" s="777"/>
      <c r="C169" s="94"/>
      <c r="D169" s="95"/>
      <c r="E169" s="918"/>
      <c r="F169" s="918"/>
      <c r="G169" s="918"/>
      <c r="H169" s="918"/>
      <c r="I169" s="918"/>
      <c r="J169" s="918"/>
      <c r="K169" s="918"/>
      <c r="L169" s="918"/>
      <c r="M169" s="918"/>
      <c r="N169" s="918"/>
      <c r="O169" s="918"/>
      <c r="P169" s="918"/>
      <c r="Q169" s="181"/>
      <c r="R169" s="95"/>
      <c r="S169" s="24"/>
      <c r="T169" s="24"/>
      <c r="U169" s="24"/>
      <c r="V169" s="24"/>
      <c r="W169" s="24"/>
      <c r="X169" s="24"/>
      <c r="Y169" s="729" t="s">
        <v>444</v>
      </c>
      <c r="Z169" s="24"/>
      <c r="AA169" s="727" t="s">
        <v>445</v>
      </c>
      <c r="AB169" s="24"/>
      <c r="AC169" s="145" t="s">
        <v>797</v>
      </c>
      <c r="AD169" s="94"/>
      <c r="AE169" s="95"/>
      <c r="AF169" s="24"/>
      <c r="AG169" s="24"/>
      <c r="AH169" s="24"/>
      <c r="AI169" s="24"/>
      <c r="AJ169" s="24"/>
      <c r="AK169" s="24"/>
      <c r="AL169" s="729" t="s">
        <v>444</v>
      </c>
      <c r="AM169" s="24"/>
      <c r="AN169" s="727" t="s">
        <v>445</v>
      </c>
      <c r="AO169" s="24"/>
      <c r="AP169" s="145" t="s">
        <v>797</v>
      </c>
      <c r="AQ169" s="94"/>
    </row>
    <row r="170" spans="1:43" ht="6" customHeight="1" x14ac:dyDescent="0.2">
      <c r="A170" s="24"/>
      <c r="B170" s="777"/>
      <c r="C170" s="94"/>
      <c r="D170" s="419"/>
      <c r="G170" s="35"/>
      <c r="H170" s="35"/>
      <c r="I170" s="35"/>
      <c r="J170" s="35"/>
      <c r="K170" s="35"/>
      <c r="L170" s="35"/>
      <c r="M170" s="35"/>
      <c r="N170" s="35"/>
      <c r="O170" s="35"/>
      <c r="P170" s="35"/>
      <c r="Q170" s="181"/>
      <c r="R170" s="95"/>
      <c r="S170" s="24"/>
      <c r="T170" s="24"/>
      <c r="U170" s="24"/>
      <c r="V170" s="24"/>
      <c r="W170" s="24"/>
      <c r="X170" s="24"/>
      <c r="Y170" s="145"/>
      <c r="Z170" s="24"/>
      <c r="AA170" s="145"/>
      <c r="AB170" s="24"/>
      <c r="AC170" s="145"/>
      <c r="AD170" s="94"/>
      <c r="AE170" s="95"/>
      <c r="AF170" s="24"/>
      <c r="AG170" s="24"/>
      <c r="AH170" s="24"/>
      <c r="AI170" s="24"/>
      <c r="AJ170" s="24"/>
      <c r="AK170" s="24"/>
      <c r="AL170" s="145"/>
      <c r="AM170" s="24"/>
      <c r="AN170" s="145"/>
      <c r="AO170" s="24"/>
      <c r="AP170" s="145"/>
      <c r="AQ170" s="94"/>
    </row>
    <row r="171" spans="1:43" x14ac:dyDescent="0.2">
      <c r="A171" s="24"/>
      <c r="B171" s="777"/>
      <c r="C171" s="94"/>
      <c r="D171" s="419"/>
      <c r="E171" s="35" t="s">
        <v>55</v>
      </c>
      <c r="F171" s="918" t="str">
        <f ca="1">VLOOKUP(CONCATENATE($B$167&amp;INDIRECT(ADDRESS(ROW(),COLUMN()-1))),Language_Translations,MATCH(Language_Selected,Language_Options,0),FALSE)</f>
        <v>Un liquide préparé à partir d'un sachet spécial appelé [NOM LOCAL POUR LE SACHET SRO] ?</v>
      </c>
      <c r="G171" s="918"/>
      <c r="H171" s="918"/>
      <c r="I171" s="918"/>
      <c r="J171" s="918"/>
      <c r="K171" s="918"/>
      <c r="L171" s="918"/>
      <c r="M171" s="918"/>
      <c r="N171" s="918"/>
      <c r="O171" s="918"/>
      <c r="P171" s="918"/>
      <c r="Q171" s="181"/>
      <c r="R171" s="95"/>
      <c r="S171" s="35" t="s">
        <v>55</v>
      </c>
      <c r="T171" s="24" t="s">
        <v>914</v>
      </c>
      <c r="U171" s="24"/>
      <c r="V171" s="24"/>
      <c r="W171" s="24"/>
      <c r="X171" s="24"/>
      <c r="Y171" s="145"/>
      <c r="Z171" s="24"/>
      <c r="AA171" s="145"/>
      <c r="AB171" s="24"/>
      <c r="AC171" s="145"/>
      <c r="AD171" s="94"/>
      <c r="AE171" s="95"/>
      <c r="AF171" s="35" t="s">
        <v>55</v>
      </c>
      <c r="AG171" s="731" t="s">
        <v>914</v>
      </c>
      <c r="AH171" s="24"/>
      <c r="AI171" s="24"/>
      <c r="AJ171" s="24"/>
      <c r="AK171" s="24"/>
      <c r="AL171" s="145"/>
      <c r="AM171" s="24"/>
      <c r="AN171" s="145"/>
      <c r="AO171" s="24"/>
      <c r="AP171" s="145"/>
      <c r="AQ171" s="94"/>
    </row>
    <row r="172" spans="1:43" x14ac:dyDescent="0.2">
      <c r="A172" s="24"/>
      <c r="B172" s="777"/>
      <c r="C172" s="94"/>
      <c r="D172" s="95"/>
      <c r="E172" s="28"/>
      <c r="F172" s="918"/>
      <c r="G172" s="918"/>
      <c r="H172" s="918"/>
      <c r="I172" s="918"/>
      <c r="J172" s="918"/>
      <c r="K172" s="918"/>
      <c r="L172" s="918"/>
      <c r="M172" s="918"/>
      <c r="N172" s="918"/>
      <c r="O172" s="918"/>
      <c r="P172" s="918"/>
      <c r="Q172" s="181"/>
      <c r="R172" s="95"/>
      <c r="S172" s="28"/>
      <c r="U172" s="24" t="s">
        <v>915</v>
      </c>
      <c r="V172" s="24"/>
      <c r="W172" s="24"/>
      <c r="AC172" s="180"/>
      <c r="AD172" s="94"/>
      <c r="AE172" s="95"/>
      <c r="AF172" s="28"/>
      <c r="AH172" s="731" t="s">
        <v>915</v>
      </c>
      <c r="AI172" s="24"/>
      <c r="AJ172" s="24"/>
      <c r="AP172" s="180"/>
      <c r="AQ172" s="94"/>
    </row>
    <row r="173" spans="1:43" x14ac:dyDescent="0.2">
      <c r="A173" s="24"/>
      <c r="B173" s="777"/>
      <c r="C173" s="94"/>
      <c r="D173" s="95"/>
      <c r="E173" s="28"/>
      <c r="F173" s="918"/>
      <c r="G173" s="918"/>
      <c r="H173" s="918"/>
      <c r="I173" s="918"/>
      <c r="J173" s="918"/>
      <c r="K173" s="918"/>
      <c r="L173" s="918"/>
      <c r="M173" s="918"/>
      <c r="N173" s="918"/>
      <c r="O173" s="918"/>
      <c r="P173" s="918"/>
      <c r="Q173" s="94"/>
      <c r="R173" s="95"/>
      <c r="S173" s="28"/>
      <c r="T173" s="24"/>
      <c r="U173" s="24" t="s">
        <v>916</v>
      </c>
      <c r="V173" s="24"/>
      <c r="W173" s="24"/>
      <c r="X173" s="182" t="s">
        <v>2</v>
      </c>
      <c r="Y173" s="213" t="s">
        <v>10</v>
      </c>
      <c r="Z173" s="24"/>
      <c r="AA173" s="213" t="s">
        <v>12</v>
      </c>
      <c r="AB173" s="24"/>
      <c r="AC173" s="213" t="s">
        <v>58</v>
      </c>
      <c r="AD173" s="94"/>
      <c r="AE173" s="95"/>
      <c r="AF173" s="28"/>
      <c r="AG173" s="24"/>
      <c r="AH173" s="731" t="s">
        <v>916</v>
      </c>
      <c r="AI173" s="24"/>
      <c r="AJ173" s="24"/>
      <c r="AK173" s="182" t="s">
        <v>2</v>
      </c>
      <c r="AL173" s="213" t="s">
        <v>10</v>
      </c>
      <c r="AM173" s="24"/>
      <c r="AN173" s="213" t="s">
        <v>12</v>
      </c>
      <c r="AO173" s="24"/>
      <c r="AP173" s="213" t="s">
        <v>58</v>
      </c>
      <c r="AQ173" s="94"/>
    </row>
    <row r="174" spans="1:43" ht="11.25" customHeight="1" x14ac:dyDescent="0.2">
      <c r="A174" s="24"/>
      <c r="B174" s="213" t="s">
        <v>54</v>
      </c>
      <c r="C174" s="94"/>
      <c r="D174" s="419"/>
      <c r="E174" s="35" t="s">
        <v>56</v>
      </c>
      <c r="F174" s="918" t="str">
        <f ca="1">VLOOKUP(CONCATENATE($B$167&amp;INDIRECT(ADDRESS(ROW(),COLUMN()-1))),Language_Translations,MATCH(Language_Selected,Language_Options,0),FALSE)</f>
        <v>Un liquide SRO préconditionné ?</v>
      </c>
      <c r="G174" s="918"/>
      <c r="H174" s="918"/>
      <c r="I174" s="918"/>
      <c r="J174" s="918"/>
      <c r="K174" s="918"/>
      <c r="L174" s="918"/>
      <c r="M174" s="918"/>
      <c r="N174" s="918"/>
      <c r="O174" s="918"/>
      <c r="P174" s="918"/>
      <c r="Q174" s="181"/>
      <c r="R174" s="95"/>
      <c r="S174" s="35" t="s">
        <v>56</v>
      </c>
      <c r="T174" s="24" t="s">
        <v>917</v>
      </c>
      <c r="U174" s="24"/>
      <c r="V174" s="24"/>
      <c r="W174" s="24"/>
      <c r="X174" s="182" t="s">
        <v>2</v>
      </c>
      <c r="Y174" s="213" t="s">
        <v>10</v>
      </c>
      <c r="Z174" s="24"/>
      <c r="AA174" s="213" t="s">
        <v>12</v>
      </c>
      <c r="AB174" s="24"/>
      <c r="AC174" s="213" t="s">
        <v>58</v>
      </c>
      <c r="AD174" s="94"/>
      <c r="AE174" s="95"/>
      <c r="AF174" s="35" t="s">
        <v>56</v>
      </c>
      <c r="AG174" s="731" t="s">
        <v>917</v>
      </c>
      <c r="AH174" s="24"/>
      <c r="AI174" s="24"/>
      <c r="AJ174" s="24"/>
      <c r="AK174" s="182" t="s">
        <v>2</v>
      </c>
      <c r="AL174" s="213" t="s">
        <v>10</v>
      </c>
      <c r="AM174" s="24"/>
      <c r="AN174" s="213" t="s">
        <v>12</v>
      </c>
      <c r="AO174" s="24"/>
      <c r="AP174" s="213" t="s">
        <v>58</v>
      </c>
      <c r="AQ174" s="94"/>
    </row>
    <row r="175" spans="1:43" ht="11.25" customHeight="1" x14ac:dyDescent="0.2">
      <c r="A175" s="24"/>
      <c r="B175" s="213" t="s">
        <v>32</v>
      </c>
      <c r="C175" s="94"/>
      <c r="D175" s="419"/>
      <c r="E175" s="35" t="s">
        <v>57</v>
      </c>
      <c r="F175" s="918" t="str">
        <f ca="1">VLOOKUP(CONCATENATE($B$167&amp;INDIRECT(ADDRESS(ROW(),COLUMN()-1))),Language_Translations,MATCH(Language_Selected,Language_Options,0),FALSE)</f>
        <v>Un liquide maison recommandé par le gouvernement ?</v>
      </c>
      <c r="G175" s="918"/>
      <c r="H175" s="918"/>
      <c r="I175" s="918"/>
      <c r="J175" s="918"/>
      <c r="K175" s="918"/>
      <c r="L175" s="918"/>
      <c r="M175" s="918"/>
      <c r="N175" s="918"/>
      <c r="O175" s="918"/>
      <c r="P175" s="918"/>
      <c r="Q175" s="181"/>
      <c r="R175" s="95"/>
      <c r="S175" s="35" t="s">
        <v>57</v>
      </c>
      <c r="T175" s="24" t="s">
        <v>914</v>
      </c>
      <c r="U175" s="24"/>
      <c r="V175" s="24"/>
      <c r="W175" s="24"/>
      <c r="X175" s="24"/>
      <c r="Y175" s="145"/>
      <c r="Z175" s="24"/>
      <c r="AA175" s="145"/>
      <c r="AB175" s="24"/>
      <c r="AC175" s="145"/>
      <c r="AD175" s="94"/>
      <c r="AE175" s="95"/>
      <c r="AF175" s="35" t="s">
        <v>57</v>
      </c>
      <c r="AG175" s="731" t="s">
        <v>914</v>
      </c>
      <c r="AH175" s="24"/>
      <c r="AI175" s="24"/>
      <c r="AJ175" s="24"/>
      <c r="AK175" s="24"/>
      <c r="AL175" s="145"/>
      <c r="AM175" s="24"/>
      <c r="AN175" s="145"/>
      <c r="AO175" s="24"/>
      <c r="AP175" s="145"/>
      <c r="AQ175" s="94"/>
    </row>
    <row r="176" spans="1:43" x14ac:dyDescent="0.2">
      <c r="A176" s="24"/>
      <c r="B176" s="777"/>
      <c r="C176" s="94"/>
      <c r="D176" s="95"/>
      <c r="E176" s="24"/>
      <c r="F176" s="918"/>
      <c r="G176" s="918"/>
      <c r="H176" s="918"/>
      <c r="I176" s="918"/>
      <c r="J176" s="918"/>
      <c r="K176" s="918"/>
      <c r="L176" s="918"/>
      <c r="M176" s="918"/>
      <c r="N176" s="918"/>
      <c r="O176" s="918"/>
      <c r="P176" s="918"/>
      <c r="Q176" s="181"/>
      <c r="R176" s="95"/>
      <c r="U176" s="24" t="s">
        <v>724</v>
      </c>
      <c r="V176" s="24"/>
      <c r="W176" s="182"/>
      <c r="X176" s="182" t="s">
        <v>2</v>
      </c>
      <c r="Y176" s="213" t="s">
        <v>10</v>
      </c>
      <c r="Z176" s="24"/>
      <c r="AA176" s="213" t="s">
        <v>12</v>
      </c>
      <c r="AB176" s="24"/>
      <c r="AC176" s="213" t="s">
        <v>58</v>
      </c>
      <c r="AD176" s="94"/>
      <c r="AE176" s="95"/>
      <c r="AH176" s="731" t="s">
        <v>724</v>
      </c>
      <c r="AI176" s="24"/>
      <c r="AJ176" s="182"/>
      <c r="AK176" s="182" t="s">
        <v>2</v>
      </c>
      <c r="AL176" s="213" t="s">
        <v>10</v>
      </c>
      <c r="AM176" s="24"/>
      <c r="AN176" s="213" t="s">
        <v>12</v>
      </c>
      <c r="AO176" s="24"/>
      <c r="AP176" s="213" t="s">
        <v>58</v>
      </c>
      <c r="AQ176" s="94"/>
    </row>
    <row r="177" spans="1:43" x14ac:dyDescent="0.2">
      <c r="A177" s="24"/>
      <c r="B177" s="777"/>
      <c r="C177" s="94"/>
      <c r="D177" s="95"/>
      <c r="E177" s="35" t="s">
        <v>117</v>
      </c>
      <c r="F177" s="918" t="str">
        <f ca="1">VLOOKUP(CONCATENATE($B$167&amp;INDIRECT(ADDRESS(ROW(),COLUMN()-1))),Language_Translations,MATCH(Language_Selected,Language_Options,0),FALSE)</f>
        <v>Du zinc, en comprimés ou en sirop ?</v>
      </c>
      <c r="G177" s="918"/>
      <c r="H177" s="918"/>
      <c r="I177" s="918"/>
      <c r="J177" s="918"/>
      <c r="K177" s="918"/>
      <c r="L177" s="918"/>
      <c r="M177" s="918"/>
      <c r="N177" s="918"/>
      <c r="O177" s="918"/>
      <c r="P177" s="918"/>
      <c r="Q177" s="181"/>
      <c r="R177" s="95"/>
      <c r="S177" s="35" t="s">
        <v>117</v>
      </c>
      <c r="T177" s="35" t="s">
        <v>105</v>
      </c>
      <c r="U177" s="24"/>
      <c r="V177" s="182" t="s">
        <v>2</v>
      </c>
      <c r="W177" s="182"/>
      <c r="X177" s="182"/>
      <c r="Y177" s="213" t="s">
        <v>10</v>
      </c>
      <c r="Z177" s="24"/>
      <c r="AA177" s="213" t="s">
        <v>12</v>
      </c>
      <c r="AB177" s="24"/>
      <c r="AC177" s="213" t="s">
        <v>58</v>
      </c>
      <c r="AD177" s="94"/>
      <c r="AE177" s="95"/>
      <c r="AF177" s="35" t="s">
        <v>117</v>
      </c>
      <c r="AG177" s="35" t="s">
        <v>105</v>
      </c>
      <c r="AH177" s="24"/>
      <c r="AI177" s="182" t="s">
        <v>2</v>
      </c>
      <c r="AJ177" s="182"/>
      <c r="AK177" s="182"/>
      <c r="AL177" s="213" t="s">
        <v>10</v>
      </c>
      <c r="AM177" s="24"/>
      <c r="AN177" s="213" t="s">
        <v>12</v>
      </c>
      <c r="AO177" s="24"/>
      <c r="AP177" s="213" t="s">
        <v>58</v>
      </c>
      <c r="AQ177" s="94"/>
    </row>
    <row r="178" spans="1:43" ht="6" customHeight="1" x14ac:dyDescent="0.2">
      <c r="A178" s="30"/>
      <c r="B178" s="793"/>
      <c r="C178" s="91"/>
      <c r="D178" s="44"/>
      <c r="E178" s="30"/>
      <c r="F178" s="30"/>
      <c r="G178" s="30"/>
      <c r="H178" s="30"/>
      <c r="I178" s="30"/>
      <c r="J178" s="30"/>
      <c r="K178" s="30"/>
      <c r="L178" s="30"/>
      <c r="M178" s="30"/>
      <c r="N178" s="30"/>
      <c r="O178" s="30"/>
      <c r="P178" s="30"/>
      <c r="Q178" s="91"/>
      <c r="R178" s="44"/>
      <c r="S178" s="30"/>
      <c r="T178" s="30"/>
      <c r="U178" s="30"/>
      <c r="V178" s="30"/>
      <c r="W178" s="30"/>
      <c r="X178" s="30"/>
      <c r="Y178" s="184"/>
      <c r="Z178" s="30"/>
      <c r="AA178" s="184"/>
      <c r="AB178" s="30"/>
      <c r="AC178" s="184"/>
      <c r="AD178" s="91"/>
      <c r="AE178" s="44"/>
      <c r="AF178" s="30"/>
      <c r="AG178" s="30"/>
      <c r="AH178" s="30"/>
      <c r="AI178" s="30"/>
      <c r="AJ178" s="30"/>
      <c r="AK178" s="30"/>
      <c r="AL178" s="184"/>
      <c r="AM178" s="30"/>
      <c r="AN178" s="184"/>
      <c r="AO178" s="30"/>
      <c r="AP178" s="184"/>
      <c r="AQ178" s="91"/>
    </row>
    <row r="179" spans="1:43" ht="6" customHeight="1" x14ac:dyDescent="0.2">
      <c r="A179" s="26"/>
      <c r="B179" s="756"/>
      <c r="C179" s="89"/>
      <c r="D179" s="45"/>
      <c r="E179" s="26"/>
      <c r="F179" s="26"/>
      <c r="G179" s="26"/>
      <c r="H179" s="26"/>
      <c r="I179" s="26"/>
      <c r="J179" s="26"/>
      <c r="K179" s="26"/>
      <c r="L179" s="26"/>
      <c r="M179" s="26"/>
      <c r="N179" s="26"/>
      <c r="O179" s="26"/>
      <c r="P179" s="26"/>
      <c r="Q179" s="89"/>
      <c r="R179" s="45"/>
      <c r="S179" s="26"/>
      <c r="T179" s="26"/>
      <c r="U179" s="26"/>
      <c r="V179" s="26"/>
      <c r="W179" s="26"/>
      <c r="X179" s="26"/>
      <c r="Y179" s="26"/>
      <c r="Z179" s="26"/>
      <c r="AA179" s="26"/>
      <c r="AB179" s="26"/>
      <c r="AC179" s="187"/>
      <c r="AD179" s="89"/>
      <c r="AE179" s="45"/>
      <c r="AF179" s="26"/>
      <c r="AG179" s="26"/>
      <c r="AH179" s="26"/>
      <c r="AI179" s="26"/>
      <c r="AJ179" s="26"/>
      <c r="AK179" s="26"/>
      <c r="AL179" s="26"/>
      <c r="AM179" s="26"/>
      <c r="AN179" s="26"/>
      <c r="AO179" s="26"/>
      <c r="AP179" s="187"/>
      <c r="AQ179" s="89"/>
    </row>
    <row r="180" spans="1:43" x14ac:dyDescent="0.2">
      <c r="A180" s="28"/>
      <c r="B180" s="757">
        <v>616</v>
      </c>
      <c r="C180" s="94"/>
      <c r="D180" s="95"/>
      <c r="E180" s="899" t="s">
        <v>922</v>
      </c>
      <c r="F180" s="899"/>
      <c r="G180" s="899"/>
      <c r="H180" s="899"/>
      <c r="I180" s="899"/>
      <c r="J180" s="899"/>
      <c r="K180" s="899"/>
      <c r="L180" s="899"/>
      <c r="M180" s="899"/>
      <c r="N180" s="899"/>
      <c r="O180" s="899"/>
      <c r="P180" s="899"/>
      <c r="Q180" s="94"/>
      <c r="R180" s="95"/>
      <c r="S180" s="28"/>
      <c r="T180" s="28"/>
      <c r="U180" s="28"/>
      <c r="V180" s="28"/>
      <c r="W180" s="28"/>
      <c r="X180" s="28"/>
      <c r="Y180" s="28"/>
      <c r="Z180" s="28"/>
      <c r="AA180" s="28"/>
      <c r="AB180" s="28"/>
      <c r="AC180" s="42"/>
      <c r="AD180" s="94"/>
      <c r="AE180" s="95"/>
      <c r="AF180" s="28"/>
      <c r="AG180" s="28"/>
      <c r="AH180" s="28"/>
      <c r="AI180" s="28"/>
      <c r="AJ180" s="28"/>
      <c r="AK180" s="28"/>
      <c r="AL180" s="28"/>
      <c r="AM180" s="28"/>
      <c r="AN180" s="28"/>
      <c r="AO180" s="28"/>
      <c r="AP180" s="42"/>
      <c r="AQ180" s="94"/>
    </row>
    <row r="181" spans="1:43" ht="6" customHeight="1" x14ac:dyDescent="0.2">
      <c r="A181" s="28"/>
      <c r="B181" s="757"/>
      <c r="C181" s="94"/>
      <c r="D181" s="95"/>
      <c r="E181" s="28"/>
      <c r="F181" s="28"/>
      <c r="G181" s="28"/>
      <c r="H181" s="28"/>
      <c r="I181" s="28"/>
      <c r="J181" s="28"/>
      <c r="K181" s="28"/>
      <c r="L181" s="28"/>
      <c r="M181" s="28"/>
      <c r="N181" s="28"/>
      <c r="O181" s="28"/>
      <c r="P181" s="28"/>
      <c r="Q181" s="94"/>
      <c r="R181" s="95"/>
      <c r="S181" s="28"/>
      <c r="T181" s="28"/>
      <c r="U181" s="28"/>
      <c r="V181" s="28"/>
      <c r="W181" s="28"/>
      <c r="X181" s="28"/>
      <c r="Y181" s="28"/>
      <c r="Z181" s="28"/>
      <c r="AA181" s="28"/>
      <c r="AB181" s="28"/>
      <c r="AC181" s="42"/>
      <c r="AD181" s="94"/>
      <c r="AE181" s="95"/>
      <c r="AF181" s="28"/>
      <c r="AG181" s="28"/>
      <c r="AH181" s="28"/>
      <c r="AI181" s="28"/>
      <c r="AJ181" s="28"/>
      <c r="AK181" s="28"/>
      <c r="AL181" s="28"/>
      <c r="AM181" s="28"/>
      <c r="AN181" s="28"/>
      <c r="AO181" s="28"/>
      <c r="AP181" s="42"/>
      <c r="AQ181" s="94"/>
    </row>
    <row r="182" spans="1:43" x14ac:dyDescent="0.2">
      <c r="A182" s="28"/>
      <c r="B182" s="757"/>
      <c r="C182" s="94"/>
      <c r="D182" s="95"/>
      <c r="E182" s="28"/>
      <c r="F182" s="28"/>
      <c r="G182" s="28"/>
      <c r="H182" s="42" t="s">
        <v>918</v>
      </c>
      <c r="I182" s="28"/>
      <c r="J182" s="270"/>
      <c r="K182" s="28"/>
      <c r="L182" s="28"/>
      <c r="M182" s="28"/>
      <c r="O182" s="42" t="s">
        <v>919</v>
      </c>
      <c r="P182" s="28"/>
      <c r="Q182" s="94"/>
      <c r="R182" s="95"/>
      <c r="S182" s="28"/>
      <c r="T182" s="28"/>
      <c r="U182" s="28"/>
      <c r="V182" s="28"/>
      <c r="W182" s="28"/>
      <c r="X182" s="28"/>
      <c r="Y182" s="28"/>
      <c r="Z182" s="28"/>
      <c r="AA182" s="28"/>
      <c r="AB182" s="28"/>
      <c r="AC182" s="42"/>
      <c r="AD182" s="94"/>
      <c r="AE182" s="95"/>
      <c r="AF182" s="28"/>
      <c r="AG182" s="28"/>
      <c r="AH182" s="28"/>
      <c r="AI182" s="28"/>
      <c r="AJ182" s="28"/>
      <c r="AK182" s="28"/>
      <c r="AL182" s="28"/>
      <c r="AM182" s="28"/>
      <c r="AN182" s="28"/>
      <c r="AO182" s="28"/>
      <c r="AP182" s="42"/>
      <c r="AQ182" s="94"/>
    </row>
    <row r="183" spans="1:43" x14ac:dyDescent="0.2">
      <c r="A183" s="28"/>
      <c r="B183" s="757"/>
      <c r="C183" s="94"/>
      <c r="D183" s="95"/>
      <c r="E183" s="28"/>
      <c r="F183" s="28"/>
      <c r="G183" s="28"/>
      <c r="H183" s="28"/>
      <c r="I183" s="28"/>
      <c r="J183" s="270"/>
      <c r="K183" s="28"/>
      <c r="L183" s="28"/>
      <c r="M183" s="28"/>
      <c r="O183" s="42" t="s">
        <v>1479</v>
      </c>
      <c r="P183" s="28"/>
      <c r="Q183" s="94"/>
      <c r="R183" s="95"/>
      <c r="S183" s="28"/>
      <c r="T183" s="28"/>
      <c r="U183" s="28"/>
      <c r="V183" s="28"/>
      <c r="W183" s="28"/>
      <c r="X183" s="28"/>
      <c r="Y183" s="28"/>
      <c r="Z183" s="28"/>
      <c r="AA183" s="28"/>
      <c r="AB183" s="28"/>
      <c r="AC183" s="42"/>
      <c r="AD183" s="94"/>
      <c r="AE183" s="95"/>
      <c r="AF183" s="28"/>
      <c r="AG183" s="28"/>
      <c r="AH183" s="28"/>
      <c r="AI183" s="28"/>
      <c r="AJ183" s="28"/>
      <c r="AK183" s="28"/>
      <c r="AL183" s="28"/>
      <c r="AM183" s="28"/>
      <c r="AN183" s="28"/>
      <c r="AO183" s="28"/>
      <c r="AP183" s="42"/>
      <c r="AQ183" s="94"/>
    </row>
    <row r="184" spans="1:43" ht="11.25" customHeight="1" x14ac:dyDescent="0.2">
      <c r="A184" s="24"/>
      <c r="B184" s="342"/>
      <c r="C184" s="94"/>
      <c r="D184" s="95"/>
      <c r="E184" s="4" t="s">
        <v>55</v>
      </c>
      <c r="F184" s="924" t="str">
        <f ca="1">VLOOKUP(CONCATENATE($B$180&amp;INDIRECT(ADDRESS(ROW(),COLUMN()-1))),Language_Translations,MATCH(Language_Selected,Language_Options,0),FALSE)</f>
        <v>A-t-on donné quelque chose d'autre pour traiter la diarrhée ?</v>
      </c>
      <c r="G184" s="924"/>
      <c r="H184" s="924"/>
      <c r="I184" s="924"/>
      <c r="J184" s="945"/>
      <c r="K184" s="4" t="s">
        <v>56</v>
      </c>
      <c r="L184" s="924" t="str">
        <f ca="1">VLOOKUP(CONCATENATE($B$180&amp;INDIRECT(ADDRESS(ROW(),COLUMN()-1))),Language_Translations,MATCH(Language_Selected,Language_Options,0),FALSE)</f>
        <v>A-t-on donné quelque chose pour traiter la diarrhée ?</v>
      </c>
      <c r="M184" s="924"/>
      <c r="N184" s="924"/>
      <c r="O184" s="924"/>
      <c r="P184" s="924"/>
      <c r="Q184" s="181"/>
      <c r="R184" s="95"/>
      <c r="S184" s="28" t="s">
        <v>444</v>
      </c>
      <c r="T184" s="28"/>
      <c r="U184" s="90" t="s">
        <v>2</v>
      </c>
      <c r="V184" s="90"/>
      <c r="W184" s="90"/>
      <c r="X184" s="90"/>
      <c r="Y184" s="90"/>
      <c r="Z184" s="90"/>
      <c r="AA184" s="90"/>
      <c r="AB184" s="90"/>
      <c r="AC184" s="178" t="s">
        <v>10</v>
      </c>
      <c r="AD184" s="94"/>
      <c r="AE184" s="95"/>
      <c r="AF184" s="726" t="s">
        <v>444</v>
      </c>
      <c r="AG184" s="28"/>
      <c r="AH184" s="90" t="s">
        <v>2</v>
      </c>
      <c r="AI184" s="90"/>
      <c r="AJ184" s="90"/>
      <c r="AK184" s="90"/>
      <c r="AL184" s="90"/>
      <c r="AM184" s="90"/>
      <c r="AN184" s="90"/>
      <c r="AO184" s="90"/>
      <c r="AP184" s="178" t="s">
        <v>10</v>
      </c>
      <c r="AQ184" s="94"/>
    </row>
    <row r="185" spans="1:43" x14ac:dyDescent="0.2">
      <c r="A185" s="24"/>
      <c r="B185" s="777"/>
      <c r="C185" s="94"/>
      <c r="D185" s="95"/>
      <c r="E185" s="4"/>
      <c r="F185" s="924"/>
      <c r="G185" s="924"/>
      <c r="H185" s="924"/>
      <c r="I185" s="924"/>
      <c r="J185" s="945"/>
      <c r="K185" s="4"/>
      <c r="L185" s="924"/>
      <c r="M185" s="924"/>
      <c r="N185" s="924"/>
      <c r="O185" s="924"/>
      <c r="P185" s="924"/>
      <c r="Q185" s="181"/>
      <c r="R185" s="95"/>
      <c r="S185" s="727" t="s">
        <v>445</v>
      </c>
      <c r="T185" s="24"/>
      <c r="U185" s="182" t="s">
        <v>2</v>
      </c>
      <c r="V185" s="182"/>
      <c r="W185" s="182"/>
      <c r="X185" s="182"/>
      <c r="Y185" s="182"/>
      <c r="Z185" s="182"/>
      <c r="AA185" s="182"/>
      <c r="AB185" s="182"/>
      <c r="AC185" s="178" t="s">
        <v>12</v>
      </c>
      <c r="AD185" s="94"/>
      <c r="AE185" s="95"/>
      <c r="AF185" s="727" t="s">
        <v>445</v>
      </c>
      <c r="AG185" s="24"/>
      <c r="AH185" s="182" t="s">
        <v>2</v>
      </c>
      <c r="AI185" s="182"/>
      <c r="AJ185" s="182"/>
      <c r="AK185" s="182"/>
      <c r="AL185" s="182"/>
      <c r="AM185" s="182"/>
      <c r="AN185" s="182"/>
      <c r="AO185" s="182"/>
      <c r="AP185" s="178" t="s">
        <v>12</v>
      </c>
      <c r="AQ185" s="94"/>
    </row>
    <row r="186" spans="1:43" x14ac:dyDescent="0.2">
      <c r="A186" s="24"/>
      <c r="B186" s="777"/>
      <c r="C186" s="94"/>
      <c r="D186" s="95"/>
      <c r="E186" s="4"/>
      <c r="F186" s="924"/>
      <c r="G186" s="924"/>
      <c r="H186" s="924"/>
      <c r="I186" s="924"/>
      <c r="J186" s="945"/>
      <c r="K186" s="4"/>
      <c r="L186" s="924"/>
      <c r="M186" s="924"/>
      <c r="N186" s="924"/>
      <c r="O186" s="924"/>
      <c r="P186" s="924"/>
      <c r="Q186" s="181"/>
      <c r="R186" s="95"/>
      <c r="S186" s="24"/>
      <c r="T186" s="24"/>
      <c r="U186" s="24"/>
      <c r="V186" s="24"/>
      <c r="W186" s="24"/>
      <c r="X186" s="24"/>
      <c r="Y186" s="24"/>
      <c r="Z186" s="24"/>
      <c r="AA186" s="36" t="s">
        <v>884</v>
      </c>
      <c r="AB186" s="24"/>
      <c r="AC186" s="36"/>
      <c r="AD186" s="94"/>
      <c r="AE186" s="95"/>
      <c r="AF186" s="24"/>
      <c r="AG186" s="24"/>
      <c r="AH186" s="24"/>
      <c r="AI186" s="24"/>
      <c r="AJ186" s="24"/>
      <c r="AK186" s="24"/>
      <c r="AL186" s="24"/>
      <c r="AM186" s="24"/>
      <c r="AN186" s="36" t="s">
        <v>884</v>
      </c>
      <c r="AO186" s="24"/>
      <c r="AP186" s="36"/>
      <c r="AQ186" s="94"/>
    </row>
    <row r="187" spans="1:43" x14ac:dyDescent="0.2">
      <c r="A187" s="24"/>
      <c r="B187" s="777"/>
      <c r="C187" s="94"/>
      <c r="D187" s="95"/>
      <c r="E187" s="4"/>
      <c r="F187" s="924"/>
      <c r="G187" s="924"/>
      <c r="H187" s="924"/>
      <c r="I187" s="924"/>
      <c r="J187" s="945"/>
      <c r="K187" s="4"/>
      <c r="L187" s="924"/>
      <c r="M187" s="924"/>
      <c r="N187" s="924"/>
      <c r="O187" s="924"/>
      <c r="P187" s="924"/>
      <c r="Q187" s="181"/>
      <c r="R187" s="95"/>
      <c r="S187" s="24" t="s">
        <v>560</v>
      </c>
      <c r="T187" s="24"/>
      <c r="U187" s="24"/>
      <c r="V187" s="24"/>
      <c r="W187" s="24"/>
      <c r="X187" s="182" t="s">
        <v>2</v>
      </c>
      <c r="Y187" s="182"/>
      <c r="Z187" s="182"/>
      <c r="AA187" s="182"/>
      <c r="AB187" s="182"/>
      <c r="AC187" s="178" t="s">
        <v>58</v>
      </c>
      <c r="AD187" s="94"/>
      <c r="AE187" s="95"/>
      <c r="AF187" s="24" t="s">
        <v>560</v>
      </c>
      <c r="AG187" s="24"/>
      <c r="AH187" s="24"/>
      <c r="AI187" s="24"/>
      <c r="AJ187" s="24"/>
      <c r="AK187" s="182" t="s">
        <v>2</v>
      </c>
      <c r="AL187" s="182"/>
      <c r="AM187" s="182"/>
      <c r="AN187" s="182"/>
      <c r="AO187" s="182"/>
      <c r="AP187" s="178" t="s">
        <v>58</v>
      </c>
      <c r="AQ187" s="94"/>
    </row>
    <row r="188" spans="1:43" x14ac:dyDescent="0.2">
      <c r="A188" s="792"/>
      <c r="B188" s="777"/>
      <c r="C188" s="765"/>
      <c r="D188" s="95"/>
      <c r="E188" s="772"/>
      <c r="F188" s="924"/>
      <c r="G188" s="924"/>
      <c r="H188" s="924"/>
      <c r="I188" s="924"/>
      <c r="J188" s="945"/>
      <c r="K188" s="772"/>
      <c r="L188" s="924"/>
      <c r="M188" s="924"/>
      <c r="N188" s="924"/>
      <c r="O188" s="924"/>
      <c r="P188" s="924"/>
      <c r="Q188" s="181"/>
      <c r="R188" s="95"/>
      <c r="S188" s="792"/>
      <c r="T188" s="792"/>
      <c r="U188" s="792"/>
      <c r="V188" s="792"/>
      <c r="W188" s="792"/>
      <c r="X188" s="182"/>
      <c r="Y188" s="182"/>
      <c r="Z188" s="182"/>
      <c r="AA188" s="182"/>
      <c r="AB188" s="182"/>
      <c r="AC188" s="178"/>
      <c r="AD188" s="765"/>
      <c r="AE188" s="95"/>
      <c r="AF188" s="792"/>
      <c r="AG188" s="792"/>
      <c r="AH188" s="792"/>
      <c r="AI188" s="792"/>
      <c r="AJ188" s="792"/>
      <c r="AK188" s="182"/>
      <c r="AL188" s="182"/>
      <c r="AM188" s="182"/>
      <c r="AN188" s="182"/>
      <c r="AO188" s="182"/>
      <c r="AP188" s="178"/>
      <c r="AQ188" s="765"/>
    </row>
    <row r="189" spans="1:43" x14ac:dyDescent="0.2">
      <c r="A189" s="30"/>
      <c r="B189" s="793"/>
      <c r="C189" s="91"/>
      <c r="D189" s="44"/>
      <c r="E189" s="30"/>
      <c r="F189" s="30"/>
      <c r="G189" s="30"/>
      <c r="H189" s="30"/>
      <c r="I189" s="30"/>
      <c r="J189" s="30"/>
      <c r="K189" s="30"/>
      <c r="L189" s="30"/>
      <c r="M189" s="30"/>
      <c r="N189" s="30"/>
      <c r="O189" s="30"/>
      <c r="P189" s="30"/>
      <c r="Q189" s="91"/>
      <c r="R189" s="44"/>
      <c r="S189" s="30"/>
      <c r="T189" s="30"/>
      <c r="U189" s="30"/>
      <c r="V189" s="30"/>
      <c r="W189" s="30"/>
      <c r="X189" s="30"/>
      <c r="Y189" s="30"/>
      <c r="Z189" s="30"/>
      <c r="AA189" s="30"/>
      <c r="AB189" s="30"/>
      <c r="AC189" s="185"/>
      <c r="AD189" s="91"/>
      <c r="AE189" s="44"/>
      <c r="AF189" s="30"/>
      <c r="AG189" s="30"/>
      <c r="AH189" s="30"/>
      <c r="AI189" s="30"/>
      <c r="AJ189" s="30"/>
      <c r="AK189" s="30"/>
      <c r="AL189" s="30"/>
      <c r="AM189" s="30"/>
      <c r="AN189" s="30"/>
      <c r="AO189" s="30"/>
      <c r="AP189" s="185"/>
      <c r="AQ189" s="91"/>
    </row>
    <row r="190" spans="1:43" ht="6" customHeight="1" x14ac:dyDescent="0.2">
      <c r="A190" s="26"/>
      <c r="B190" s="756"/>
      <c r="C190" s="89"/>
      <c r="D190" s="45"/>
      <c r="E190" s="26"/>
      <c r="F190" s="26"/>
      <c r="G190" s="26"/>
      <c r="H190" s="26"/>
      <c r="I190" s="26"/>
      <c r="J190" s="26"/>
      <c r="K190" s="26"/>
      <c r="L190" s="26"/>
      <c r="M190" s="26"/>
      <c r="N190" s="26"/>
      <c r="O190" s="26"/>
      <c r="P190" s="26"/>
      <c r="Q190" s="89"/>
      <c r="R190" s="45"/>
      <c r="S190" s="26"/>
      <c r="T190" s="26"/>
      <c r="U190" s="26"/>
      <c r="V190" s="26"/>
      <c r="W190" s="26"/>
      <c r="X190" s="26"/>
      <c r="Y190" s="26"/>
      <c r="Z190" s="26"/>
      <c r="AA190" s="26"/>
      <c r="AB190" s="26"/>
      <c r="AC190" s="186"/>
      <c r="AD190" s="89"/>
      <c r="AE190" s="45"/>
      <c r="AF190" s="26"/>
      <c r="AG190" s="26"/>
      <c r="AH190" s="26"/>
      <c r="AI190" s="26"/>
      <c r="AJ190" s="26"/>
      <c r="AK190" s="26"/>
      <c r="AL190" s="26"/>
      <c r="AM190" s="26"/>
      <c r="AN190" s="26"/>
      <c r="AO190" s="26"/>
      <c r="AP190" s="186"/>
      <c r="AQ190" s="89"/>
    </row>
    <row r="191" spans="1:43" ht="11.25" customHeight="1" x14ac:dyDescent="0.2">
      <c r="A191" s="24"/>
      <c r="B191" s="777">
        <v>617</v>
      </c>
      <c r="C191" s="94"/>
      <c r="D191" s="95"/>
      <c r="E191" s="899" t="s">
        <v>922</v>
      </c>
      <c r="F191" s="899"/>
      <c r="G191" s="899"/>
      <c r="H191" s="899"/>
      <c r="I191" s="899"/>
      <c r="J191" s="899"/>
      <c r="K191" s="899"/>
      <c r="L191" s="899"/>
      <c r="M191" s="899"/>
      <c r="N191" s="899"/>
      <c r="O191" s="899"/>
      <c r="P191" s="899"/>
      <c r="Q191" s="181"/>
      <c r="R191" s="95"/>
      <c r="S191" s="420" t="s">
        <v>924</v>
      </c>
      <c r="T191" s="24"/>
      <c r="U191" s="24"/>
      <c r="V191" s="24"/>
      <c r="W191" s="24"/>
      <c r="X191" s="24"/>
      <c r="Y191" s="24"/>
      <c r="Z191" s="24"/>
      <c r="AA191" s="24"/>
      <c r="AB191" s="24"/>
      <c r="AC191" s="145"/>
      <c r="AD191" s="94"/>
      <c r="AE191" s="95"/>
      <c r="AF191" s="420" t="s">
        <v>924</v>
      </c>
      <c r="AG191" s="731"/>
      <c r="AH191" s="731"/>
      <c r="AI191" s="731"/>
      <c r="AJ191" s="731"/>
      <c r="AK191" s="24"/>
      <c r="AL191" s="24"/>
      <c r="AM191" s="24"/>
      <c r="AN191" s="24"/>
      <c r="AO191" s="24"/>
      <c r="AP191" s="145"/>
      <c r="AQ191" s="94"/>
    </row>
    <row r="192" spans="1:43" x14ac:dyDescent="0.2">
      <c r="A192" s="24"/>
      <c r="B192" s="777"/>
      <c r="C192" s="94"/>
      <c r="D192" s="95"/>
      <c r="Q192" s="181"/>
      <c r="R192" s="95"/>
      <c r="S192" s="24"/>
      <c r="T192" s="24" t="s">
        <v>925</v>
      </c>
      <c r="U192" s="24"/>
      <c r="V192" s="24"/>
      <c r="W192" s="24"/>
      <c r="X192" s="182"/>
      <c r="Y192" s="182" t="s">
        <v>2</v>
      </c>
      <c r="Z192" s="183"/>
      <c r="AA192" s="182"/>
      <c r="AB192" s="182"/>
      <c r="AC192" s="145" t="s">
        <v>22</v>
      </c>
      <c r="AD192" s="94"/>
      <c r="AE192" s="95"/>
      <c r="AF192" s="731"/>
      <c r="AG192" s="731" t="s">
        <v>925</v>
      </c>
      <c r="AH192" s="731"/>
      <c r="AI192" s="731"/>
      <c r="AJ192" s="731"/>
      <c r="AK192" s="182"/>
      <c r="AL192" s="182" t="s">
        <v>2</v>
      </c>
      <c r="AM192" s="183"/>
      <c r="AN192" s="182"/>
      <c r="AO192" s="182"/>
      <c r="AP192" s="145" t="s">
        <v>22</v>
      </c>
      <c r="AQ192" s="94"/>
    </row>
    <row r="193" spans="1:43" x14ac:dyDescent="0.2">
      <c r="A193" s="24"/>
      <c r="B193" s="777"/>
      <c r="C193" s="94"/>
      <c r="D193" s="95"/>
      <c r="E193" s="28"/>
      <c r="F193" s="730"/>
      <c r="G193" s="28"/>
      <c r="H193" s="42" t="s">
        <v>918</v>
      </c>
      <c r="I193" s="28"/>
      <c r="J193" s="270"/>
      <c r="K193" s="28"/>
      <c r="L193" s="28"/>
      <c r="M193" s="28"/>
      <c r="N193" s="42" t="s">
        <v>920</v>
      </c>
      <c r="O193" s="28"/>
      <c r="P193" s="28"/>
      <c r="Q193" s="94"/>
      <c r="R193" s="95"/>
      <c r="S193" s="24"/>
      <c r="T193" s="24" t="s">
        <v>926</v>
      </c>
      <c r="U193" s="24"/>
      <c r="V193" s="24"/>
      <c r="W193" s="24"/>
      <c r="X193" s="24"/>
      <c r="Y193" s="182" t="s">
        <v>2</v>
      </c>
      <c r="Z193" s="182"/>
      <c r="AA193" s="182"/>
      <c r="AB193" s="182"/>
      <c r="AC193" s="145" t="s">
        <v>23</v>
      </c>
      <c r="AD193" s="94"/>
      <c r="AE193" s="95"/>
      <c r="AF193" s="731"/>
      <c r="AG193" s="731" t="s">
        <v>926</v>
      </c>
      <c r="AH193" s="731"/>
      <c r="AI193" s="731"/>
      <c r="AJ193" s="731"/>
      <c r="AK193" s="24"/>
      <c r="AL193" s="182" t="s">
        <v>2</v>
      </c>
      <c r="AM193" s="182"/>
      <c r="AN193" s="182"/>
      <c r="AO193" s="182"/>
      <c r="AP193" s="145" t="s">
        <v>23</v>
      </c>
      <c r="AQ193" s="94"/>
    </row>
    <row r="194" spans="1:43" x14ac:dyDescent="0.2">
      <c r="A194" s="24"/>
      <c r="B194" s="777"/>
      <c r="C194" s="94"/>
      <c r="D194" s="95"/>
      <c r="E194" s="28"/>
      <c r="F194" s="28"/>
      <c r="G194" s="28"/>
      <c r="H194" s="28"/>
      <c r="I194" s="28"/>
      <c r="J194" s="270"/>
      <c r="K194" s="28"/>
      <c r="L194" s="28"/>
      <c r="M194" s="28"/>
      <c r="N194" s="42" t="s">
        <v>921</v>
      </c>
      <c r="O194" s="28"/>
      <c r="P194" s="28"/>
      <c r="Q194" s="181"/>
      <c r="R194" s="95"/>
      <c r="S194" s="24"/>
      <c r="T194" s="24" t="s">
        <v>927</v>
      </c>
      <c r="U194" s="24"/>
      <c r="V194" s="24"/>
      <c r="W194" s="24"/>
      <c r="X194" s="24"/>
      <c r="Y194" s="24"/>
      <c r="Z194" s="24"/>
      <c r="AA194" s="24"/>
      <c r="AB194" s="24"/>
      <c r="AC194" s="145"/>
      <c r="AD194" s="94"/>
      <c r="AE194" s="95"/>
      <c r="AF194" s="731"/>
      <c r="AG194" s="731" t="s">
        <v>927</v>
      </c>
      <c r="AH194" s="731"/>
      <c r="AI194" s="731"/>
      <c r="AJ194" s="731"/>
      <c r="AK194" s="24"/>
      <c r="AL194" s="24"/>
      <c r="AM194" s="24"/>
      <c r="AN194" s="24"/>
      <c r="AO194" s="24"/>
      <c r="AP194" s="145"/>
      <c r="AQ194" s="94"/>
    </row>
    <row r="195" spans="1:43" ht="11.25" customHeight="1" x14ac:dyDescent="0.2">
      <c r="A195" s="24"/>
      <c r="B195" s="777"/>
      <c r="C195" s="94"/>
      <c r="D195" s="95"/>
      <c r="E195" s="4" t="s">
        <v>55</v>
      </c>
      <c r="F195" s="924" t="str">
        <f ca="1">VLOOKUP(CONCATENATE($B$191&amp;INDIRECT(ADDRESS(ROW(),COLUMN()-1))),Language_Translations,MATCH(Language_Selected,Language_Options,0),FALSE)</f>
        <v>Qu'a t-on donné d'autre pour traiter la diarrhée ?
Rien d'autre ?</v>
      </c>
      <c r="G195" s="924"/>
      <c r="H195" s="924"/>
      <c r="I195" s="924"/>
      <c r="J195" s="945"/>
      <c r="K195" s="4" t="s">
        <v>56</v>
      </c>
      <c r="L195" s="924" t="str">
        <f ca="1">VLOOKUP(CONCATENATE($B$191&amp;INDIRECT(ADDRESS(ROW(),COLUMN()-1))),Language_Translations,MATCH(Language_Selected,Language_Options,0),FALSE)</f>
        <v>Qu'a t-on donné pour traiter la diarrhée ?
Rien d'autre ?</v>
      </c>
      <c r="M195" s="924"/>
      <c r="N195" s="924"/>
      <c r="O195" s="924"/>
      <c r="P195" s="924"/>
      <c r="Q195" s="94"/>
      <c r="R195" s="95"/>
      <c r="S195" s="24"/>
      <c r="T195" s="24"/>
      <c r="U195" s="24" t="s">
        <v>928</v>
      </c>
      <c r="V195" s="24"/>
      <c r="W195" s="24"/>
      <c r="X195" s="24"/>
      <c r="Y195" s="24"/>
      <c r="Z195" s="24"/>
      <c r="AA195" s="182" t="s">
        <v>2</v>
      </c>
      <c r="AB195" s="182"/>
      <c r="AC195" s="145" t="s">
        <v>24</v>
      </c>
      <c r="AD195" s="94"/>
      <c r="AE195" s="95"/>
      <c r="AF195" s="731"/>
      <c r="AG195" s="731"/>
      <c r="AH195" s="731" t="s">
        <v>928</v>
      </c>
      <c r="AI195" s="731"/>
      <c r="AJ195" s="731"/>
      <c r="AK195" s="24"/>
      <c r="AL195" s="24"/>
      <c r="AM195" s="24"/>
      <c r="AN195" s="182" t="s">
        <v>2</v>
      </c>
      <c r="AO195" s="182"/>
      <c r="AP195" s="145" t="s">
        <v>24</v>
      </c>
      <c r="AQ195" s="94"/>
    </row>
    <row r="196" spans="1:43" x14ac:dyDescent="0.2">
      <c r="A196" s="24"/>
      <c r="B196" s="777"/>
      <c r="C196" s="94"/>
      <c r="D196" s="95"/>
      <c r="E196" s="4"/>
      <c r="F196" s="924"/>
      <c r="G196" s="924"/>
      <c r="H196" s="924"/>
      <c r="I196" s="924"/>
      <c r="J196" s="945"/>
      <c r="K196" s="4"/>
      <c r="L196" s="924"/>
      <c r="M196" s="924"/>
      <c r="N196" s="924"/>
      <c r="O196" s="924"/>
      <c r="P196" s="924"/>
      <c r="Q196" s="94"/>
      <c r="R196" s="95"/>
      <c r="S196" s="24"/>
      <c r="T196" s="24" t="s">
        <v>924</v>
      </c>
      <c r="U196" s="24"/>
      <c r="V196" s="24"/>
      <c r="W196" s="24"/>
      <c r="X196" s="24"/>
      <c r="Y196" s="24"/>
      <c r="Z196" s="24"/>
      <c r="AA196" s="24"/>
      <c r="AB196" s="24"/>
      <c r="AC196" s="145"/>
      <c r="AD196" s="94"/>
      <c r="AE196" s="95"/>
      <c r="AF196" s="731"/>
      <c r="AG196" s="731" t="s">
        <v>924</v>
      </c>
      <c r="AH196" s="731"/>
      <c r="AI196" s="731"/>
      <c r="AJ196" s="731"/>
      <c r="AK196" s="24"/>
      <c r="AL196" s="24"/>
      <c r="AM196" s="24"/>
      <c r="AN196" s="24"/>
      <c r="AO196" s="24"/>
      <c r="AP196" s="145"/>
      <c r="AQ196" s="94"/>
    </row>
    <row r="197" spans="1:43" x14ac:dyDescent="0.2">
      <c r="A197" s="24"/>
      <c r="B197" s="777"/>
      <c r="C197" s="94"/>
      <c r="D197" s="95"/>
      <c r="E197" s="4"/>
      <c r="F197" s="924"/>
      <c r="G197" s="924"/>
      <c r="H197" s="924"/>
      <c r="I197" s="924"/>
      <c r="J197" s="945"/>
      <c r="K197" s="4"/>
      <c r="L197" s="924"/>
      <c r="M197" s="924"/>
      <c r="N197" s="924"/>
      <c r="O197" s="924"/>
      <c r="P197" s="924"/>
      <c r="Q197" s="94"/>
      <c r="R197" s="95"/>
      <c r="S197" s="24"/>
      <c r="T197" s="24"/>
      <c r="U197" s="24" t="s">
        <v>929</v>
      </c>
      <c r="V197" s="24"/>
      <c r="W197" s="24"/>
      <c r="X197" s="24"/>
      <c r="Y197" s="182" t="s">
        <v>2</v>
      </c>
      <c r="Z197" s="182"/>
      <c r="AA197" s="183"/>
      <c r="AB197" s="182"/>
      <c r="AC197" s="145" t="s">
        <v>25</v>
      </c>
      <c r="AD197" s="94"/>
      <c r="AE197" s="95"/>
      <c r="AF197" s="731"/>
      <c r="AG197" s="731"/>
      <c r="AH197" s="731" t="s">
        <v>929</v>
      </c>
      <c r="AI197" s="731"/>
      <c r="AJ197" s="731"/>
      <c r="AK197" s="24"/>
      <c r="AL197" s="182" t="s">
        <v>2</v>
      </c>
      <c r="AM197" s="182"/>
      <c r="AN197" s="183"/>
      <c r="AO197" s="182"/>
      <c r="AP197" s="145" t="s">
        <v>25</v>
      </c>
      <c r="AQ197" s="94"/>
    </row>
    <row r="198" spans="1:43" x14ac:dyDescent="0.2">
      <c r="A198" s="24"/>
      <c r="B198" s="777"/>
      <c r="C198" s="94"/>
      <c r="D198" s="95"/>
      <c r="E198" s="4"/>
      <c r="F198" s="924"/>
      <c r="G198" s="924"/>
      <c r="H198" s="924"/>
      <c r="I198" s="924"/>
      <c r="J198" s="945"/>
      <c r="K198" s="4"/>
      <c r="L198" s="924"/>
      <c r="M198" s="924"/>
      <c r="N198" s="924"/>
      <c r="O198" s="924"/>
      <c r="P198" s="924"/>
      <c r="Q198" s="94"/>
      <c r="R198" s="95"/>
      <c r="S198" s="24"/>
      <c r="T198" s="24"/>
      <c r="U198" s="24"/>
      <c r="V198" s="24"/>
      <c r="W198" s="24"/>
      <c r="X198" s="24"/>
      <c r="Y198" s="24"/>
      <c r="Z198" s="24"/>
      <c r="AA198" s="24"/>
      <c r="AB198" s="24"/>
      <c r="AC198" s="145"/>
      <c r="AD198" s="94"/>
      <c r="AE198" s="95"/>
      <c r="AF198" s="24"/>
      <c r="AG198" s="24"/>
      <c r="AH198" s="24"/>
      <c r="AI198" s="24"/>
      <c r="AJ198" s="24"/>
      <c r="AK198" s="24"/>
      <c r="AL198" s="24"/>
      <c r="AM198" s="24"/>
      <c r="AN198" s="24"/>
      <c r="AO198" s="24"/>
      <c r="AP198" s="145"/>
      <c r="AQ198" s="94"/>
    </row>
    <row r="199" spans="1:43" ht="10.5" x14ac:dyDescent="0.2">
      <c r="A199" s="24"/>
      <c r="B199" s="777"/>
      <c r="C199" s="94"/>
      <c r="D199" s="95"/>
      <c r="F199" s="924"/>
      <c r="G199" s="924"/>
      <c r="H199" s="924"/>
      <c r="I199" s="924"/>
      <c r="J199" s="945"/>
      <c r="L199" s="924"/>
      <c r="M199" s="924"/>
      <c r="N199" s="924"/>
      <c r="O199" s="924"/>
      <c r="P199" s="924"/>
      <c r="Q199" s="94"/>
      <c r="R199" s="95"/>
      <c r="S199" s="420" t="s">
        <v>106</v>
      </c>
      <c r="T199" s="24"/>
      <c r="U199" s="24"/>
      <c r="V199" s="24"/>
      <c r="W199" s="24"/>
      <c r="X199" s="24"/>
      <c r="Y199" s="24"/>
      <c r="Z199" s="24"/>
      <c r="AA199" s="24"/>
      <c r="AB199" s="24"/>
      <c r="AC199" s="145"/>
      <c r="AD199" s="94"/>
      <c r="AE199" s="95"/>
      <c r="AF199" s="420" t="s">
        <v>106</v>
      </c>
      <c r="AG199" s="24"/>
      <c r="AH199" s="24"/>
      <c r="AI199" s="24"/>
      <c r="AJ199" s="24"/>
      <c r="AK199" s="24"/>
      <c r="AL199" s="24"/>
      <c r="AM199" s="24"/>
      <c r="AN199" s="24"/>
      <c r="AO199" s="24"/>
      <c r="AP199" s="145"/>
      <c r="AQ199" s="94"/>
    </row>
    <row r="200" spans="1:43" x14ac:dyDescent="0.2">
      <c r="A200" s="24"/>
      <c r="B200" s="777"/>
      <c r="C200" s="94"/>
      <c r="D200" s="95"/>
      <c r="F200" s="924"/>
      <c r="G200" s="924"/>
      <c r="H200" s="924"/>
      <c r="I200" s="924"/>
      <c r="J200" s="945"/>
      <c r="L200" s="924"/>
      <c r="M200" s="924"/>
      <c r="N200" s="924"/>
      <c r="O200" s="924"/>
      <c r="P200" s="924"/>
      <c r="Q200" s="94"/>
      <c r="R200" s="95"/>
      <c r="S200" s="24"/>
      <c r="T200" s="731" t="s">
        <v>925</v>
      </c>
      <c r="U200" s="24"/>
      <c r="V200" s="24"/>
      <c r="W200" s="24"/>
      <c r="X200" s="182"/>
      <c r="Y200" s="182" t="s">
        <v>2</v>
      </c>
      <c r="Z200" s="183"/>
      <c r="AA200" s="182"/>
      <c r="AB200" s="182"/>
      <c r="AC200" s="145" t="s">
        <v>26</v>
      </c>
      <c r="AD200" s="94"/>
      <c r="AE200" s="95"/>
      <c r="AF200" s="24"/>
      <c r="AG200" s="731" t="s">
        <v>925</v>
      </c>
      <c r="AH200" s="24"/>
      <c r="AI200" s="24"/>
      <c r="AJ200" s="24"/>
      <c r="AK200" s="182"/>
      <c r="AL200" s="182" t="s">
        <v>2</v>
      </c>
      <c r="AM200" s="183"/>
      <c r="AN200" s="182"/>
      <c r="AO200" s="182"/>
      <c r="AP200" s="145" t="s">
        <v>26</v>
      </c>
      <c r="AQ200" s="94"/>
    </row>
    <row r="201" spans="1:43" x14ac:dyDescent="0.2">
      <c r="A201" s="24"/>
      <c r="B201" s="777"/>
      <c r="C201" s="94"/>
      <c r="D201" s="95"/>
      <c r="F201" s="924"/>
      <c r="G201" s="924"/>
      <c r="H201" s="924"/>
      <c r="I201" s="924"/>
      <c r="J201" s="945"/>
      <c r="L201" s="924"/>
      <c r="M201" s="924"/>
      <c r="N201" s="924"/>
      <c r="O201" s="924"/>
      <c r="P201" s="924"/>
      <c r="Q201" s="94"/>
      <c r="R201" s="95"/>
      <c r="S201" s="24"/>
      <c r="T201" s="24" t="s">
        <v>930</v>
      </c>
      <c r="U201" s="24"/>
      <c r="V201" s="24"/>
      <c r="W201" s="24"/>
      <c r="X201" s="24"/>
      <c r="Y201" s="24"/>
      <c r="Z201" s="182" t="s">
        <v>2</v>
      </c>
      <c r="AA201" s="182"/>
      <c r="AB201" s="182"/>
      <c r="AC201" s="145" t="s">
        <v>28</v>
      </c>
      <c r="AD201" s="94"/>
      <c r="AE201" s="95"/>
      <c r="AF201" s="24"/>
      <c r="AG201" s="24" t="s">
        <v>931</v>
      </c>
      <c r="AH201" s="24"/>
      <c r="AI201" s="24"/>
      <c r="AJ201" s="24"/>
      <c r="AK201" s="24"/>
      <c r="AL201" s="24"/>
      <c r="AM201" s="182" t="s">
        <v>2</v>
      </c>
      <c r="AN201" s="182"/>
      <c r="AO201" s="182"/>
      <c r="AP201" s="145" t="s">
        <v>28</v>
      </c>
      <c r="AQ201" s="94"/>
    </row>
    <row r="202" spans="1:43" x14ac:dyDescent="0.2">
      <c r="A202" s="24"/>
      <c r="B202" s="777"/>
      <c r="C202" s="94"/>
      <c r="D202" s="95"/>
      <c r="Q202" s="94"/>
      <c r="R202" s="95"/>
      <c r="S202" s="24"/>
      <c r="T202" s="24" t="s">
        <v>106</v>
      </c>
      <c r="U202" s="24"/>
      <c r="V202" s="24"/>
      <c r="W202" s="24"/>
      <c r="X202" s="24"/>
      <c r="Y202" s="24"/>
      <c r="Z202" s="24"/>
      <c r="AA202" s="24"/>
      <c r="AB202" s="24"/>
      <c r="AC202" s="145"/>
      <c r="AD202" s="94"/>
      <c r="AE202" s="95"/>
      <c r="AF202" s="24"/>
      <c r="AG202" s="24" t="s">
        <v>106</v>
      </c>
      <c r="AH202" s="24"/>
      <c r="AI202" s="24"/>
      <c r="AJ202" s="24"/>
      <c r="AK202" s="24"/>
      <c r="AL202" s="24"/>
      <c r="AM202" s="24"/>
      <c r="AN202" s="24"/>
      <c r="AO202" s="24"/>
      <c r="AP202" s="145"/>
      <c r="AQ202" s="94"/>
    </row>
    <row r="203" spans="1:43" x14ac:dyDescent="0.2">
      <c r="A203" s="24"/>
      <c r="B203" s="777"/>
      <c r="C203" s="94"/>
      <c r="D203" s="95"/>
      <c r="E203" s="899" t="s">
        <v>923</v>
      </c>
      <c r="F203" s="899"/>
      <c r="G203" s="899"/>
      <c r="H203" s="899"/>
      <c r="I203" s="899"/>
      <c r="J203" s="899"/>
      <c r="K203" s="899"/>
      <c r="L203" s="899"/>
      <c r="M203" s="899"/>
      <c r="N203" s="899"/>
      <c r="O203" s="899"/>
      <c r="P203" s="899"/>
      <c r="Q203" s="94"/>
      <c r="R203" s="95"/>
      <c r="S203" s="24"/>
      <c r="T203" s="24"/>
      <c r="U203" s="24" t="s">
        <v>932</v>
      </c>
      <c r="V203" s="24"/>
      <c r="W203" s="24"/>
      <c r="X203" s="24"/>
      <c r="Y203" s="182" t="s">
        <v>2</v>
      </c>
      <c r="Z203" s="182"/>
      <c r="AA203" s="183"/>
      <c r="AB203" s="182"/>
      <c r="AC203" s="145" t="s">
        <v>29</v>
      </c>
      <c r="AD203" s="94"/>
      <c r="AE203" s="95"/>
      <c r="AF203" s="24"/>
      <c r="AG203" s="24"/>
      <c r="AH203" s="24" t="s">
        <v>932</v>
      </c>
      <c r="AI203" s="24"/>
      <c r="AJ203" s="24"/>
      <c r="AK203" s="24"/>
      <c r="AL203" s="182" t="s">
        <v>2</v>
      </c>
      <c r="AM203" s="182"/>
      <c r="AN203" s="183"/>
      <c r="AO203" s="182"/>
      <c r="AP203" s="145" t="s">
        <v>29</v>
      </c>
      <c r="AQ203" s="94"/>
    </row>
    <row r="204" spans="1:43" x14ac:dyDescent="0.2">
      <c r="A204" s="24"/>
      <c r="B204" s="777"/>
      <c r="C204" s="94"/>
      <c r="D204" s="95"/>
      <c r="E204" s="28"/>
      <c r="F204" s="28"/>
      <c r="G204" s="28"/>
      <c r="H204" s="28"/>
      <c r="I204" s="28"/>
      <c r="J204" s="28"/>
      <c r="K204" s="28"/>
      <c r="L204" s="28"/>
      <c r="M204" s="28"/>
      <c r="N204" s="28"/>
      <c r="O204" s="28"/>
      <c r="P204" s="28"/>
      <c r="Q204" s="94"/>
      <c r="R204" s="95"/>
      <c r="S204" s="24"/>
      <c r="T204" s="24"/>
      <c r="U204" s="24"/>
      <c r="V204" s="24"/>
      <c r="W204" s="24"/>
      <c r="X204" s="24"/>
      <c r="Y204" s="24"/>
      <c r="Z204" s="24"/>
      <c r="AA204" s="24"/>
      <c r="AB204" s="24"/>
      <c r="AC204" s="145"/>
      <c r="AD204" s="94"/>
      <c r="AE204" s="95"/>
      <c r="AF204" s="24"/>
      <c r="AG204" s="24"/>
      <c r="AH204" s="24"/>
      <c r="AI204" s="24"/>
      <c r="AJ204" s="24"/>
      <c r="AK204" s="24"/>
      <c r="AL204" s="24"/>
      <c r="AM204" s="24"/>
      <c r="AN204" s="24"/>
      <c r="AO204" s="24"/>
      <c r="AP204" s="145"/>
      <c r="AQ204" s="94"/>
    </row>
    <row r="205" spans="1:43" x14ac:dyDescent="0.2">
      <c r="A205" s="24"/>
      <c r="B205" s="777"/>
      <c r="C205" s="94"/>
      <c r="D205" s="95"/>
      <c r="E205" s="28"/>
      <c r="F205" s="28"/>
      <c r="G205" s="28"/>
      <c r="H205" s="28"/>
      <c r="I205" s="28"/>
      <c r="J205" s="28"/>
      <c r="K205" s="28"/>
      <c r="L205" s="28"/>
      <c r="M205" s="28"/>
      <c r="N205" s="28"/>
      <c r="O205" s="28"/>
      <c r="P205" s="28"/>
      <c r="Q205" s="94"/>
      <c r="R205" s="95"/>
      <c r="S205" s="24" t="s">
        <v>933</v>
      </c>
      <c r="T205" s="24"/>
      <c r="U205" s="24"/>
      <c r="V205" s="24"/>
      <c r="W205" s="24"/>
      <c r="X205" s="24"/>
      <c r="Z205" s="182" t="s">
        <v>2</v>
      </c>
      <c r="AA205" s="182"/>
      <c r="AB205" s="182"/>
      <c r="AC205" s="145" t="s">
        <v>30</v>
      </c>
      <c r="AD205" s="94"/>
      <c r="AE205" s="95"/>
      <c r="AF205" s="731" t="s">
        <v>933</v>
      </c>
      <c r="AG205" s="24"/>
      <c r="AH205" s="24"/>
      <c r="AI205" s="24"/>
      <c r="AJ205" s="24"/>
      <c r="AK205" s="24"/>
      <c r="AM205" s="182" t="s">
        <v>2</v>
      </c>
      <c r="AN205" s="182"/>
      <c r="AO205" s="182"/>
      <c r="AP205" s="145" t="s">
        <v>30</v>
      </c>
      <c r="AQ205" s="94"/>
    </row>
    <row r="206" spans="1:43" x14ac:dyDescent="0.2">
      <c r="A206" s="24"/>
      <c r="B206" s="777"/>
      <c r="C206" s="94"/>
      <c r="D206" s="95"/>
      <c r="E206" s="28"/>
      <c r="F206" s="28"/>
      <c r="G206" s="28"/>
      <c r="H206" s="28"/>
      <c r="I206" s="28"/>
      <c r="J206" s="28"/>
      <c r="K206" s="28"/>
      <c r="L206" s="28"/>
      <c r="M206" s="28"/>
      <c r="N206" s="28"/>
      <c r="O206" s="28"/>
      <c r="P206" s="28"/>
      <c r="Q206" s="94"/>
      <c r="R206" s="95"/>
      <c r="S206" s="24"/>
      <c r="T206" s="24"/>
      <c r="U206" s="24"/>
      <c r="V206" s="24"/>
      <c r="W206" s="24"/>
      <c r="X206" s="24"/>
      <c r="Y206" s="24"/>
      <c r="Z206" s="24"/>
      <c r="AA206" s="24"/>
      <c r="AB206" s="24"/>
      <c r="AC206" s="145"/>
      <c r="AD206" s="94"/>
      <c r="AE206" s="95"/>
      <c r="AF206" s="24"/>
      <c r="AG206" s="24"/>
      <c r="AH206" s="24"/>
      <c r="AI206" s="24"/>
      <c r="AJ206" s="24"/>
      <c r="AK206" s="24"/>
      <c r="AL206" s="24"/>
      <c r="AM206" s="24"/>
      <c r="AN206" s="24"/>
      <c r="AO206" s="24"/>
      <c r="AP206" s="145"/>
      <c r="AQ206" s="94"/>
    </row>
    <row r="207" spans="1:43" x14ac:dyDescent="0.2">
      <c r="A207" s="24"/>
      <c r="B207" s="777"/>
      <c r="C207" s="94"/>
      <c r="D207" s="95"/>
      <c r="E207" s="28"/>
      <c r="F207" s="28"/>
      <c r="G207" s="28"/>
      <c r="H207" s="28"/>
      <c r="I207" s="28"/>
      <c r="J207" s="28"/>
      <c r="K207" s="28"/>
      <c r="L207" s="28"/>
      <c r="M207" s="28"/>
      <c r="N207" s="28"/>
      <c r="O207" s="28"/>
      <c r="P207" s="28"/>
      <c r="Q207" s="94"/>
      <c r="R207" s="95"/>
      <c r="S207" s="24" t="s">
        <v>934</v>
      </c>
      <c r="T207" s="24"/>
      <c r="U207" s="24"/>
      <c r="V207" s="24"/>
      <c r="W207" s="24"/>
      <c r="X207" s="24"/>
      <c r="Y207" s="24"/>
      <c r="Z207" s="24"/>
      <c r="AA207" s="24"/>
      <c r="AB207" s="24"/>
      <c r="AC207" s="145"/>
      <c r="AD207" s="94"/>
      <c r="AE207" s="95"/>
      <c r="AF207" s="731" t="s">
        <v>934</v>
      </c>
      <c r="AG207" s="731"/>
      <c r="AH207" s="731"/>
      <c r="AI207" s="731"/>
      <c r="AJ207" s="24"/>
      <c r="AK207" s="24"/>
      <c r="AL207" s="24"/>
      <c r="AM207" s="24"/>
      <c r="AN207" s="24"/>
      <c r="AO207" s="24"/>
      <c r="AP207" s="145"/>
      <c r="AQ207" s="94"/>
    </row>
    <row r="208" spans="1:43" x14ac:dyDescent="0.2">
      <c r="A208" s="24"/>
      <c r="B208" s="777"/>
      <c r="C208" s="94"/>
      <c r="D208" s="95"/>
      <c r="E208" s="28"/>
      <c r="F208" s="28"/>
      <c r="G208" s="28"/>
      <c r="H208" s="28"/>
      <c r="I208" s="28"/>
      <c r="J208" s="28"/>
      <c r="K208" s="28"/>
      <c r="L208" s="28"/>
      <c r="M208" s="28"/>
      <c r="N208" s="28"/>
      <c r="O208" s="28"/>
      <c r="P208" s="28"/>
      <c r="Q208" s="94"/>
      <c r="R208" s="95"/>
      <c r="S208" s="24"/>
      <c r="T208" s="24" t="s">
        <v>935</v>
      </c>
      <c r="U208" s="24"/>
      <c r="V208" s="24"/>
      <c r="W208" s="24"/>
      <c r="X208" s="24"/>
      <c r="Y208" s="24"/>
      <c r="Z208" s="182"/>
      <c r="AA208" s="182" t="s">
        <v>2</v>
      </c>
      <c r="AB208" s="182"/>
      <c r="AC208" s="145" t="s">
        <v>51</v>
      </c>
      <c r="AD208" s="94"/>
      <c r="AE208" s="95"/>
      <c r="AF208" s="731"/>
      <c r="AG208" s="731" t="s">
        <v>935</v>
      </c>
      <c r="AH208" s="731"/>
      <c r="AI208" s="731"/>
      <c r="AJ208" s="24"/>
      <c r="AK208" s="24"/>
      <c r="AL208" s="24"/>
      <c r="AM208" s="182"/>
      <c r="AN208" s="182" t="s">
        <v>2</v>
      </c>
      <c r="AO208" s="182"/>
      <c r="AP208" s="145" t="s">
        <v>51</v>
      </c>
      <c r="AQ208" s="94"/>
    </row>
    <row r="209" spans="1:43" x14ac:dyDescent="0.2">
      <c r="A209" s="24"/>
      <c r="B209" s="777"/>
      <c r="C209" s="94"/>
      <c r="D209" s="95"/>
      <c r="E209" s="28"/>
      <c r="F209" s="28"/>
      <c r="G209" s="28"/>
      <c r="H209" s="28"/>
      <c r="I209" s="28"/>
      <c r="J209" s="28"/>
      <c r="K209" s="28"/>
      <c r="L209" s="28"/>
      <c r="M209" s="28"/>
      <c r="N209" s="28"/>
      <c r="O209" s="28"/>
      <c r="P209" s="28"/>
      <c r="Q209" s="94"/>
      <c r="R209" s="95"/>
      <c r="S209" s="24"/>
      <c r="T209" s="24"/>
      <c r="U209" s="24"/>
      <c r="V209" s="24"/>
      <c r="W209" s="24"/>
      <c r="X209" s="24"/>
      <c r="Y209" s="24"/>
      <c r="Z209" s="24"/>
      <c r="AA209" s="24"/>
      <c r="AB209" s="24"/>
      <c r="AC209" s="145"/>
      <c r="AD209" s="94"/>
      <c r="AE209" s="95"/>
      <c r="AF209" s="24"/>
      <c r="AG209" s="24"/>
      <c r="AH209" s="24"/>
      <c r="AI209" s="24"/>
      <c r="AJ209" s="24"/>
      <c r="AK209" s="24"/>
      <c r="AL209" s="24"/>
      <c r="AM209" s="24"/>
      <c r="AN209" s="24"/>
      <c r="AO209" s="24"/>
      <c r="AP209" s="145"/>
      <c r="AQ209" s="94"/>
    </row>
    <row r="210" spans="1:43" x14ac:dyDescent="0.2">
      <c r="A210" s="24"/>
      <c r="B210" s="777"/>
      <c r="C210" s="94"/>
      <c r="D210" s="95"/>
      <c r="Q210" s="94"/>
      <c r="R210" s="95"/>
      <c r="S210" s="28" t="s">
        <v>558</v>
      </c>
      <c r="T210" s="28"/>
      <c r="U210" s="28"/>
      <c r="V210" s="28"/>
      <c r="W210" s="28"/>
      <c r="Y210" s="28"/>
      <c r="Z210" s="28"/>
      <c r="AA210" s="28"/>
      <c r="AB210" s="28"/>
      <c r="AC210" s="179" t="s">
        <v>27</v>
      </c>
      <c r="AD210" s="94"/>
      <c r="AE210" s="95"/>
      <c r="AF210" s="726" t="s">
        <v>558</v>
      </c>
      <c r="AG210" s="28"/>
      <c r="AH210" s="28"/>
      <c r="AI210" s="28"/>
      <c r="AJ210" s="28"/>
      <c r="AL210" s="28"/>
      <c r="AM210" s="28"/>
      <c r="AN210" s="28"/>
      <c r="AO210" s="28"/>
      <c r="AP210" s="179" t="s">
        <v>27</v>
      </c>
      <c r="AQ210" s="94"/>
    </row>
    <row r="211" spans="1:43" x14ac:dyDescent="0.2">
      <c r="A211" s="24"/>
      <c r="B211" s="777"/>
      <c r="C211" s="94"/>
      <c r="D211" s="95"/>
      <c r="E211" s="28"/>
      <c r="F211" s="28"/>
      <c r="G211" s="28"/>
      <c r="H211" s="28"/>
      <c r="I211" s="28"/>
      <c r="J211" s="28"/>
      <c r="K211" s="28"/>
      <c r="L211" s="28"/>
      <c r="M211" s="28"/>
      <c r="N211" s="28"/>
      <c r="O211" s="28"/>
      <c r="P211" s="28"/>
      <c r="Q211" s="94"/>
      <c r="R211" s="95"/>
      <c r="S211" s="28"/>
      <c r="T211" s="28"/>
      <c r="U211" s="28"/>
      <c r="V211" s="998" t="s">
        <v>559</v>
      </c>
      <c r="W211" s="998"/>
      <c r="X211" s="998"/>
      <c r="Y211" s="998"/>
      <c r="Z211" s="998"/>
      <c r="AA211" s="998"/>
      <c r="AB211" s="998"/>
      <c r="AC211" s="179"/>
      <c r="AD211" s="94"/>
      <c r="AE211" s="95"/>
      <c r="AF211" s="28"/>
      <c r="AG211" s="28"/>
      <c r="AH211" s="28"/>
      <c r="AI211" s="998" t="s">
        <v>559</v>
      </c>
      <c r="AJ211" s="998"/>
      <c r="AK211" s="998"/>
      <c r="AL211" s="998"/>
      <c r="AM211" s="998"/>
      <c r="AN211" s="998"/>
      <c r="AO211" s="998"/>
      <c r="AP211" s="179"/>
      <c r="AQ211" s="94"/>
    </row>
    <row r="212" spans="1:43" ht="6" customHeight="1" x14ac:dyDescent="0.2">
      <c r="A212" s="30"/>
      <c r="B212" s="793"/>
      <c r="C212" s="91"/>
      <c r="D212" s="44"/>
      <c r="E212" s="30"/>
      <c r="F212" s="30"/>
      <c r="G212" s="30"/>
      <c r="H212" s="30"/>
      <c r="I212" s="30"/>
      <c r="J212" s="30"/>
      <c r="K212" s="30"/>
      <c r="L212" s="30"/>
      <c r="M212" s="30"/>
      <c r="N212" s="30"/>
      <c r="O212" s="30"/>
      <c r="P212" s="30"/>
      <c r="Q212" s="91"/>
      <c r="R212" s="44"/>
      <c r="S212" s="30"/>
      <c r="T212" s="30"/>
      <c r="U212" s="30"/>
      <c r="V212" s="30"/>
      <c r="W212" s="30"/>
      <c r="X212" s="30"/>
      <c r="Y212" s="30"/>
      <c r="Z212" s="30"/>
      <c r="AA212" s="30"/>
      <c r="AB212" s="30"/>
      <c r="AC212" s="185"/>
      <c r="AD212" s="91"/>
      <c r="AE212" s="44"/>
      <c r="AF212" s="30"/>
      <c r="AG212" s="30"/>
      <c r="AH212" s="30"/>
      <c r="AI212" s="30"/>
      <c r="AJ212" s="30"/>
      <c r="AK212" s="30"/>
      <c r="AL212" s="30"/>
      <c r="AM212" s="30"/>
      <c r="AN212" s="30"/>
      <c r="AO212" s="30"/>
      <c r="AP212" s="184"/>
      <c r="AQ212" s="91"/>
    </row>
    <row r="213" spans="1:43" ht="6" customHeight="1" x14ac:dyDescent="0.2">
      <c r="A213" s="26"/>
      <c r="B213" s="756"/>
      <c r="C213" s="89"/>
      <c r="D213" s="45"/>
      <c r="E213" s="26"/>
      <c r="F213" s="26"/>
      <c r="G213" s="26"/>
      <c r="H213" s="26"/>
      <c r="I213" s="26"/>
      <c r="J213" s="26"/>
      <c r="K213" s="26"/>
      <c r="L213" s="26"/>
      <c r="M213" s="26"/>
      <c r="N213" s="26"/>
      <c r="O213" s="26"/>
      <c r="P213" s="26"/>
      <c r="Q213" s="89"/>
      <c r="R213" s="45"/>
      <c r="S213" s="26"/>
      <c r="T213" s="26"/>
      <c r="U213" s="26"/>
      <c r="V213" s="26"/>
      <c r="W213" s="26"/>
      <c r="X213" s="26"/>
      <c r="Y213" s="26"/>
      <c r="Z213" s="26"/>
      <c r="AA213" s="26"/>
      <c r="AB213" s="26"/>
      <c r="AC213" s="187"/>
      <c r="AD213" s="89"/>
      <c r="AE213" s="45"/>
      <c r="AF213" s="26"/>
      <c r="AG213" s="26"/>
      <c r="AH213" s="26"/>
      <c r="AI213" s="26"/>
      <c r="AJ213" s="26"/>
      <c r="AK213" s="26"/>
      <c r="AL213" s="26"/>
      <c r="AM213" s="26"/>
      <c r="AN213" s="26"/>
      <c r="AO213" s="26"/>
      <c r="AP213" s="187"/>
      <c r="AQ213" s="89"/>
    </row>
    <row r="214" spans="1:43" ht="11.25" customHeight="1" x14ac:dyDescent="0.2">
      <c r="A214" s="28"/>
      <c r="B214" s="757">
        <v>618</v>
      </c>
      <c r="C214" s="94"/>
      <c r="D214" s="95"/>
      <c r="E214" s="927" t="str">
        <f ca="1">VLOOKUP(INDIRECT(ADDRESS(ROW(),COLUMN()-3)),Language_Translations,MATCH(Language_Selected,Language_Options,0),FALSE)</f>
        <v>Est-ce que (NOM) a été malade avec de la fièvre à n'importe quel moment au cours des 2 dernières semaines ?</v>
      </c>
      <c r="F214" s="927"/>
      <c r="G214" s="927"/>
      <c r="H214" s="927"/>
      <c r="I214" s="927"/>
      <c r="J214" s="927"/>
      <c r="K214" s="927"/>
      <c r="L214" s="927"/>
      <c r="M214" s="927"/>
      <c r="N214" s="927"/>
      <c r="O214" s="927"/>
      <c r="P214" s="927"/>
      <c r="Q214" s="181"/>
      <c r="R214" s="95"/>
      <c r="S214" s="726" t="s">
        <v>444</v>
      </c>
      <c r="T214" s="24"/>
      <c r="U214" s="182" t="s">
        <v>2</v>
      </c>
      <c r="V214" s="182"/>
      <c r="W214" s="182"/>
      <c r="X214" s="182"/>
      <c r="Y214" s="182"/>
      <c r="Z214" s="182"/>
      <c r="AA214" s="182"/>
      <c r="AB214" s="182"/>
      <c r="AC214" s="178" t="s">
        <v>10</v>
      </c>
      <c r="AD214" s="94"/>
      <c r="AE214" s="95"/>
      <c r="AF214" s="726" t="s">
        <v>444</v>
      </c>
      <c r="AG214" s="24"/>
      <c r="AH214" s="182" t="s">
        <v>2</v>
      </c>
      <c r="AI214" s="182"/>
      <c r="AJ214" s="182"/>
      <c r="AK214" s="182"/>
      <c r="AL214" s="182"/>
      <c r="AM214" s="182"/>
      <c r="AN214" s="182"/>
      <c r="AO214" s="182"/>
      <c r="AP214" s="178" t="s">
        <v>10</v>
      </c>
      <c r="AQ214" s="94"/>
    </row>
    <row r="215" spans="1:43" x14ac:dyDescent="0.2">
      <c r="A215" s="24"/>
      <c r="B215" s="777"/>
      <c r="C215" s="94"/>
      <c r="D215" s="95"/>
      <c r="E215" s="927"/>
      <c r="F215" s="927"/>
      <c r="G215" s="927"/>
      <c r="H215" s="927"/>
      <c r="I215" s="927"/>
      <c r="J215" s="927"/>
      <c r="K215" s="927"/>
      <c r="L215" s="927"/>
      <c r="M215" s="927"/>
      <c r="N215" s="927"/>
      <c r="O215" s="927"/>
      <c r="P215" s="927"/>
      <c r="Q215" s="181"/>
      <c r="R215" s="95"/>
      <c r="S215" s="727" t="s">
        <v>445</v>
      </c>
      <c r="T215" s="24"/>
      <c r="U215" s="182" t="s">
        <v>2</v>
      </c>
      <c r="V215" s="182"/>
      <c r="W215" s="182"/>
      <c r="X215" s="182"/>
      <c r="Y215" s="182"/>
      <c r="Z215" s="182"/>
      <c r="AA215" s="182"/>
      <c r="AB215" s="182"/>
      <c r="AC215" s="178" t="s">
        <v>12</v>
      </c>
      <c r="AD215" s="94"/>
      <c r="AE215" s="95"/>
      <c r="AF215" s="727" t="s">
        <v>445</v>
      </c>
      <c r="AG215" s="24"/>
      <c r="AH215" s="182" t="s">
        <v>2</v>
      </c>
      <c r="AI215" s="182"/>
      <c r="AJ215" s="182"/>
      <c r="AK215" s="182"/>
      <c r="AL215" s="182"/>
      <c r="AM215" s="182"/>
      <c r="AN215" s="182"/>
      <c r="AO215" s="182"/>
      <c r="AP215" s="178" t="s">
        <v>12</v>
      </c>
      <c r="AQ215" s="94"/>
    </row>
    <row r="216" spans="1:43" x14ac:dyDescent="0.2">
      <c r="A216" s="24"/>
      <c r="B216" s="777"/>
      <c r="C216" s="94"/>
      <c r="D216" s="95"/>
      <c r="E216" s="927"/>
      <c r="F216" s="927"/>
      <c r="G216" s="927"/>
      <c r="H216" s="927"/>
      <c r="I216" s="927"/>
      <c r="J216" s="927"/>
      <c r="K216" s="927"/>
      <c r="L216" s="927"/>
      <c r="M216" s="927"/>
      <c r="N216" s="927"/>
      <c r="O216" s="927"/>
      <c r="P216" s="927"/>
      <c r="Q216" s="181"/>
      <c r="R216" s="95"/>
      <c r="S216" s="24"/>
      <c r="T216" s="24"/>
      <c r="U216" s="24"/>
      <c r="V216" s="24"/>
      <c r="W216" s="24"/>
      <c r="X216" s="24"/>
      <c r="Y216" s="24"/>
      <c r="Z216" s="24"/>
      <c r="AA216" s="36" t="s">
        <v>895</v>
      </c>
      <c r="AB216" s="24"/>
      <c r="AC216" s="36"/>
      <c r="AD216" s="94"/>
      <c r="AE216" s="95"/>
      <c r="AF216" s="24"/>
      <c r="AG216" s="24"/>
      <c r="AH216" s="24"/>
      <c r="AI216" s="24"/>
      <c r="AJ216" s="24"/>
      <c r="AK216" s="24"/>
      <c r="AL216" s="24"/>
      <c r="AM216" s="24"/>
      <c r="AN216" s="36" t="s">
        <v>895</v>
      </c>
      <c r="AO216" s="24"/>
      <c r="AP216" s="36"/>
      <c r="AQ216" s="94"/>
    </row>
    <row r="217" spans="1:43" x14ac:dyDescent="0.2">
      <c r="A217" s="24"/>
      <c r="B217" s="777"/>
      <c r="C217" s="94"/>
      <c r="D217" s="95"/>
      <c r="E217" s="927"/>
      <c r="F217" s="927"/>
      <c r="G217" s="927"/>
      <c r="H217" s="927"/>
      <c r="I217" s="927"/>
      <c r="J217" s="927"/>
      <c r="K217" s="927"/>
      <c r="L217" s="927"/>
      <c r="M217" s="927"/>
      <c r="N217" s="927"/>
      <c r="O217" s="927"/>
      <c r="P217" s="927"/>
      <c r="Q217" s="181"/>
      <c r="R217" s="95"/>
      <c r="S217" s="24" t="s">
        <v>560</v>
      </c>
      <c r="T217" s="24"/>
      <c r="U217" s="24"/>
      <c r="V217" s="24"/>
      <c r="W217" s="24"/>
      <c r="X217" s="182" t="s">
        <v>2</v>
      </c>
      <c r="Y217" s="182"/>
      <c r="Z217" s="182"/>
      <c r="AA217" s="182"/>
      <c r="AB217" s="182"/>
      <c r="AC217" s="178" t="s">
        <v>58</v>
      </c>
      <c r="AD217" s="94"/>
      <c r="AE217" s="95"/>
      <c r="AF217" s="739" t="s">
        <v>560</v>
      </c>
      <c r="AG217" s="24"/>
      <c r="AH217" s="24"/>
      <c r="AI217" s="24"/>
      <c r="AJ217" s="24"/>
      <c r="AK217" s="182" t="s">
        <v>2</v>
      </c>
      <c r="AL217" s="182"/>
      <c r="AM217" s="182"/>
      <c r="AN217" s="182"/>
      <c r="AO217" s="182"/>
      <c r="AP217" s="178" t="s">
        <v>58</v>
      </c>
      <c r="AQ217" s="94"/>
    </row>
    <row r="218" spans="1:43" ht="6" customHeight="1" x14ac:dyDescent="0.2">
      <c r="A218" s="30"/>
      <c r="B218" s="793"/>
      <c r="C218" s="91"/>
      <c r="D218" s="44"/>
      <c r="E218" s="30"/>
      <c r="F218" s="30"/>
      <c r="G218" s="30"/>
      <c r="H218" s="30"/>
      <c r="I218" s="30"/>
      <c r="J218" s="30"/>
      <c r="K218" s="30"/>
      <c r="L218" s="30"/>
      <c r="M218" s="30"/>
      <c r="N218" s="30"/>
      <c r="O218" s="30"/>
      <c r="P218" s="30"/>
      <c r="Q218" s="91"/>
      <c r="R218" s="44"/>
      <c r="S218" s="30"/>
      <c r="T218" s="30"/>
      <c r="U218" s="30"/>
      <c r="V218" s="30"/>
      <c r="W218" s="30"/>
      <c r="X218" s="30"/>
      <c r="Y218" s="30"/>
      <c r="Z218" s="30"/>
      <c r="AA218" s="30"/>
      <c r="AB218" s="30"/>
      <c r="AC218" s="185"/>
      <c r="AD218" s="91"/>
      <c r="AE218" s="44"/>
      <c r="AF218" s="30"/>
      <c r="AG218" s="30"/>
      <c r="AH218" s="30"/>
      <c r="AI218" s="30"/>
      <c r="AJ218" s="30"/>
      <c r="AK218" s="30"/>
      <c r="AL218" s="30"/>
      <c r="AM218" s="30"/>
      <c r="AN218" s="30"/>
      <c r="AO218" s="30"/>
      <c r="AP218" s="185"/>
      <c r="AQ218" s="91"/>
    </row>
    <row r="219" spans="1:43" ht="6" customHeight="1" x14ac:dyDescent="0.2">
      <c r="A219" s="421"/>
      <c r="B219" s="422"/>
      <c r="C219" s="423"/>
      <c r="D219" s="45"/>
      <c r="E219" s="26"/>
      <c r="F219" s="26"/>
      <c r="G219" s="26"/>
      <c r="H219" s="26"/>
      <c r="I219" s="26"/>
      <c r="J219" s="26"/>
      <c r="K219" s="26"/>
      <c r="L219" s="26"/>
      <c r="M219" s="26"/>
      <c r="N219" s="26"/>
      <c r="O219" s="26"/>
      <c r="P219" s="26"/>
      <c r="Q219" s="89"/>
      <c r="R219" s="45"/>
      <c r="S219" s="26"/>
      <c r="T219" s="26"/>
      <c r="U219" s="26"/>
      <c r="V219" s="26"/>
      <c r="W219" s="26"/>
      <c r="X219" s="26"/>
      <c r="Y219" s="26"/>
      <c r="Z219" s="26"/>
      <c r="AA219" s="26"/>
      <c r="AB219" s="26"/>
      <c r="AC219" s="187"/>
      <c r="AD219" s="89"/>
      <c r="AE219" s="45"/>
      <c r="AF219" s="26"/>
      <c r="AG219" s="26"/>
      <c r="AH219" s="26"/>
      <c r="AI219" s="26"/>
      <c r="AJ219" s="26"/>
      <c r="AK219" s="26"/>
      <c r="AL219" s="26"/>
      <c r="AM219" s="26"/>
      <c r="AN219" s="26"/>
      <c r="AO219" s="26"/>
      <c r="AP219" s="187"/>
      <c r="AQ219" s="89"/>
    </row>
    <row r="220" spans="1:43" ht="11.25" customHeight="1" x14ac:dyDescent="0.2">
      <c r="A220" s="424"/>
      <c r="B220" s="425">
        <v>619</v>
      </c>
      <c r="C220" s="426"/>
      <c r="D220" s="95"/>
      <c r="E220" s="927" t="str">
        <f ca="1">VLOOKUP(INDIRECT(ADDRESS(ROW(),COLUMN()-3)),Language_Translations,MATCH(Language_Selected,Language_Options,0),FALSE)</f>
        <v>À n'importe quel moment au cours de sa maladie, est-ce qu'on a pris à (NOM) du sang de son doigt ou de son talon ?</v>
      </c>
      <c r="F220" s="927"/>
      <c r="G220" s="927"/>
      <c r="H220" s="927"/>
      <c r="I220" s="927"/>
      <c r="J220" s="927"/>
      <c r="K220" s="927"/>
      <c r="L220" s="927"/>
      <c r="M220" s="927"/>
      <c r="N220" s="927"/>
      <c r="O220" s="927"/>
      <c r="P220" s="927"/>
      <c r="Q220" s="181"/>
      <c r="R220" s="95"/>
      <c r="S220" s="729" t="s">
        <v>444</v>
      </c>
      <c r="T220" s="24"/>
      <c r="U220" s="182" t="s">
        <v>2</v>
      </c>
      <c r="V220" s="182"/>
      <c r="W220" s="182"/>
      <c r="X220" s="182"/>
      <c r="Y220" s="182"/>
      <c r="Z220" s="182"/>
      <c r="AA220" s="182"/>
      <c r="AB220" s="182"/>
      <c r="AC220" s="178" t="s">
        <v>10</v>
      </c>
      <c r="AD220" s="94"/>
      <c r="AE220" s="95"/>
      <c r="AF220" s="729" t="s">
        <v>444</v>
      </c>
      <c r="AG220" s="24"/>
      <c r="AH220" s="182" t="s">
        <v>2</v>
      </c>
      <c r="AI220" s="182"/>
      <c r="AJ220" s="182"/>
      <c r="AK220" s="182"/>
      <c r="AL220" s="182"/>
      <c r="AM220" s="182"/>
      <c r="AN220" s="182"/>
      <c r="AO220" s="182"/>
      <c r="AP220" s="178" t="s">
        <v>10</v>
      </c>
      <c r="AQ220" s="94"/>
    </row>
    <row r="221" spans="1:43" x14ac:dyDescent="0.2">
      <c r="A221" s="424"/>
      <c r="B221" s="548" t="s">
        <v>72</v>
      </c>
      <c r="C221" s="426"/>
      <c r="D221" s="95"/>
      <c r="E221" s="927"/>
      <c r="F221" s="927"/>
      <c r="G221" s="927"/>
      <c r="H221" s="927"/>
      <c r="I221" s="927"/>
      <c r="J221" s="927"/>
      <c r="K221" s="927"/>
      <c r="L221" s="927"/>
      <c r="M221" s="927"/>
      <c r="N221" s="927"/>
      <c r="O221" s="927"/>
      <c r="P221" s="927"/>
      <c r="Q221" s="181"/>
      <c r="R221" s="95"/>
      <c r="S221" s="727" t="s">
        <v>445</v>
      </c>
      <c r="T221" s="24"/>
      <c r="U221" s="182" t="s">
        <v>2</v>
      </c>
      <c r="V221" s="182"/>
      <c r="W221" s="182"/>
      <c r="X221" s="182"/>
      <c r="Y221" s="182"/>
      <c r="Z221" s="182"/>
      <c r="AA221" s="182"/>
      <c r="AB221" s="182"/>
      <c r="AC221" s="178" t="s">
        <v>12</v>
      </c>
      <c r="AD221" s="94"/>
      <c r="AE221" s="95"/>
      <c r="AF221" s="727" t="s">
        <v>445</v>
      </c>
      <c r="AG221" s="24"/>
      <c r="AH221" s="182" t="s">
        <v>2</v>
      </c>
      <c r="AI221" s="182"/>
      <c r="AJ221" s="182"/>
      <c r="AK221" s="182"/>
      <c r="AL221" s="182"/>
      <c r="AM221" s="182"/>
      <c r="AN221" s="182"/>
      <c r="AO221" s="182"/>
      <c r="AP221" s="178" t="s">
        <v>12</v>
      </c>
      <c r="AQ221" s="94"/>
    </row>
    <row r="222" spans="1:43" x14ac:dyDescent="0.2">
      <c r="A222" s="424"/>
      <c r="B222" s="425"/>
      <c r="C222" s="426"/>
      <c r="D222" s="95"/>
      <c r="E222" s="927"/>
      <c r="F222" s="927"/>
      <c r="G222" s="927"/>
      <c r="H222" s="927"/>
      <c r="I222" s="927"/>
      <c r="J222" s="927"/>
      <c r="K222" s="927"/>
      <c r="L222" s="927"/>
      <c r="M222" s="927"/>
      <c r="N222" s="927"/>
      <c r="O222" s="927"/>
      <c r="P222" s="927"/>
      <c r="Q222" s="181"/>
      <c r="R222" s="95"/>
      <c r="S222" s="731" t="s">
        <v>560</v>
      </c>
      <c r="T222" s="24"/>
      <c r="U222" s="24"/>
      <c r="V222" s="24"/>
      <c r="W222" s="24"/>
      <c r="X222" s="182" t="s">
        <v>2</v>
      </c>
      <c r="Y222" s="182"/>
      <c r="Z222" s="182"/>
      <c r="AA222" s="182"/>
      <c r="AB222" s="182"/>
      <c r="AC222" s="178" t="s">
        <v>58</v>
      </c>
      <c r="AD222" s="94"/>
      <c r="AE222" s="95"/>
      <c r="AF222" s="727" t="s">
        <v>560</v>
      </c>
      <c r="AG222" s="24"/>
      <c r="AH222" s="24"/>
      <c r="AI222" s="24"/>
      <c r="AJ222" s="24"/>
      <c r="AK222" s="182" t="s">
        <v>2</v>
      </c>
      <c r="AL222" s="182"/>
      <c r="AM222" s="182"/>
      <c r="AN222" s="182"/>
      <c r="AO222" s="182"/>
      <c r="AP222" s="178" t="s">
        <v>58</v>
      </c>
      <c r="AQ222" s="94"/>
    </row>
    <row r="223" spans="1:43" ht="6" customHeight="1" x14ac:dyDescent="0.2">
      <c r="A223" s="427"/>
      <c r="B223" s="428"/>
      <c r="C223" s="429"/>
      <c r="D223" s="44"/>
      <c r="E223" s="30"/>
      <c r="F223" s="30"/>
      <c r="G223" s="30"/>
      <c r="H223" s="30"/>
      <c r="I223" s="30"/>
      <c r="J223" s="30"/>
      <c r="K223" s="30"/>
      <c r="L223" s="30"/>
      <c r="M223" s="30"/>
      <c r="N223" s="30"/>
      <c r="O223" s="30"/>
      <c r="P223" s="30"/>
      <c r="Q223" s="91"/>
      <c r="R223" s="44"/>
      <c r="S223" s="30"/>
      <c r="T223" s="30"/>
      <c r="U223" s="30"/>
      <c r="V223" s="30"/>
      <c r="W223" s="30"/>
      <c r="X223" s="30"/>
      <c r="Y223" s="30"/>
      <c r="Z223" s="30"/>
      <c r="AA223" s="30"/>
      <c r="AB223" s="30"/>
      <c r="AC223" s="185"/>
      <c r="AD223" s="91"/>
      <c r="AE223" s="44"/>
      <c r="AF223" s="30"/>
      <c r="AG223" s="30"/>
      <c r="AH223" s="30"/>
      <c r="AI223" s="30"/>
      <c r="AJ223" s="30"/>
      <c r="AK223" s="30"/>
      <c r="AL223" s="30"/>
      <c r="AM223" s="30"/>
      <c r="AN223" s="30"/>
      <c r="AO223" s="30"/>
      <c r="AP223" s="185"/>
      <c r="AQ223" s="91"/>
    </row>
    <row r="224" spans="1:43" ht="6" customHeight="1" x14ac:dyDescent="0.2">
      <c r="A224" s="26"/>
      <c r="B224" s="756"/>
      <c r="C224" s="89"/>
      <c r="D224" s="45"/>
      <c r="E224" s="26"/>
      <c r="F224" s="26"/>
      <c r="G224" s="26"/>
      <c r="H224" s="26"/>
      <c r="I224" s="26"/>
      <c r="J224" s="26"/>
      <c r="K224" s="26"/>
      <c r="L224" s="26"/>
      <c r="M224" s="26"/>
      <c r="N224" s="26"/>
      <c r="O224" s="26"/>
      <c r="P224" s="26"/>
      <c r="Q224" s="89"/>
      <c r="R224" s="45"/>
      <c r="S224" s="26"/>
      <c r="T224" s="26"/>
      <c r="U224" s="26"/>
      <c r="V224" s="26"/>
      <c r="W224" s="26"/>
      <c r="X224" s="26"/>
      <c r="Y224" s="26"/>
      <c r="Z224" s="26"/>
      <c r="AA224" s="26"/>
      <c r="AB224" s="26"/>
      <c r="AC224" s="187"/>
      <c r="AD224" s="89"/>
      <c r="AE224" s="45"/>
      <c r="AF224" s="26"/>
      <c r="AG224" s="26"/>
      <c r="AH224" s="26"/>
      <c r="AI224" s="26"/>
      <c r="AJ224" s="26"/>
      <c r="AK224" s="26"/>
      <c r="AL224" s="26"/>
      <c r="AM224" s="26"/>
      <c r="AN224" s="26"/>
      <c r="AO224" s="26"/>
      <c r="AP224" s="187"/>
      <c r="AQ224" s="89"/>
    </row>
    <row r="225" spans="1:43" ht="11.25" customHeight="1" x14ac:dyDescent="0.2">
      <c r="A225" s="28"/>
      <c r="B225" s="757">
        <v>620</v>
      </c>
      <c r="C225" s="94"/>
      <c r="D225" s="95"/>
      <c r="E225" s="927" t="str">
        <f ca="1">VLOOKUP(INDIRECT(ADDRESS(ROW(),COLUMN()-3)),Language_Translations,MATCH(Language_Selected,Language_Options,0),FALSE)</f>
        <v>Est-ce que (NOM) a été malade avec de la toux à n'importe quel moment au cours des 2 dernières semaines ?</v>
      </c>
      <c r="F225" s="927"/>
      <c r="G225" s="927"/>
      <c r="H225" s="927"/>
      <c r="I225" s="927"/>
      <c r="J225" s="927"/>
      <c r="K225" s="927"/>
      <c r="L225" s="927"/>
      <c r="M225" s="927"/>
      <c r="N225" s="927"/>
      <c r="O225" s="927"/>
      <c r="P225" s="927"/>
      <c r="Q225" s="181"/>
      <c r="R225" s="95"/>
      <c r="S225" s="726" t="s">
        <v>444</v>
      </c>
      <c r="T225" s="24"/>
      <c r="U225" s="182" t="s">
        <v>2</v>
      </c>
      <c r="V225" s="182"/>
      <c r="W225" s="182"/>
      <c r="X225" s="182"/>
      <c r="Y225" s="182"/>
      <c r="Z225" s="182"/>
      <c r="AA225" s="182"/>
      <c r="AB225" s="182"/>
      <c r="AC225" s="178" t="s">
        <v>10</v>
      </c>
      <c r="AD225" s="94"/>
      <c r="AE225" s="95"/>
      <c r="AF225" s="726" t="s">
        <v>444</v>
      </c>
      <c r="AG225" s="24"/>
      <c r="AH225" s="182" t="s">
        <v>2</v>
      </c>
      <c r="AI225" s="182"/>
      <c r="AJ225" s="182"/>
      <c r="AK225" s="182"/>
      <c r="AL225" s="182"/>
      <c r="AM225" s="182"/>
      <c r="AN225" s="182"/>
      <c r="AO225" s="182"/>
      <c r="AP225" s="178" t="s">
        <v>10</v>
      </c>
      <c r="AQ225" s="94"/>
    </row>
    <row r="226" spans="1:43" x14ac:dyDescent="0.2">
      <c r="A226" s="24"/>
      <c r="B226" s="777"/>
      <c r="C226" s="94"/>
      <c r="D226" s="95"/>
      <c r="E226" s="927"/>
      <c r="F226" s="927"/>
      <c r="G226" s="927"/>
      <c r="H226" s="927"/>
      <c r="I226" s="927"/>
      <c r="J226" s="927"/>
      <c r="K226" s="927"/>
      <c r="L226" s="927"/>
      <c r="M226" s="927"/>
      <c r="N226" s="927"/>
      <c r="O226" s="927"/>
      <c r="P226" s="927"/>
      <c r="Q226" s="181"/>
      <c r="R226" s="95"/>
      <c r="S226" s="727" t="s">
        <v>445</v>
      </c>
      <c r="T226" s="24"/>
      <c r="U226" s="182" t="s">
        <v>2</v>
      </c>
      <c r="V226" s="182"/>
      <c r="W226" s="182"/>
      <c r="X226" s="182"/>
      <c r="Y226" s="182"/>
      <c r="Z226" s="182"/>
      <c r="AA226" s="182"/>
      <c r="AB226" s="182"/>
      <c r="AC226" s="178" t="s">
        <v>12</v>
      </c>
      <c r="AD226" s="94"/>
      <c r="AE226" s="95"/>
      <c r="AF226" s="727" t="s">
        <v>445</v>
      </c>
      <c r="AG226" s="24"/>
      <c r="AH226" s="182" t="s">
        <v>2</v>
      </c>
      <c r="AI226" s="182"/>
      <c r="AJ226" s="182"/>
      <c r="AK226" s="182"/>
      <c r="AL226" s="182"/>
      <c r="AM226" s="182"/>
      <c r="AN226" s="182"/>
      <c r="AO226" s="182"/>
      <c r="AP226" s="178" t="s">
        <v>12</v>
      </c>
      <c r="AQ226" s="94"/>
    </row>
    <row r="227" spans="1:43" x14ac:dyDescent="0.2">
      <c r="A227" s="24"/>
      <c r="B227" s="777"/>
      <c r="C227" s="94"/>
      <c r="D227" s="95"/>
      <c r="E227" s="927"/>
      <c r="F227" s="927"/>
      <c r="G227" s="927"/>
      <c r="H227" s="927"/>
      <c r="I227" s="927"/>
      <c r="J227" s="927"/>
      <c r="K227" s="927"/>
      <c r="L227" s="927"/>
      <c r="M227" s="927"/>
      <c r="N227" s="927"/>
      <c r="O227" s="927"/>
      <c r="P227" s="927"/>
      <c r="Q227" s="181"/>
      <c r="R227" s="95"/>
      <c r="S227" s="727" t="s">
        <v>560</v>
      </c>
      <c r="T227" s="24"/>
      <c r="U227" s="24"/>
      <c r="V227" s="24"/>
      <c r="W227" s="24"/>
      <c r="X227" s="182" t="s">
        <v>2</v>
      </c>
      <c r="Y227" s="182"/>
      <c r="Z227" s="182"/>
      <c r="AA227" s="182"/>
      <c r="AB227" s="182"/>
      <c r="AC227" s="178" t="s">
        <v>58</v>
      </c>
      <c r="AD227" s="94"/>
      <c r="AE227" s="95"/>
      <c r="AF227" s="727" t="s">
        <v>560</v>
      </c>
      <c r="AG227" s="24"/>
      <c r="AH227" s="24"/>
      <c r="AI227" s="24"/>
      <c r="AJ227" s="24"/>
      <c r="AK227" s="182" t="s">
        <v>2</v>
      </c>
      <c r="AL227" s="182"/>
      <c r="AM227" s="182"/>
      <c r="AN227" s="182"/>
      <c r="AO227" s="182"/>
      <c r="AP227" s="178" t="s">
        <v>58</v>
      </c>
      <c r="AQ227" s="94"/>
    </row>
    <row r="228" spans="1:43" ht="6" customHeight="1" x14ac:dyDescent="0.2">
      <c r="A228" s="30"/>
      <c r="B228" s="793"/>
      <c r="C228" s="91"/>
      <c r="D228" s="44"/>
      <c r="E228" s="30"/>
      <c r="F228" s="30"/>
      <c r="G228" s="30"/>
      <c r="H228" s="30"/>
      <c r="I228" s="30"/>
      <c r="J228" s="30"/>
      <c r="K228" s="30"/>
      <c r="L228" s="30"/>
      <c r="M228" s="30"/>
      <c r="N228" s="30"/>
      <c r="O228" s="30"/>
      <c r="P228" s="30"/>
      <c r="Q228" s="91"/>
      <c r="R228" s="44"/>
      <c r="S228" s="30"/>
      <c r="T228" s="30"/>
      <c r="U228" s="30"/>
      <c r="V228" s="30"/>
      <c r="W228" s="30"/>
      <c r="X228" s="30"/>
      <c r="Y228" s="30"/>
      <c r="Z228" s="30"/>
      <c r="AA228" s="30"/>
      <c r="AB228" s="30"/>
      <c r="AC228" s="185"/>
      <c r="AD228" s="91"/>
      <c r="AE228" s="44"/>
      <c r="AF228" s="30"/>
      <c r="AG228" s="30"/>
      <c r="AH228" s="30"/>
      <c r="AI228" s="30"/>
      <c r="AJ228" s="30"/>
      <c r="AK228" s="30"/>
      <c r="AL228" s="30"/>
      <c r="AM228" s="30"/>
      <c r="AN228" s="30"/>
      <c r="AO228" s="30"/>
      <c r="AP228" s="185"/>
      <c r="AQ228" s="91"/>
    </row>
    <row r="229" spans="1:43" ht="6" customHeight="1" x14ac:dyDescent="0.2">
      <c r="A229" s="26"/>
      <c r="B229" s="756"/>
      <c r="C229" s="89"/>
      <c r="D229" s="45"/>
      <c r="E229" s="26"/>
      <c r="F229" s="26"/>
      <c r="G229" s="26"/>
      <c r="H229" s="26"/>
      <c r="I229" s="26"/>
      <c r="J229" s="26"/>
      <c r="K229" s="26"/>
      <c r="L229" s="26"/>
      <c r="M229" s="26"/>
      <c r="N229" s="26"/>
      <c r="O229" s="26"/>
      <c r="P229" s="26"/>
      <c r="Q229" s="89"/>
      <c r="R229" s="45"/>
      <c r="S229" s="26"/>
      <c r="T229" s="26"/>
      <c r="U229" s="26"/>
      <c r="V229" s="26"/>
      <c r="W229" s="26"/>
      <c r="X229" s="26"/>
      <c r="Y229" s="26"/>
      <c r="Z229" s="26"/>
      <c r="AA229" s="26"/>
      <c r="AB229" s="26"/>
      <c r="AC229" s="187"/>
      <c r="AD229" s="89"/>
      <c r="AE229" s="45"/>
      <c r="AF229" s="26"/>
      <c r="AG229" s="26"/>
      <c r="AH229" s="26"/>
      <c r="AI229" s="26"/>
      <c r="AJ229" s="26"/>
      <c r="AK229" s="26"/>
      <c r="AL229" s="26"/>
      <c r="AM229" s="26"/>
      <c r="AN229" s="26"/>
      <c r="AO229" s="26"/>
      <c r="AP229" s="187"/>
      <c r="AQ229" s="89"/>
    </row>
    <row r="230" spans="1:43" ht="11.25" customHeight="1" x14ac:dyDescent="0.2">
      <c r="A230" s="28"/>
      <c r="B230" s="757">
        <v>621</v>
      </c>
      <c r="C230" s="94"/>
      <c r="D230" s="95"/>
      <c r="E230" s="927" t="str">
        <f ca="1">VLOOKUP(INDIRECT(ADDRESS(ROW(),COLUMN()-3)),Language_Translations,MATCH(Language_Selected,Language_Options,0),FALSE)</f>
        <v>Est-ce que (NOM) a eu un souffle court et rapide ou avait-il/elle des difficultés pour respirer à n'importe quel moment au cours des 2 dernières semaines  ?</v>
      </c>
      <c r="F230" s="927"/>
      <c r="G230" s="927"/>
      <c r="H230" s="927"/>
      <c r="I230" s="927"/>
      <c r="J230" s="927"/>
      <c r="K230" s="927"/>
      <c r="L230" s="927"/>
      <c r="M230" s="927"/>
      <c r="N230" s="927"/>
      <c r="O230" s="927"/>
      <c r="P230" s="927"/>
      <c r="Q230" s="181"/>
      <c r="R230" s="95"/>
      <c r="S230" s="726" t="s">
        <v>444</v>
      </c>
      <c r="T230" s="24"/>
      <c r="U230" s="182" t="s">
        <v>2</v>
      </c>
      <c r="V230" s="182"/>
      <c r="W230" s="182"/>
      <c r="X230" s="182"/>
      <c r="Y230" s="182"/>
      <c r="Z230" s="182"/>
      <c r="AA230" s="182"/>
      <c r="AB230" s="182"/>
      <c r="AC230" s="178" t="s">
        <v>10</v>
      </c>
      <c r="AD230" s="94"/>
      <c r="AE230" s="95"/>
      <c r="AF230" s="726" t="s">
        <v>444</v>
      </c>
      <c r="AG230" s="24"/>
      <c r="AH230" s="182" t="s">
        <v>2</v>
      </c>
      <c r="AI230" s="182"/>
      <c r="AJ230" s="182"/>
      <c r="AK230" s="182"/>
      <c r="AL230" s="182"/>
      <c r="AM230" s="182"/>
      <c r="AN230" s="182"/>
      <c r="AO230" s="182"/>
      <c r="AP230" s="178" t="s">
        <v>10</v>
      </c>
      <c r="AQ230" s="94"/>
    </row>
    <row r="231" spans="1:43" x14ac:dyDescent="0.2">
      <c r="A231" s="24"/>
      <c r="B231" s="777"/>
      <c r="C231" s="94"/>
      <c r="D231" s="95"/>
      <c r="E231" s="927"/>
      <c r="F231" s="927"/>
      <c r="G231" s="927"/>
      <c r="H231" s="927"/>
      <c r="I231" s="927"/>
      <c r="J231" s="927"/>
      <c r="K231" s="927"/>
      <c r="L231" s="927"/>
      <c r="M231" s="927"/>
      <c r="N231" s="927"/>
      <c r="O231" s="927"/>
      <c r="P231" s="927"/>
      <c r="Q231" s="181"/>
      <c r="R231" s="95"/>
      <c r="S231" s="727" t="s">
        <v>445</v>
      </c>
      <c r="T231" s="24"/>
      <c r="U231" s="182" t="s">
        <v>2</v>
      </c>
      <c r="V231" s="182"/>
      <c r="W231" s="182"/>
      <c r="X231" s="182"/>
      <c r="Y231" s="182"/>
      <c r="Z231" s="182"/>
      <c r="AA231" s="182"/>
      <c r="AB231" s="182"/>
      <c r="AC231" s="178" t="s">
        <v>12</v>
      </c>
      <c r="AD231" s="94"/>
      <c r="AE231" s="95"/>
      <c r="AF231" s="727" t="s">
        <v>445</v>
      </c>
      <c r="AG231" s="24"/>
      <c r="AH231" s="182" t="s">
        <v>2</v>
      </c>
      <c r="AI231" s="182"/>
      <c r="AJ231" s="182"/>
      <c r="AK231" s="182"/>
      <c r="AL231" s="182"/>
      <c r="AM231" s="182"/>
      <c r="AN231" s="182"/>
      <c r="AO231" s="182"/>
      <c r="AP231" s="178" t="s">
        <v>12</v>
      </c>
      <c r="AQ231" s="94"/>
    </row>
    <row r="232" spans="1:43" x14ac:dyDescent="0.2">
      <c r="A232" s="24"/>
      <c r="B232" s="777"/>
      <c r="C232" s="94"/>
      <c r="D232" s="95"/>
      <c r="E232" s="927"/>
      <c r="F232" s="927"/>
      <c r="G232" s="927"/>
      <c r="H232" s="927"/>
      <c r="I232" s="927"/>
      <c r="J232" s="927"/>
      <c r="K232" s="927"/>
      <c r="L232" s="927"/>
      <c r="M232" s="927"/>
      <c r="N232" s="927"/>
      <c r="O232" s="927"/>
      <c r="P232" s="927"/>
      <c r="Q232" s="181"/>
      <c r="R232" s="95"/>
      <c r="S232" s="24"/>
      <c r="T232" s="24"/>
      <c r="U232" s="24"/>
      <c r="V232" s="159"/>
      <c r="W232" s="159"/>
      <c r="X232" s="159"/>
      <c r="Y232" s="159"/>
      <c r="Z232" s="159"/>
      <c r="AA232" s="168" t="s">
        <v>896</v>
      </c>
      <c r="AB232" s="159"/>
      <c r="AC232" s="168"/>
      <c r="AD232" s="155"/>
      <c r="AE232" s="156"/>
      <c r="AF232" s="159"/>
      <c r="AG232" s="159"/>
      <c r="AH232" s="159"/>
      <c r="AI232" s="159"/>
      <c r="AJ232" s="159"/>
      <c r="AK232" s="159"/>
      <c r="AL232" s="159"/>
      <c r="AM232" s="159"/>
      <c r="AN232" s="168" t="s">
        <v>896</v>
      </c>
      <c r="AO232" s="159"/>
      <c r="AP232" s="168"/>
      <c r="AQ232" s="155"/>
    </row>
    <row r="233" spans="1:43" x14ac:dyDescent="0.2">
      <c r="A233" s="24"/>
      <c r="B233" s="777"/>
      <c r="C233" s="94"/>
      <c r="D233" s="95"/>
      <c r="E233" s="927"/>
      <c r="F233" s="927"/>
      <c r="G233" s="927"/>
      <c r="H233" s="927"/>
      <c r="I233" s="927"/>
      <c r="J233" s="927"/>
      <c r="K233" s="927"/>
      <c r="L233" s="927"/>
      <c r="M233" s="927"/>
      <c r="N233" s="927"/>
      <c r="O233" s="927"/>
      <c r="P233" s="927"/>
      <c r="Q233" s="181"/>
      <c r="R233" s="95"/>
      <c r="S233" s="731" t="s">
        <v>560</v>
      </c>
      <c r="T233" s="24"/>
      <c r="U233" s="24"/>
      <c r="V233" s="159"/>
      <c r="W233" s="159"/>
      <c r="X233" s="162" t="s">
        <v>2</v>
      </c>
      <c r="Y233" s="162"/>
      <c r="Z233" s="162"/>
      <c r="AA233" s="162"/>
      <c r="AB233" s="162"/>
      <c r="AC233" s="169" t="s">
        <v>58</v>
      </c>
      <c r="AD233" s="155"/>
      <c r="AE233" s="156"/>
      <c r="AF233" s="731" t="s">
        <v>560</v>
      </c>
      <c r="AG233" s="159"/>
      <c r="AH233" s="159"/>
      <c r="AI233" s="159"/>
      <c r="AJ233" s="159"/>
      <c r="AK233" s="162" t="s">
        <v>2</v>
      </c>
      <c r="AL233" s="162"/>
      <c r="AM233" s="162"/>
      <c r="AN233" s="162"/>
      <c r="AO233" s="162"/>
      <c r="AP233" s="169" t="s">
        <v>58</v>
      </c>
      <c r="AQ233" s="155"/>
    </row>
    <row r="234" spans="1:43" ht="6" customHeight="1" x14ac:dyDescent="0.2">
      <c r="A234" s="30"/>
      <c r="B234" s="793"/>
      <c r="C234" s="91"/>
      <c r="D234" s="44"/>
      <c r="E234" s="30"/>
      <c r="F234" s="30"/>
      <c r="G234" s="30"/>
      <c r="H234" s="30"/>
      <c r="I234" s="30"/>
      <c r="J234" s="30"/>
      <c r="K234" s="30"/>
      <c r="L234" s="30"/>
      <c r="M234" s="30"/>
      <c r="N234" s="30"/>
      <c r="O234" s="30"/>
      <c r="P234" s="30"/>
      <c r="Q234" s="91"/>
      <c r="R234" s="44"/>
      <c r="S234" s="30"/>
      <c r="T234" s="30"/>
      <c r="U234" s="30"/>
      <c r="V234" s="172"/>
      <c r="W234" s="172"/>
      <c r="X234" s="172"/>
      <c r="Y234" s="172"/>
      <c r="Z234" s="172"/>
      <c r="AA234" s="172"/>
      <c r="AB234" s="172"/>
      <c r="AC234" s="173"/>
      <c r="AD234" s="166"/>
      <c r="AE234" s="165"/>
      <c r="AF234" s="172"/>
      <c r="AG234" s="172"/>
      <c r="AH234" s="172"/>
      <c r="AI234" s="172"/>
      <c r="AJ234" s="172"/>
      <c r="AK234" s="172"/>
      <c r="AL234" s="172"/>
      <c r="AM234" s="172"/>
      <c r="AN234" s="172"/>
      <c r="AO234" s="172"/>
      <c r="AP234" s="173"/>
      <c r="AQ234" s="166"/>
    </row>
    <row r="235" spans="1:43" ht="6" customHeight="1" x14ac:dyDescent="0.2">
      <c r="A235" s="26"/>
      <c r="B235" s="756"/>
      <c r="C235" s="89"/>
      <c r="D235" s="45"/>
      <c r="E235" s="26"/>
      <c r="F235" s="26"/>
      <c r="G235" s="26"/>
      <c r="H235" s="26"/>
      <c r="I235" s="26"/>
      <c r="J235" s="26"/>
      <c r="K235" s="26"/>
      <c r="L235" s="26"/>
      <c r="M235" s="26"/>
      <c r="N235" s="26"/>
      <c r="O235" s="26"/>
      <c r="P235" s="26"/>
      <c r="Q235" s="89"/>
      <c r="R235" s="45"/>
      <c r="S235" s="26"/>
      <c r="T235" s="26"/>
      <c r="U235" s="26"/>
      <c r="V235" s="34"/>
      <c r="W235" s="34"/>
      <c r="X235" s="34"/>
      <c r="Y235" s="34"/>
      <c r="Z235" s="34"/>
      <c r="AA235" s="34"/>
      <c r="AB235" s="34"/>
      <c r="AC235" s="41"/>
      <c r="AD235" s="152"/>
      <c r="AE235" s="153"/>
      <c r="AF235" s="34"/>
      <c r="AG235" s="34"/>
      <c r="AH235" s="34"/>
      <c r="AI235" s="34"/>
      <c r="AJ235" s="34"/>
      <c r="AK235" s="34"/>
      <c r="AL235" s="34"/>
      <c r="AM235" s="34"/>
      <c r="AN235" s="34"/>
      <c r="AO235" s="34"/>
      <c r="AP235" s="41"/>
      <c r="AQ235" s="152"/>
    </row>
    <row r="236" spans="1:43" ht="11.25" customHeight="1" x14ac:dyDescent="0.2">
      <c r="A236" s="28"/>
      <c r="B236" s="757">
        <v>622</v>
      </c>
      <c r="C236" s="94"/>
      <c r="D236" s="95"/>
      <c r="E236" s="918" t="str">
        <f ca="1">VLOOKUP(INDIRECT(ADDRESS(ROW(),COLUMN()-3)),Language_Translations,MATCH(Language_Selected,Language_Options,0),FALSE)</f>
        <v>Est-ce que ce souffle rapide ou ces difficultés pour respirer étaient dus à un problème de bronche ou à un nez bouché ou qui coulait ?</v>
      </c>
      <c r="F236" s="918"/>
      <c r="G236" s="918"/>
      <c r="H236" s="918"/>
      <c r="I236" s="918"/>
      <c r="J236" s="918"/>
      <c r="K236" s="918"/>
      <c r="L236" s="918"/>
      <c r="M236" s="918"/>
      <c r="N236" s="918"/>
      <c r="O236" s="918"/>
      <c r="P236" s="918"/>
      <c r="Q236" s="181"/>
      <c r="R236" s="95"/>
      <c r="S236" s="28" t="s">
        <v>1036</v>
      </c>
      <c r="T236" s="28"/>
      <c r="U236" s="28"/>
      <c r="V236" s="157"/>
      <c r="W236" s="190"/>
      <c r="X236" s="163"/>
      <c r="Y236" s="163"/>
      <c r="Z236" s="430" t="s">
        <v>2</v>
      </c>
      <c r="AA236" s="430"/>
      <c r="AB236" s="163"/>
      <c r="AC236" s="269" t="s">
        <v>10</v>
      </c>
      <c r="AD236" s="155"/>
      <c r="AE236" s="156"/>
      <c r="AF236" s="735" t="s">
        <v>1036</v>
      </c>
      <c r="AG236" s="157"/>
      <c r="AH236" s="157"/>
      <c r="AI236" s="157"/>
      <c r="AJ236" s="190"/>
      <c r="AK236" s="163"/>
      <c r="AL236" s="163"/>
      <c r="AM236" s="430" t="s">
        <v>2</v>
      </c>
      <c r="AN236" s="430"/>
      <c r="AO236" s="163"/>
      <c r="AP236" s="269" t="s">
        <v>10</v>
      </c>
      <c r="AQ236" s="155"/>
    </row>
    <row r="237" spans="1:43" x14ac:dyDescent="0.2">
      <c r="A237" s="24"/>
      <c r="B237" s="757"/>
      <c r="C237" s="94"/>
      <c r="D237" s="95"/>
      <c r="E237" s="918"/>
      <c r="F237" s="918"/>
      <c r="G237" s="918"/>
      <c r="H237" s="918"/>
      <c r="I237" s="918"/>
      <c r="J237" s="918"/>
      <c r="K237" s="918"/>
      <c r="L237" s="918"/>
      <c r="M237" s="918"/>
      <c r="N237" s="918"/>
      <c r="O237" s="918"/>
      <c r="P237" s="918"/>
      <c r="Q237" s="181"/>
      <c r="R237" s="95"/>
      <c r="S237" s="28" t="s">
        <v>1037</v>
      </c>
      <c r="T237" s="28"/>
      <c r="U237" s="28"/>
      <c r="V237" s="157"/>
      <c r="W237" s="163"/>
      <c r="X237" s="163" t="s">
        <v>2</v>
      </c>
      <c r="Y237" s="163"/>
      <c r="Z237" s="430"/>
      <c r="AA237" s="163"/>
      <c r="AB237" s="163"/>
      <c r="AC237" s="269" t="s">
        <v>12</v>
      </c>
      <c r="AD237" s="155"/>
      <c r="AE237" s="156"/>
      <c r="AF237" s="735" t="s">
        <v>1037</v>
      </c>
      <c r="AG237" s="157"/>
      <c r="AH237" s="157"/>
      <c r="AI237" s="157"/>
      <c r="AJ237" s="163"/>
      <c r="AK237" s="163" t="s">
        <v>2</v>
      </c>
      <c r="AL237" s="163"/>
      <c r="AM237" s="430"/>
      <c r="AN237" s="163"/>
      <c r="AO237" s="163"/>
      <c r="AP237" s="269" t="s">
        <v>12</v>
      </c>
      <c r="AQ237" s="155"/>
    </row>
    <row r="238" spans="1:43" x14ac:dyDescent="0.2">
      <c r="A238" s="24"/>
      <c r="B238" s="757"/>
      <c r="C238" s="94"/>
      <c r="D238" s="95"/>
      <c r="E238" s="918"/>
      <c r="F238" s="918"/>
      <c r="G238" s="918"/>
      <c r="H238" s="918"/>
      <c r="I238" s="918"/>
      <c r="J238" s="918"/>
      <c r="K238" s="918"/>
      <c r="L238" s="918"/>
      <c r="M238" s="918"/>
      <c r="N238" s="918"/>
      <c r="O238" s="918"/>
      <c r="P238" s="918"/>
      <c r="Q238" s="181"/>
      <c r="R238" s="95"/>
      <c r="S238" s="28" t="s">
        <v>1038</v>
      </c>
      <c r="T238" s="28"/>
      <c r="U238" s="28"/>
      <c r="V238" s="163"/>
      <c r="W238" s="163" t="s">
        <v>2</v>
      </c>
      <c r="X238" s="163"/>
      <c r="Y238" s="163"/>
      <c r="Z238" s="163"/>
      <c r="AA238" s="163"/>
      <c r="AB238" s="163"/>
      <c r="AC238" s="269" t="s">
        <v>14</v>
      </c>
      <c r="AD238" s="155"/>
      <c r="AE238" s="156"/>
      <c r="AF238" s="735" t="s">
        <v>1038</v>
      </c>
      <c r="AG238" s="157"/>
      <c r="AH238" s="157"/>
      <c r="AI238" s="163"/>
      <c r="AJ238" s="163" t="s">
        <v>2</v>
      </c>
      <c r="AK238" s="163"/>
      <c r="AL238" s="163"/>
      <c r="AM238" s="163"/>
      <c r="AN238" s="163"/>
      <c r="AO238" s="163"/>
      <c r="AP238" s="269" t="s">
        <v>14</v>
      </c>
      <c r="AQ238" s="155"/>
    </row>
    <row r="239" spans="1:43" x14ac:dyDescent="0.2">
      <c r="A239" s="24"/>
      <c r="B239" s="757"/>
      <c r="C239" s="94"/>
      <c r="D239" s="95"/>
      <c r="E239" s="918"/>
      <c r="F239" s="918"/>
      <c r="G239" s="918"/>
      <c r="H239" s="918"/>
      <c r="I239" s="918"/>
      <c r="J239" s="918"/>
      <c r="K239" s="918"/>
      <c r="L239" s="918"/>
      <c r="M239" s="918"/>
      <c r="N239" s="918"/>
      <c r="O239" s="918"/>
      <c r="P239" s="918"/>
      <c r="Q239" s="181"/>
      <c r="R239" s="95"/>
      <c r="S239" s="28" t="s">
        <v>558</v>
      </c>
      <c r="T239" s="28"/>
      <c r="U239" s="28"/>
      <c r="V239" s="157"/>
      <c r="W239" s="157"/>
      <c r="X239" s="190"/>
      <c r="Y239" s="157"/>
      <c r="Z239" s="157"/>
      <c r="AA239" s="157"/>
      <c r="AB239" s="157"/>
      <c r="AC239" s="269" t="s">
        <v>59</v>
      </c>
      <c r="AD239" s="155"/>
      <c r="AE239" s="156"/>
      <c r="AF239" s="735" t="s">
        <v>558</v>
      </c>
      <c r="AG239" s="157"/>
      <c r="AH239" s="157"/>
      <c r="AI239" s="157"/>
      <c r="AJ239" s="157"/>
      <c r="AK239" s="190"/>
      <c r="AL239" s="157"/>
      <c r="AM239" s="157"/>
      <c r="AN239" s="157"/>
      <c r="AO239" s="157"/>
      <c r="AP239" s="269" t="s">
        <v>59</v>
      </c>
      <c r="AQ239" s="155"/>
    </row>
    <row r="240" spans="1:43" x14ac:dyDescent="0.2">
      <c r="A240" s="24"/>
      <c r="B240" s="757"/>
      <c r="C240" s="94"/>
      <c r="D240" s="95"/>
      <c r="E240" s="918"/>
      <c r="F240" s="918"/>
      <c r="G240" s="918"/>
      <c r="H240" s="918"/>
      <c r="I240" s="918"/>
      <c r="J240" s="918"/>
      <c r="K240" s="918"/>
      <c r="L240" s="918"/>
      <c r="M240" s="918"/>
      <c r="N240" s="918"/>
      <c r="O240" s="918"/>
      <c r="P240" s="918"/>
      <c r="Q240" s="181"/>
      <c r="R240" s="95"/>
      <c r="S240" s="28"/>
      <c r="T240" s="28"/>
      <c r="U240" s="28"/>
      <c r="V240" s="998" t="s">
        <v>559</v>
      </c>
      <c r="W240" s="998"/>
      <c r="X240" s="998"/>
      <c r="Y240" s="998"/>
      <c r="Z240" s="998"/>
      <c r="AA240" s="998"/>
      <c r="AB240" s="998"/>
      <c r="AC240" s="158"/>
      <c r="AD240" s="155"/>
      <c r="AE240" s="156"/>
      <c r="AF240" s="157"/>
      <c r="AG240" s="157"/>
      <c r="AH240" s="157"/>
      <c r="AI240" s="998" t="s">
        <v>559</v>
      </c>
      <c r="AJ240" s="998"/>
      <c r="AK240" s="998"/>
      <c r="AL240" s="998"/>
      <c r="AM240" s="998"/>
      <c r="AN240" s="998"/>
      <c r="AO240" s="998"/>
      <c r="AP240" s="158"/>
      <c r="AQ240" s="155"/>
    </row>
    <row r="241" spans="1:43" x14ac:dyDescent="0.2">
      <c r="A241" s="24"/>
      <c r="B241" s="757"/>
      <c r="C241" s="94"/>
      <c r="D241" s="95"/>
      <c r="E241" s="918"/>
      <c r="F241" s="918"/>
      <c r="G241" s="918"/>
      <c r="H241" s="918"/>
      <c r="I241" s="918"/>
      <c r="J241" s="918"/>
      <c r="K241" s="918"/>
      <c r="L241" s="918"/>
      <c r="M241" s="918"/>
      <c r="N241" s="918"/>
      <c r="O241" s="918"/>
      <c r="P241" s="918"/>
      <c r="Q241" s="181"/>
      <c r="R241" s="95"/>
      <c r="S241" s="741" t="s">
        <v>560</v>
      </c>
      <c r="T241" s="28"/>
      <c r="U241" s="28"/>
      <c r="V241" s="157"/>
      <c r="W241" s="157"/>
      <c r="X241" s="163" t="s">
        <v>2</v>
      </c>
      <c r="Y241" s="163"/>
      <c r="Z241" s="430"/>
      <c r="AA241" s="163"/>
      <c r="AB241" s="163"/>
      <c r="AC241" s="269" t="s">
        <v>58</v>
      </c>
      <c r="AD241" s="155"/>
      <c r="AE241" s="156"/>
      <c r="AF241" s="739" t="s">
        <v>560</v>
      </c>
      <c r="AG241" s="157"/>
      <c r="AH241" s="157"/>
      <c r="AI241" s="157"/>
      <c r="AJ241" s="157"/>
      <c r="AK241" s="163" t="s">
        <v>2</v>
      </c>
      <c r="AL241" s="163"/>
      <c r="AM241" s="430"/>
      <c r="AN241" s="163"/>
      <c r="AO241" s="163"/>
      <c r="AP241" s="269" t="s">
        <v>58</v>
      </c>
      <c r="AQ241" s="155"/>
    </row>
    <row r="242" spans="1:43" x14ac:dyDescent="0.2">
      <c r="A242" s="28"/>
      <c r="B242" s="757"/>
      <c r="C242" s="94"/>
      <c r="D242" s="95"/>
      <c r="E242" s="918"/>
      <c r="F242" s="918"/>
      <c r="G242" s="918"/>
      <c r="H242" s="918"/>
      <c r="I242" s="918"/>
      <c r="J242" s="918"/>
      <c r="K242" s="918"/>
      <c r="L242" s="918"/>
      <c r="M242" s="918"/>
      <c r="N242" s="918"/>
      <c r="O242" s="918"/>
      <c r="P242" s="918"/>
      <c r="Q242" s="94"/>
      <c r="R242" s="95"/>
      <c r="S242" s="28"/>
      <c r="T242" s="28"/>
      <c r="U242" s="28"/>
      <c r="V242" s="157"/>
      <c r="W242" s="157"/>
      <c r="X242" s="157"/>
      <c r="Y242" s="157"/>
      <c r="Z242" s="157"/>
      <c r="AA242" s="158" t="s">
        <v>897</v>
      </c>
      <c r="AB242" s="157"/>
      <c r="AC242" s="158"/>
      <c r="AD242" s="155"/>
      <c r="AE242" s="156"/>
      <c r="AF242" s="157"/>
      <c r="AG242" s="157"/>
      <c r="AH242" s="157"/>
      <c r="AI242" s="157"/>
      <c r="AJ242" s="157"/>
      <c r="AK242" s="157"/>
      <c r="AL242" s="157"/>
      <c r="AM242" s="157"/>
      <c r="AN242" s="158" t="s">
        <v>897</v>
      </c>
      <c r="AO242" s="157"/>
      <c r="AP242" s="158"/>
      <c r="AQ242" s="155"/>
    </row>
    <row r="243" spans="1:43" s="416" customFormat="1" ht="6" customHeight="1" thickBot="1" x14ac:dyDescent="0.25">
      <c r="A243" s="28"/>
      <c r="B243" s="757"/>
      <c r="C243" s="94"/>
      <c r="D243" s="95"/>
      <c r="E243" s="28"/>
      <c r="F243" s="28"/>
      <c r="G243" s="28"/>
      <c r="H243" s="28"/>
      <c r="I243" s="28"/>
      <c r="J243" s="28"/>
      <c r="K243" s="28"/>
      <c r="L243" s="28"/>
      <c r="M243" s="28"/>
      <c r="N243" s="28"/>
      <c r="O243" s="28"/>
      <c r="P243" s="28"/>
      <c r="Q243" s="94"/>
      <c r="R243" s="95"/>
      <c r="S243" s="28"/>
      <c r="T243" s="28"/>
      <c r="U243" s="28"/>
      <c r="V243" s="157"/>
      <c r="W243" s="157"/>
      <c r="X243" s="157"/>
      <c r="Y243" s="157"/>
      <c r="Z243" s="157"/>
      <c r="AA243" s="157"/>
      <c r="AB243" s="157"/>
      <c r="AC243" s="158"/>
      <c r="AD243" s="155"/>
      <c r="AE243" s="156"/>
      <c r="AF243" s="157"/>
      <c r="AG243" s="157"/>
      <c r="AH243" s="157"/>
      <c r="AI243" s="157"/>
      <c r="AJ243" s="157"/>
      <c r="AK243" s="157"/>
      <c r="AL243" s="157"/>
      <c r="AM243" s="157"/>
      <c r="AN243" s="157"/>
      <c r="AO243" s="157"/>
      <c r="AP243" s="158"/>
      <c r="AQ243" s="155"/>
    </row>
    <row r="244" spans="1:43" ht="6" customHeight="1" x14ac:dyDescent="0.2">
      <c r="A244" s="298"/>
      <c r="B244" s="299"/>
      <c r="C244" s="300"/>
      <c r="D244" s="301"/>
      <c r="E244" s="1"/>
      <c r="F244" s="1"/>
      <c r="G244" s="1"/>
      <c r="H244" s="1"/>
      <c r="I244" s="1"/>
      <c r="J244" s="1"/>
      <c r="K244" s="1"/>
      <c r="L244" s="1"/>
      <c r="M244" s="1"/>
      <c r="N244" s="1"/>
      <c r="O244" s="1"/>
      <c r="P244" s="1"/>
      <c r="Q244" s="300"/>
      <c r="R244" s="301"/>
      <c r="S244" s="1"/>
      <c r="T244" s="1"/>
      <c r="U244" s="1"/>
      <c r="V244" s="1"/>
      <c r="W244" s="1"/>
      <c r="X244" s="1"/>
      <c r="Y244" s="1"/>
      <c r="Z244" s="1"/>
      <c r="AA244" s="1"/>
      <c r="AB244" s="1"/>
      <c r="AC244" s="235"/>
      <c r="AD244" s="300"/>
      <c r="AE244" s="301"/>
      <c r="AF244" s="1"/>
      <c r="AG244" s="1"/>
      <c r="AH244" s="1"/>
      <c r="AI244" s="1"/>
      <c r="AJ244" s="1"/>
      <c r="AK244" s="1"/>
      <c r="AL244" s="1"/>
      <c r="AM244" s="1"/>
      <c r="AN244" s="1"/>
      <c r="AO244" s="1"/>
      <c r="AP244" s="235"/>
      <c r="AQ244" s="302"/>
    </row>
    <row r="245" spans="1:43" x14ac:dyDescent="0.2">
      <c r="A245" s="303"/>
      <c r="B245" s="757">
        <v>623</v>
      </c>
      <c r="C245" s="94"/>
      <c r="D245" s="95"/>
      <c r="E245" s="899" t="s">
        <v>1034</v>
      </c>
      <c r="F245" s="899"/>
      <c r="G245" s="899"/>
      <c r="H245" s="899"/>
      <c r="I245" s="899"/>
      <c r="J245" s="899"/>
      <c r="K245" s="899"/>
      <c r="L245" s="899"/>
      <c r="M245" s="899"/>
      <c r="N245" s="899"/>
      <c r="O245" s="899"/>
      <c r="P245" s="899"/>
      <c r="Q245" s="94"/>
      <c r="R245" s="95"/>
      <c r="T245" s="28"/>
      <c r="U245" s="726" t="s">
        <v>444</v>
      </c>
      <c r="V245" s="28"/>
      <c r="W245" s="28"/>
      <c r="X245" s="28"/>
      <c r="Y245" s="727"/>
      <c r="Z245" s="28"/>
      <c r="AA245" s="42" t="s">
        <v>1035</v>
      </c>
      <c r="AB245" s="28"/>
      <c r="AC245" s="42"/>
      <c r="AD245" s="94"/>
      <c r="AE245" s="95"/>
      <c r="AG245" s="726" t="s">
        <v>444</v>
      </c>
      <c r="AH245" s="42"/>
      <c r="AI245" s="28"/>
      <c r="AJ245" s="28"/>
      <c r="AK245" s="28"/>
      <c r="AM245" s="28"/>
      <c r="AN245" s="42" t="s">
        <v>1035</v>
      </c>
      <c r="AO245" s="28"/>
      <c r="AP245" s="42"/>
      <c r="AQ245" s="304"/>
    </row>
    <row r="246" spans="1:43" x14ac:dyDescent="0.2">
      <c r="A246" s="303"/>
      <c r="B246" s="757"/>
      <c r="C246" s="94"/>
      <c r="D246" s="95"/>
      <c r="E246" s="899"/>
      <c r="F246" s="899"/>
      <c r="G246" s="899"/>
      <c r="H246" s="899"/>
      <c r="I246" s="899"/>
      <c r="J246" s="899"/>
      <c r="K246" s="899"/>
      <c r="L246" s="899"/>
      <c r="M246" s="899"/>
      <c r="N246" s="899"/>
      <c r="O246" s="899"/>
      <c r="P246" s="899"/>
      <c r="Q246" s="94"/>
      <c r="R246" s="95"/>
      <c r="S246" s="28"/>
      <c r="T246" s="28"/>
      <c r="U246" s="28"/>
      <c r="V246" s="28"/>
      <c r="W246" s="28"/>
      <c r="X246" s="28"/>
      <c r="Y246" s="28"/>
      <c r="Z246" s="28"/>
      <c r="AA246" s="28"/>
      <c r="AB246" s="28"/>
      <c r="AC246" s="42"/>
      <c r="AD246" s="94"/>
      <c r="AE246" s="95"/>
      <c r="AF246" s="28"/>
      <c r="AG246" s="28"/>
      <c r="AH246" s="28"/>
      <c r="AI246" s="28"/>
      <c r="AJ246" s="28"/>
      <c r="AK246" s="28"/>
      <c r="AL246" s="28"/>
      <c r="AM246" s="28"/>
      <c r="AN246" s="28"/>
      <c r="AO246" s="28"/>
      <c r="AP246" s="42"/>
      <c r="AQ246" s="304"/>
    </row>
    <row r="247" spans="1:43" x14ac:dyDescent="0.2">
      <c r="A247" s="303"/>
      <c r="B247" s="757"/>
      <c r="C247" s="94"/>
      <c r="D247" s="95"/>
      <c r="E247" s="28"/>
      <c r="F247" s="28"/>
      <c r="G247" s="28"/>
      <c r="H247" s="28"/>
      <c r="I247" s="28"/>
      <c r="J247" s="28"/>
      <c r="K247" s="28"/>
      <c r="L247" s="28"/>
      <c r="M247" s="28"/>
      <c r="N247" s="28"/>
      <c r="O247" s="28"/>
      <c r="P247" s="28"/>
      <c r="Q247" s="94"/>
      <c r="R247" s="95"/>
      <c r="S247" s="28"/>
      <c r="T247" s="28"/>
      <c r="U247" s="28"/>
      <c r="V247" s="28"/>
      <c r="W247" s="28"/>
      <c r="X247" s="28"/>
      <c r="Y247" s="28"/>
      <c r="Z247" s="28"/>
      <c r="AA247" s="42" t="s">
        <v>882</v>
      </c>
      <c r="AB247" s="28"/>
      <c r="AC247" s="42"/>
      <c r="AD247" s="94"/>
      <c r="AE247" s="95"/>
      <c r="AF247" s="28"/>
      <c r="AG247" s="28"/>
      <c r="AH247" s="28"/>
      <c r="AI247" s="28"/>
      <c r="AJ247" s="28"/>
      <c r="AK247" s="28"/>
      <c r="AL247" s="28"/>
      <c r="AM247" s="28"/>
      <c r="AN247" s="42" t="s">
        <v>882</v>
      </c>
      <c r="AO247" s="28"/>
      <c r="AP247" s="42"/>
      <c r="AQ247" s="304"/>
    </row>
    <row r="248" spans="1:43" ht="6" customHeight="1" thickBot="1" x14ac:dyDescent="0.25">
      <c r="A248" s="305"/>
      <c r="B248" s="761"/>
      <c r="C248" s="148"/>
      <c r="D248" s="149"/>
      <c r="E248" s="146"/>
      <c r="F248" s="146"/>
      <c r="G248" s="146"/>
      <c r="H248" s="146"/>
      <c r="I248" s="146"/>
      <c r="J248" s="146"/>
      <c r="K248" s="146"/>
      <c r="L248" s="146"/>
      <c r="M248" s="146"/>
      <c r="N248" s="146"/>
      <c r="O248" s="146"/>
      <c r="P248" s="146"/>
      <c r="Q248" s="148"/>
      <c r="R248" s="149"/>
      <c r="S248" s="146"/>
      <c r="T248" s="146"/>
      <c r="U248" s="146"/>
      <c r="V248" s="146"/>
      <c r="W248" s="146"/>
      <c r="X248" s="146"/>
      <c r="Y248" s="146"/>
      <c r="Z248" s="146"/>
      <c r="AA248" s="146"/>
      <c r="AB248" s="146"/>
      <c r="AC248" s="297"/>
      <c r="AD248" s="148"/>
      <c r="AE248" s="149"/>
      <c r="AF248" s="146"/>
      <c r="AG248" s="146"/>
      <c r="AH248" s="146"/>
      <c r="AI248" s="146"/>
      <c r="AJ248" s="146"/>
      <c r="AK248" s="146"/>
      <c r="AL248" s="146"/>
      <c r="AM248" s="146"/>
      <c r="AN248" s="146"/>
      <c r="AO248" s="146"/>
      <c r="AP248" s="297"/>
      <c r="AQ248" s="306"/>
    </row>
    <row r="249" spans="1:43" ht="6" customHeight="1" x14ac:dyDescent="0.2">
      <c r="A249" s="1"/>
      <c r="B249" s="299"/>
      <c r="C249" s="300"/>
      <c r="D249" s="301"/>
      <c r="E249" s="1"/>
      <c r="F249" s="1"/>
      <c r="G249" s="1"/>
      <c r="H249" s="1"/>
      <c r="I249" s="1"/>
      <c r="J249" s="1"/>
      <c r="K249" s="1"/>
      <c r="L249" s="1"/>
      <c r="M249" s="1"/>
      <c r="N249" s="1"/>
      <c r="O249" s="1"/>
      <c r="P249" s="1"/>
      <c r="Q249" s="300"/>
      <c r="R249" s="301"/>
      <c r="S249" s="1"/>
      <c r="T249" s="1"/>
      <c r="U249" s="1"/>
      <c r="V249" s="1"/>
      <c r="W249" s="1"/>
      <c r="X249" s="1"/>
      <c r="Y249" s="1"/>
      <c r="Z249" s="1"/>
      <c r="AA249" s="1"/>
      <c r="AB249" s="1"/>
      <c r="AC249" s="235"/>
      <c r="AD249" s="300"/>
      <c r="AE249" s="301"/>
      <c r="AF249" s="1"/>
      <c r="AG249" s="1"/>
      <c r="AH249" s="1"/>
      <c r="AI249" s="1"/>
      <c r="AJ249" s="1"/>
      <c r="AK249" s="1"/>
      <c r="AL249" s="1"/>
      <c r="AM249" s="1"/>
      <c r="AN249" s="1"/>
      <c r="AO249" s="1"/>
      <c r="AP249" s="235"/>
      <c r="AQ249" s="300"/>
    </row>
    <row r="250" spans="1:43" ht="11.25" customHeight="1" x14ac:dyDescent="0.2">
      <c r="A250" s="24"/>
      <c r="B250" s="777">
        <v>624</v>
      </c>
      <c r="C250" s="94"/>
      <c r="D250" s="95"/>
      <c r="E250" s="927" t="str">
        <f ca="1">VLOOKUP(INDIRECT(ADDRESS(ROW(),COLUMN()-3)),Language_Translations,MATCH(Language_Selected,Language_Options,0),FALSE)</f>
        <v>Avez-vous recherché des conseils ou un traitement pour la maladie ?</v>
      </c>
      <c r="F250" s="927"/>
      <c r="G250" s="927"/>
      <c r="H250" s="927"/>
      <c r="I250" s="927"/>
      <c r="J250" s="927"/>
      <c r="K250" s="927"/>
      <c r="L250" s="927"/>
      <c r="M250" s="927"/>
      <c r="N250" s="927"/>
      <c r="O250" s="927"/>
      <c r="P250" s="927"/>
      <c r="Q250" s="181"/>
      <c r="R250" s="95"/>
      <c r="S250" s="24" t="s">
        <v>444</v>
      </c>
      <c r="T250" s="24"/>
      <c r="U250" s="182" t="s">
        <v>2</v>
      </c>
      <c r="V250" s="182"/>
      <c r="W250" s="182"/>
      <c r="X250" s="182"/>
      <c r="Y250" s="182"/>
      <c r="Z250" s="182"/>
      <c r="AA250" s="182"/>
      <c r="AB250" s="182"/>
      <c r="AC250" s="269" t="s">
        <v>10</v>
      </c>
      <c r="AD250" s="94"/>
      <c r="AE250" s="95"/>
      <c r="AF250" s="729" t="s">
        <v>444</v>
      </c>
      <c r="AG250" s="24"/>
      <c r="AH250" s="182" t="s">
        <v>2</v>
      </c>
      <c r="AI250" s="182"/>
      <c r="AJ250" s="182"/>
      <c r="AK250" s="182"/>
      <c r="AL250" s="182"/>
      <c r="AM250" s="182"/>
      <c r="AN250" s="182"/>
      <c r="AO250" s="182"/>
      <c r="AP250" s="269" t="s">
        <v>10</v>
      </c>
      <c r="AQ250" s="94"/>
    </row>
    <row r="251" spans="1:43" x14ac:dyDescent="0.2">
      <c r="A251" s="24"/>
      <c r="B251" s="777"/>
      <c r="C251" s="94"/>
      <c r="D251" s="95"/>
      <c r="E251" s="927"/>
      <c r="F251" s="927"/>
      <c r="G251" s="927"/>
      <c r="H251" s="927"/>
      <c r="I251" s="927"/>
      <c r="J251" s="927"/>
      <c r="K251" s="927"/>
      <c r="L251" s="927"/>
      <c r="M251" s="927"/>
      <c r="N251" s="927"/>
      <c r="O251" s="927"/>
      <c r="P251" s="927"/>
      <c r="Q251" s="181"/>
      <c r="R251" s="95"/>
      <c r="S251" s="24" t="s">
        <v>445</v>
      </c>
      <c r="T251" s="24"/>
      <c r="U251" s="182" t="s">
        <v>2</v>
      </c>
      <c r="V251" s="182"/>
      <c r="W251" s="182"/>
      <c r="X251" s="182"/>
      <c r="Y251" s="182"/>
      <c r="Z251" s="182"/>
      <c r="AA251" s="182"/>
      <c r="AB251" s="182"/>
      <c r="AC251" s="269" t="s">
        <v>12</v>
      </c>
      <c r="AD251" s="94"/>
      <c r="AE251" s="95"/>
      <c r="AF251" s="729" t="s">
        <v>445</v>
      </c>
      <c r="AG251" s="24"/>
      <c r="AH251" s="182" t="s">
        <v>2</v>
      </c>
      <c r="AI251" s="182"/>
      <c r="AJ251" s="182"/>
      <c r="AK251" s="182"/>
      <c r="AL251" s="182"/>
      <c r="AM251" s="182"/>
      <c r="AN251" s="182"/>
      <c r="AO251" s="182"/>
      <c r="AP251" s="269" t="s">
        <v>12</v>
      </c>
      <c r="AQ251" s="94"/>
    </row>
    <row r="252" spans="1:43" x14ac:dyDescent="0.2">
      <c r="A252" s="28"/>
      <c r="B252" s="757"/>
      <c r="C252" s="94"/>
      <c r="D252" s="95"/>
      <c r="E252" s="927"/>
      <c r="F252" s="927"/>
      <c r="G252" s="927"/>
      <c r="H252" s="927"/>
      <c r="I252" s="927"/>
      <c r="J252" s="927"/>
      <c r="K252" s="927"/>
      <c r="L252" s="927"/>
      <c r="M252" s="927"/>
      <c r="N252" s="927"/>
      <c r="O252" s="927"/>
      <c r="P252" s="927"/>
      <c r="Q252" s="181"/>
      <c r="R252" s="95"/>
      <c r="S252" s="24"/>
      <c r="T252" s="24"/>
      <c r="U252" s="24"/>
      <c r="V252" s="24"/>
      <c r="W252" s="24"/>
      <c r="X252" s="24"/>
      <c r="Y252" s="24"/>
      <c r="AA252" s="36" t="s">
        <v>898</v>
      </c>
      <c r="AB252" s="24"/>
      <c r="AC252" s="36"/>
      <c r="AD252" s="94"/>
      <c r="AE252" s="95"/>
      <c r="AF252" s="24"/>
      <c r="AG252" s="24"/>
      <c r="AH252" s="24"/>
      <c r="AI252" s="24"/>
      <c r="AJ252" s="24"/>
      <c r="AK252" s="24"/>
      <c r="AL252" s="24"/>
      <c r="AN252" s="36" t="s">
        <v>898</v>
      </c>
      <c r="AO252" s="24"/>
      <c r="AP252" s="36"/>
      <c r="AQ252" s="94"/>
    </row>
    <row r="253" spans="1:43" ht="6" customHeight="1" x14ac:dyDescent="0.2">
      <c r="A253" s="30"/>
      <c r="B253" s="793"/>
      <c r="C253" s="91"/>
      <c r="D253" s="44"/>
      <c r="E253" s="30"/>
      <c r="F253" s="30"/>
      <c r="G253" s="30"/>
      <c r="H253" s="30"/>
      <c r="I253" s="30"/>
      <c r="J253" s="30"/>
      <c r="K253" s="30"/>
      <c r="L253" s="30"/>
      <c r="M253" s="30"/>
      <c r="N253" s="30"/>
      <c r="O253" s="30"/>
      <c r="P253" s="30"/>
      <c r="Q253" s="91"/>
      <c r="R253" s="44"/>
      <c r="S253" s="30"/>
      <c r="T253" s="30"/>
      <c r="U253" s="30"/>
      <c r="V253" s="30"/>
      <c r="W253" s="30"/>
      <c r="X253" s="30"/>
      <c r="Y253" s="30"/>
      <c r="Z253" s="30"/>
      <c r="AA253" s="30"/>
      <c r="AB253" s="30"/>
      <c r="AC253" s="185"/>
      <c r="AD253" s="91"/>
      <c r="AE253" s="44"/>
      <c r="AF253" s="30"/>
      <c r="AG253" s="30"/>
      <c r="AH253" s="30"/>
      <c r="AI253" s="30"/>
      <c r="AJ253" s="30"/>
      <c r="AK253" s="30"/>
      <c r="AL253" s="30"/>
      <c r="AM253" s="30"/>
      <c r="AN253" s="30"/>
      <c r="AO253" s="30"/>
      <c r="AP253" s="185"/>
      <c r="AQ253" s="91"/>
    </row>
    <row r="254" spans="1:43" ht="6" customHeight="1" x14ac:dyDescent="0.2">
      <c r="A254" s="26"/>
      <c r="B254" s="756"/>
      <c r="C254" s="89"/>
      <c r="D254" s="45"/>
      <c r="E254" s="26"/>
      <c r="F254" s="26"/>
      <c r="G254" s="26"/>
      <c r="H254" s="26"/>
      <c r="I254" s="26"/>
      <c r="J254" s="26"/>
      <c r="K254" s="26"/>
      <c r="L254" s="26"/>
      <c r="M254" s="26"/>
      <c r="N254" s="26"/>
      <c r="O254" s="26"/>
      <c r="P254" s="26"/>
      <c r="Q254" s="89"/>
      <c r="R254" s="45"/>
      <c r="S254" s="26"/>
      <c r="T254" s="26"/>
      <c r="U254" s="26"/>
      <c r="V254" s="26"/>
      <c r="W254" s="26"/>
      <c r="X254" s="26"/>
      <c r="Y254" s="26"/>
      <c r="Z254" s="26"/>
      <c r="AA254" s="26"/>
      <c r="AB254" s="26"/>
      <c r="AC254" s="187"/>
      <c r="AD254" s="89"/>
      <c r="AE254" s="45"/>
      <c r="AF254" s="26"/>
      <c r="AG254" s="26"/>
      <c r="AH254" s="26"/>
      <c r="AI254" s="26"/>
      <c r="AJ254" s="26"/>
      <c r="AK254" s="26"/>
      <c r="AL254" s="26"/>
      <c r="AM254" s="26"/>
      <c r="AN254" s="26"/>
      <c r="AO254" s="26"/>
      <c r="AP254" s="187"/>
      <c r="AQ254" s="89"/>
    </row>
    <row r="255" spans="1:43" ht="11.25" customHeight="1" x14ac:dyDescent="0.2">
      <c r="A255" s="24"/>
      <c r="B255" s="777">
        <v>625</v>
      </c>
      <c r="C255" s="94"/>
      <c r="D255" s="95"/>
      <c r="E255" s="927" t="str">
        <f ca="1">VLOOKUP(INDIRECT(ADDRESS(ROW(),COLUMN()-3)),Language_Translations,MATCH(Language_Selected,Language_Options,0),FALSE)</f>
        <v>Où êtes-vous allée pour rechercher des conseils ou un traitement ?
Quelque part ailleurs ?</v>
      </c>
      <c r="F255" s="927"/>
      <c r="G255" s="927"/>
      <c r="H255" s="927"/>
      <c r="I255" s="927"/>
      <c r="J255" s="927"/>
      <c r="K255" s="927"/>
      <c r="L255" s="927"/>
      <c r="M255" s="927"/>
      <c r="N255" s="927"/>
      <c r="O255" s="927"/>
      <c r="P255" s="927"/>
      <c r="Q255" s="181"/>
      <c r="R255" s="95"/>
      <c r="S255" s="307" t="s">
        <v>597</v>
      </c>
      <c r="T255" s="28"/>
      <c r="U255" s="28"/>
      <c r="V255" s="28"/>
      <c r="W255" s="28"/>
      <c r="X255" s="28"/>
      <c r="Y255" s="28"/>
      <c r="Z255" s="28"/>
      <c r="AA255" s="28"/>
      <c r="AB255" s="28"/>
      <c r="AC255" s="179"/>
      <c r="AD255" s="94"/>
      <c r="AE255" s="95"/>
      <c r="AF255" s="307" t="s">
        <v>597</v>
      </c>
      <c r="AG255" s="28"/>
      <c r="AH255" s="28"/>
      <c r="AI255" s="28"/>
      <c r="AJ255" s="28"/>
      <c r="AK255" s="28"/>
      <c r="AL255" s="28"/>
      <c r="AM255" s="28"/>
      <c r="AN255" s="28"/>
      <c r="AO255" s="28"/>
      <c r="AP255" s="179"/>
      <c r="AQ255" s="94"/>
    </row>
    <row r="256" spans="1:43" x14ac:dyDescent="0.2">
      <c r="A256" s="24"/>
      <c r="B256" s="213" t="s">
        <v>53</v>
      </c>
      <c r="C256" s="94"/>
      <c r="D256" s="95"/>
      <c r="E256" s="927"/>
      <c r="F256" s="927"/>
      <c r="G256" s="927"/>
      <c r="H256" s="927"/>
      <c r="I256" s="927"/>
      <c r="J256" s="927"/>
      <c r="K256" s="927"/>
      <c r="L256" s="927"/>
      <c r="M256" s="927"/>
      <c r="N256" s="927"/>
      <c r="O256" s="927"/>
      <c r="P256" s="927"/>
      <c r="Q256" s="181"/>
      <c r="R256" s="95"/>
      <c r="S256" s="28"/>
      <c r="T256" s="28" t="s">
        <v>892</v>
      </c>
      <c r="U256" s="28"/>
      <c r="V256" s="28"/>
      <c r="W256" s="28"/>
      <c r="X256" s="28"/>
      <c r="Y256" s="28"/>
      <c r="AB256" s="90"/>
      <c r="AC256" s="180"/>
      <c r="AD256" s="94"/>
      <c r="AE256" s="95"/>
      <c r="AF256" s="28"/>
      <c r="AG256" s="766" t="s">
        <v>892</v>
      </c>
      <c r="AH256" s="766"/>
      <c r="AI256" s="766"/>
      <c r="AJ256" s="766"/>
      <c r="AK256" s="766"/>
      <c r="AL256" s="766"/>
      <c r="AO256" s="90"/>
      <c r="AP256" s="180"/>
      <c r="AQ256" s="94"/>
    </row>
    <row r="257" spans="1:43" x14ac:dyDescent="0.2">
      <c r="A257" s="792"/>
      <c r="B257" s="213"/>
      <c r="C257" s="765"/>
      <c r="D257" s="95"/>
      <c r="E257" s="927"/>
      <c r="F257" s="927"/>
      <c r="G257" s="927"/>
      <c r="H257" s="927"/>
      <c r="I257" s="927"/>
      <c r="J257" s="927"/>
      <c r="K257" s="927"/>
      <c r="L257" s="927"/>
      <c r="M257" s="927"/>
      <c r="N257" s="927"/>
      <c r="O257" s="927"/>
      <c r="P257" s="927"/>
      <c r="Q257" s="181"/>
      <c r="R257" s="95"/>
      <c r="S257" s="766"/>
      <c r="T257" s="766"/>
      <c r="U257" s="766" t="s">
        <v>1477</v>
      </c>
      <c r="V257" s="766"/>
      <c r="W257" s="766"/>
      <c r="X257" s="766"/>
      <c r="Y257" s="766"/>
      <c r="AA257" s="183" t="s">
        <v>2</v>
      </c>
      <c r="AB257" s="90"/>
      <c r="AC257" s="179" t="s">
        <v>22</v>
      </c>
      <c r="AD257" s="765"/>
      <c r="AE257" s="95"/>
      <c r="AF257" s="766"/>
      <c r="AG257" s="766"/>
      <c r="AH257" s="766" t="s">
        <v>1477</v>
      </c>
      <c r="AI257" s="766"/>
      <c r="AJ257" s="766"/>
      <c r="AK257" s="766"/>
      <c r="AL257" s="766"/>
      <c r="AN257" s="183" t="s">
        <v>2</v>
      </c>
      <c r="AO257" s="90"/>
      <c r="AP257" s="757" t="s">
        <v>22</v>
      </c>
      <c r="AQ257" s="765"/>
    </row>
    <row r="258" spans="1:43" x14ac:dyDescent="0.2">
      <c r="A258" s="24"/>
      <c r="B258" s="777"/>
      <c r="C258" s="94"/>
      <c r="D258" s="95"/>
      <c r="E258" s="927"/>
      <c r="F258" s="927"/>
      <c r="G258" s="927"/>
      <c r="H258" s="927"/>
      <c r="I258" s="927"/>
      <c r="J258" s="927"/>
      <c r="K258" s="927"/>
      <c r="L258" s="927"/>
      <c r="M258" s="927"/>
      <c r="N258" s="927"/>
      <c r="O258" s="927"/>
      <c r="P258" s="927"/>
      <c r="Q258" s="94"/>
      <c r="R258" s="95"/>
      <c r="S258" s="28"/>
      <c r="T258" s="28" t="s">
        <v>726</v>
      </c>
      <c r="U258" s="24"/>
      <c r="V258" s="28"/>
      <c r="W258" s="28"/>
      <c r="X258" s="28"/>
      <c r="Y258" s="28"/>
      <c r="Z258" s="28"/>
      <c r="AA258" s="28"/>
      <c r="AB258" s="28"/>
      <c r="AC258" s="179"/>
      <c r="AD258" s="94"/>
      <c r="AE258" s="95"/>
      <c r="AF258" s="28"/>
      <c r="AG258" s="735" t="s">
        <v>726</v>
      </c>
      <c r="AH258" s="741"/>
      <c r="AI258" s="735"/>
      <c r="AJ258" s="735"/>
      <c r="AK258" s="28"/>
      <c r="AL258" s="28"/>
      <c r="AM258" s="28"/>
      <c r="AN258" s="28"/>
      <c r="AO258" s="28"/>
      <c r="AP258" s="179"/>
      <c r="AQ258" s="94"/>
    </row>
    <row r="259" spans="1:43" ht="11.25" customHeight="1" x14ac:dyDescent="0.2">
      <c r="A259" s="24"/>
      <c r="B259" s="777"/>
      <c r="C259" s="94"/>
      <c r="D259" s="95"/>
      <c r="E259" s="927"/>
      <c r="F259" s="927"/>
      <c r="G259" s="927"/>
      <c r="H259" s="927"/>
      <c r="I259" s="927"/>
      <c r="J259" s="927"/>
      <c r="K259" s="927"/>
      <c r="L259" s="927"/>
      <c r="M259" s="927"/>
      <c r="N259" s="927"/>
      <c r="O259" s="927"/>
      <c r="P259" s="927"/>
      <c r="Q259" s="181"/>
      <c r="R259" s="95"/>
      <c r="S259" s="28"/>
      <c r="T259" s="28"/>
      <c r="U259" s="28" t="s">
        <v>1459</v>
      </c>
      <c r="V259" s="28"/>
      <c r="W259" s="28"/>
      <c r="X259" s="182"/>
      <c r="Y259" s="90"/>
      <c r="Z259" s="183"/>
      <c r="AA259" s="182"/>
      <c r="AB259" s="182" t="s">
        <v>2</v>
      </c>
      <c r="AC259" s="179" t="s">
        <v>23</v>
      </c>
      <c r="AD259" s="94"/>
      <c r="AE259" s="95"/>
      <c r="AF259" s="28"/>
      <c r="AG259" s="735"/>
      <c r="AH259" s="766" t="s">
        <v>1459</v>
      </c>
      <c r="AI259" s="735"/>
      <c r="AJ259" s="735"/>
      <c r="AL259" s="90"/>
      <c r="AM259" s="183"/>
      <c r="AN259" s="182"/>
      <c r="AO259" s="182" t="s">
        <v>2</v>
      </c>
      <c r="AP259" s="179" t="s">
        <v>23</v>
      </c>
      <c r="AQ259" s="94"/>
    </row>
    <row r="260" spans="1:43" x14ac:dyDescent="0.2">
      <c r="A260" s="24"/>
      <c r="B260" s="777"/>
      <c r="C260" s="94"/>
      <c r="D260" s="95"/>
      <c r="E260" s="28"/>
      <c r="F260" s="28"/>
      <c r="G260" s="28"/>
      <c r="H260" s="28"/>
      <c r="I260" s="28"/>
      <c r="J260" s="28"/>
      <c r="K260" s="28"/>
      <c r="L260" s="28"/>
      <c r="M260" s="28"/>
      <c r="N260" s="28"/>
      <c r="O260" s="28"/>
      <c r="P260" s="28"/>
      <c r="Q260" s="94"/>
      <c r="R260" s="95"/>
      <c r="S260" s="28"/>
      <c r="T260" s="28" t="s">
        <v>768</v>
      </c>
      <c r="U260" s="28"/>
      <c r="V260" s="28"/>
      <c r="W260" s="28"/>
      <c r="X260" s="28"/>
      <c r="Y260" s="28"/>
      <c r="Z260" s="28"/>
      <c r="AA260" s="28"/>
      <c r="AB260" s="28"/>
      <c r="AC260" s="179"/>
      <c r="AD260" s="94"/>
      <c r="AE260" s="95"/>
      <c r="AF260" s="28"/>
      <c r="AG260" s="735" t="s">
        <v>768</v>
      </c>
      <c r="AH260" s="735"/>
      <c r="AI260" s="735"/>
      <c r="AJ260" s="735"/>
      <c r="AK260" s="28"/>
      <c r="AL260" s="28"/>
      <c r="AM260" s="28"/>
      <c r="AN260" s="28"/>
      <c r="AO260" s="28"/>
      <c r="AP260" s="179"/>
      <c r="AQ260" s="94"/>
    </row>
    <row r="261" spans="1:43" x14ac:dyDescent="0.2">
      <c r="A261" s="24"/>
      <c r="B261" s="777"/>
      <c r="C261" s="94"/>
      <c r="D261" s="95"/>
      <c r="E261" s="919" t="s">
        <v>733</v>
      </c>
      <c r="F261" s="919"/>
      <c r="G261" s="919"/>
      <c r="H261" s="919"/>
      <c r="I261" s="919"/>
      <c r="J261" s="919"/>
      <c r="K261" s="919"/>
      <c r="L261" s="919"/>
      <c r="M261" s="919"/>
      <c r="N261" s="919"/>
      <c r="O261" s="919"/>
      <c r="P261" s="919"/>
      <c r="Q261" s="94"/>
      <c r="R261" s="95"/>
      <c r="S261" s="28"/>
      <c r="T261" s="28"/>
      <c r="U261" s="28" t="s">
        <v>1459</v>
      </c>
      <c r="V261" s="28"/>
      <c r="W261" s="28"/>
      <c r="X261" s="182"/>
      <c r="Y261" s="183"/>
      <c r="Z261" s="182"/>
      <c r="AA261" s="182"/>
      <c r="AB261" s="182" t="s">
        <v>2</v>
      </c>
      <c r="AC261" s="179" t="s">
        <v>24</v>
      </c>
      <c r="AD261" s="94"/>
      <c r="AE261" s="95"/>
      <c r="AF261" s="28"/>
      <c r="AG261" s="735"/>
      <c r="AH261" s="766" t="s">
        <v>1459</v>
      </c>
      <c r="AI261" s="735"/>
      <c r="AJ261" s="735"/>
      <c r="AL261" s="183"/>
      <c r="AM261" s="182"/>
      <c r="AN261" s="182"/>
      <c r="AO261" s="182" t="s">
        <v>2</v>
      </c>
      <c r="AP261" s="179" t="s">
        <v>24</v>
      </c>
      <c r="AQ261" s="94"/>
    </row>
    <row r="262" spans="1:43" x14ac:dyDescent="0.2">
      <c r="A262" s="24"/>
      <c r="B262" s="777"/>
      <c r="C262" s="94"/>
      <c r="D262" s="95"/>
      <c r="E262" s="919"/>
      <c r="F262" s="919"/>
      <c r="G262" s="919"/>
      <c r="H262" s="919"/>
      <c r="I262" s="919"/>
      <c r="J262" s="919"/>
      <c r="K262" s="919"/>
      <c r="L262" s="919"/>
      <c r="M262" s="919"/>
      <c r="N262" s="919"/>
      <c r="O262" s="919"/>
      <c r="P262" s="919"/>
      <c r="Q262" s="94"/>
      <c r="R262" s="95"/>
      <c r="S262" s="28"/>
      <c r="T262" s="28" t="s">
        <v>599</v>
      </c>
      <c r="U262" s="28"/>
      <c r="V262" s="28"/>
      <c r="W262" s="28"/>
      <c r="X262" s="28"/>
      <c r="Y262" s="90"/>
      <c r="Z262" s="90" t="s">
        <v>2</v>
      </c>
      <c r="AA262" s="90"/>
      <c r="AB262" s="182"/>
      <c r="AC262" s="179" t="s">
        <v>25</v>
      </c>
      <c r="AD262" s="94"/>
      <c r="AE262" s="95"/>
      <c r="AF262" s="28"/>
      <c r="AG262" s="766" t="s">
        <v>599</v>
      </c>
      <c r="AH262" s="735"/>
      <c r="AI262" s="735"/>
      <c r="AJ262" s="735"/>
      <c r="AK262" s="28"/>
      <c r="AM262" s="90" t="s">
        <v>2</v>
      </c>
      <c r="AN262" s="90"/>
      <c r="AO262" s="182"/>
      <c r="AP262" s="179" t="s">
        <v>25</v>
      </c>
      <c r="AQ262" s="94"/>
    </row>
    <row r="263" spans="1:43" x14ac:dyDescent="0.2">
      <c r="A263" s="741"/>
      <c r="B263" s="777"/>
      <c r="C263" s="734"/>
      <c r="D263" s="95"/>
      <c r="E263" s="733"/>
      <c r="F263" s="733"/>
      <c r="G263" s="733"/>
      <c r="H263" s="733"/>
      <c r="I263" s="733"/>
      <c r="J263" s="733"/>
      <c r="K263" s="733"/>
      <c r="L263" s="733"/>
      <c r="M263" s="733"/>
      <c r="N263" s="733"/>
      <c r="O263" s="733"/>
      <c r="P263" s="733"/>
      <c r="Q263" s="734"/>
      <c r="R263" s="95"/>
      <c r="S263" s="735"/>
      <c r="T263" s="735" t="s">
        <v>1039</v>
      </c>
      <c r="U263" s="735"/>
      <c r="V263" s="735"/>
      <c r="W263" s="735"/>
      <c r="X263" s="735"/>
      <c r="Y263" s="90"/>
      <c r="Z263" s="90"/>
      <c r="AA263" s="90"/>
      <c r="AB263" s="182"/>
      <c r="AC263" s="732"/>
      <c r="AD263" s="734"/>
      <c r="AE263" s="95"/>
      <c r="AF263" s="735"/>
      <c r="AG263" s="735" t="s">
        <v>1039</v>
      </c>
      <c r="AH263" s="735"/>
      <c r="AI263" s="735"/>
      <c r="AJ263" s="735"/>
      <c r="AK263" s="735"/>
      <c r="AL263" s="90"/>
      <c r="AM263" s="90"/>
      <c r="AN263" s="90"/>
      <c r="AO263" s="182"/>
      <c r="AP263" s="732"/>
      <c r="AQ263" s="734"/>
    </row>
    <row r="264" spans="1:43" x14ac:dyDescent="0.2">
      <c r="A264" s="24"/>
      <c r="B264" s="777"/>
      <c r="C264" s="94"/>
      <c r="D264" s="95"/>
      <c r="E264" s="24"/>
      <c r="F264" s="24"/>
      <c r="G264" s="24"/>
      <c r="H264" s="24"/>
      <c r="I264" s="24"/>
      <c r="J264" s="24"/>
      <c r="K264" s="24"/>
      <c r="L264" s="24"/>
      <c r="M264" s="24"/>
      <c r="N264" s="24"/>
      <c r="O264" s="24"/>
      <c r="P264" s="24"/>
      <c r="Q264" s="94"/>
      <c r="R264" s="95"/>
      <c r="S264" s="28"/>
      <c r="T264" s="28" t="s">
        <v>1480</v>
      </c>
      <c r="U264" s="28"/>
      <c r="V264" s="28"/>
      <c r="W264" s="28"/>
      <c r="X264" s="28"/>
      <c r="AA264" s="90"/>
      <c r="AB264" s="182" t="s">
        <v>2</v>
      </c>
      <c r="AC264" s="179" t="s">
        <v>26</v>
      </c>
      <c r="AD264" s="94"/>
      <c r="AE264" s="95"/>
      <c r="AF264" s="28"/>
      <c r="AG264" s="735" t="s">
        <v>1480</v>
      </c>
      <c r="AH264" s="735"/>
      <c r="AI264" s="735"/>
      <c r="AJ264" s="735"/>
      <c r="AK264" s="28"/>
      <c r="AN264" s="90"/>
      <c r="AO264" s="182" t="s">
        <v>2</v>
      </c>
      <c r="AP264" s="179" t="s">
        <v>26</v>
      </c>
      <c r="AQ264" s="94"/>
    </row>
    <row r="265" spans="1:43" x14ac:dyDescent="0.2">
      <c r="A265" s="24"/>
      <c r="B265" s="777"/>
      <c r="C265" s="94"/>
      <c r="D265" s="95"/>
      <c r="E265" s="899" t="s">
        <v>734</v>
      </c>
      <c r="F265" s="899"/>
      <c r="G265" s="899"/>
      <c r="H265" s="899"/>
      <c r="I265" s="899"/>
      <c r="J265" s="899"/>
      <c r="K265" s="899"/>
      <c r="L265" s="899"/>
      <c r="M265" s="899"/>
      <c r="N265" s="899"/>
      <c r="O265" s="899"/>
      <c r="P265" s="899"/>
      <c r="Q265" s="94"/>
      <c r="R265" s="95"/>
      <c r="S265" s="28"/>
      <c r="T265" s="157" t="s">
        <v>600</v>
      </c>
      <c r="U265" s="157"/>
      <c r="V265" s="157"/>
      <c r="W265" s="157"/>
      <c r="X265" s="157"/>
      <c r="Y265" s="157"/>
      <c r="Z265" s="157"/>
      <c r="AA265" s="157"/>
      <c r="AB265" s="157"/>
      <c r="AC265" s="154"/>
      <c r="AD265" s="155"/>
      <c r="AE265" s="156"/>
      <c r="AF265" s="28"/>
      <c r="AG265" s="740" t="s">
        <v>600</v>
      </c>
      <c r="AH265" s="740"/>
      <c r="AI265" s="740"/>
      <c r="AJ265" s="740"/>
      <c r="AK265" s="157"/>
      <c r="AL265" s="157"/>
      <c r="AM265" s="157"/>
      <c r="AN265" s="157"/>
      <c r="AO265" s="157"/>
      <c r="AP265" s="154"/>
      <c r="AQ265" s="155"/>
    </row>
    <row r="266" spans="1:43" x14ac:dyDescent="0.2">
      <c r="A266" s="24"/>
      <c r="B266" s="777"/>
      <c r="C266" s="94"/>
      <c r="D266" s="95"/>
      <c r="E266" s="899"/>
      <c r="F266" s="899"/>
      <c r="G266" s="899"/>
      <c r="H266" s="899"/>
      <c r="I266" s="899"/>
      <c r="J266" s="899"/>
      <c r="K266" s="899"/>
      <c r="L266" s="899"/>
      <c r="M266" s="899"/>
      <c r="N266" s="899"/>
      <c r="O266" s="899"/>
      <c r="P266" s="899"/>
      <c r="Q266" s="94"/>
      <c r="R266" s="95"/>
      <c r="S266" s="28"/>
      <c r="T266" s="157"/>
      <c r="U266" s="157"/>
      <c r="V266" s="157"/>
      <c r="W266" s="157"/>
      <c r="X266" s="157"/>
      <c r="Y266" s="157"/>
      <c r="Z266" s="157"/>
      <c r="AA266" s="157"/>
      <c r="AB266" s="157"/>
      <c r="AC266" s="154"/>
      <c r="AD266" s="155"/>
      <c r="AE266" s="156"/>
      <c r="AF266" s="28"/>
      <c r="AG266" s="157"/>
      <c r="AH266" s="157"/>
      <c r="AI266" s="157"/>
      <c r="AJ266" s="157"/>
      <c r="AK266" s="157"/>
      <c r="AL266" s="157"/>
      <c r="AM266" s="157"/>
      <c r="AN266" s="157"/>
      <c r="AO266" s="157"/>
      <c r="AP266" s="154"/>
      <c r="AQ266" s="155"/>
    </row>
    <row r="267" spans="1:43" x14ac:dyDescent="0.2">
      <c r="A267" s="24"/>
      <c r="B267" s="777"/>
      <c r="C267" s="94"/>
      <c r="D267" s="95"/>
      <c r="E267" s="899"/>
      <c r="F267" s="899"/>
      <c r="G267" s="899"/>
      <c r="H267" s="899"/>
      <c r="I267" s="899"/>
      <c r="J267" s="899"/>
      <c r="K267" s="899"/>
      <c r="L267" s="899"/>
      <c r="M267" s="899"/>
      <c r="N267" s="899"/>
      <c r="O267" s="899"/>
      <c r="P267" s="899"/>
      <c r="Q267" s="94"/>
      <c r="R267" s="95"/>
      <c r="S267" s="28"/>
      <c r="T267" s="157"/>
      <c r="U267" s="157"/>
      <c r="V267" s="172"/>
      <c r="W267" s="172"/>
      <c r="X267" s="172"/>
      <c r="Y267" s="172"/>
      <c r="Z267" s="172"/>
      <c r="AA267" s="172"/>
      <c r="AB267" s="172"/>
      <c r="AC267" s="154" t="s">
        <v>28</v>
      </c>
      <c r="AD267" s="155"/>
      <c r="AE267" s="156"/>
      <c r="AF267" s="28"/>
      <c r="AG267" s="157"/>
      <c r="AH267" s="157"/>
      <c r="AI267" s="172"/>
      <c r="AJ267" s="172"/>
      <c r="AK267" s="172"/>
      <c r="AL267" s="172"/>
      <c r="AM267" s="172"/>
      <c r="AN267" s="172"/>
      <c r="AO267" s="172"/>
      <c r="AP267" s="154" t="s">
        <v>28</v>
      </c>
      <c r="AQ267" s="155"/>
    </row>
    <row r="268" spans="1:43" x14ac:dyDescent="0.2">
      <c r="A268" s="24"/>
      <c r="B268" s="777"/>
      <c r="C268" s="94"/>
      <c r="D268" s="95"/>
      <c r="E268" s="899"/>
      <c r="F268" s="899"/>
      <c r="G268" s="899"/>
      <c r="H268" s="899"/>
      <c r="I268" s="899"/>
      <c r="J268" s="899"/>
      <c r="K268" s="899"/>
      <c r="L268" s="899"/>
      <c r="M268" s="899"/>
      <c r="N268" s="899"/>
      <c r="O268" s="899"/>
      <c r="P268" s="899"/>
      <c r="Q268" s="94"/>
      <c r="R268" s="95"/>
      <c r="S268" s="28"/>
      <c r="T268" s="157"/>
      <c r="U268" s="157"/>
      <c r="V268" s="998" t="s">
        <v>559</v>
      </c>
      <c r="W268" s="998"/>
      <c r="X268" s="998"/>
      <c r="Y268" s="998"/>
      <c r="Z268" s="998"/>
      <c r="AA268" s="998"/>
      <c r="AB268" s="998"/>
      <c r="AC268" s="154"/>
      <c r="AD268" s="155"/>
      <c r="AE268" s="156"/>
      <c r="AF268" s="28"/>
      <c r="AG268" s="157"/>
      <c r="AH268" s="157"/>
      <c r="AI268" s="998" t="s">
        <v>559</v>
      </c>
      <c r="AJ268" s="998"/>
      <c r="AK268" s="998"/>
      <c r="AL268" s="998"/>
      <c r="AM268" s="998"/>
      <c r="AN268" s="998"/>
      <c r="AO268" s="998"/>
      <c r="AP268" s="154"/>
      <c r="AQ268" s="155"/>
    </row>
    <row r="269" spans="1:43" x14ac:dyDescent="0.2">
      <c r="A269" s="24"/>
      <c r="B269" s="777"/>
      <c r="C269" s="94"/>
      <c r="D269" s="95"/>
      <c r="Q269" s="94"/>
      <c r="R269" s="95"/>
      <c r="S269" s="28"/>
      <c r="T269" s="28"/>
      <c r="U269" s="28"/>
      <c r="V269" s="28"/>
      <c r="W269" s="28"/>
      <c r="X269" s="28"/>
      <c r="Y269" s="28"/>
      <c r="Z269" s="28"/>
      <c r="AA269" s="28"/>
      <c r="AB269" s="28"/>
      <c r="AC269" s="179"/>
      <c r="AD269" s="94"/>
      <c r="AE269" s="95"/>
      <c r="AF269" s="28"/>
      <c r="AG269" s="28"/>
      <c r="AH269" s="28"/>
      <c r="AI269" s="28"/>
      <c r="AJ269" s="28"/>
      <c r="AK269" s="28"/>
      <c r="AL269" s="28"/>
      <c r="AM269" s="28"/>
      <c r="AN269" s="28"/>
      <c r="AO269" s="28"/>
      <c r="AP269" s="179"/>
      <c r="AQ269" s="94"/>
    </row>
    <row r="270" spans="1:43" ht="10.5" x14ac:dyDescent="0.2">
      <c r="A270" s="24"/>
      <c r="B270" s="777"/>
      <c r="C270" s="94"/>
      <c r="D270" s="95"/>
      <c r="Q270" s="94"/>
      <c r="R270" s="95"/>
      <c r="S270" s="307" t="s">
        <v>601</v>
      </c>
      <c r="T270" s="28"/>
      <c r="U270" s="28"/>
      <c r="V270" s="28"/>
      <c r="W270" s="28"/>
      <c r="X270" s="28"/>
      <c r="Y270" s="28"/>
      <c r="Z270" s="28"/>
      <c r="AA270" s="28"/>
      <c r="AB270" s="28"/>
      <c r="AC270" s="179"/>
      <c r="AD270" s="94"/>
      <c r="AE270" s="95"/>
      <c r="AF270" s="307" t="s">
        <v>601</v>
      </c>
      <c r="AG270" s="28"/>
      <c r="AH270" s="28"/>
      <c r="AI270" s="28"/>
      <c r="AJ270" s="28"/>
      <c r="AK270" s="28"/>
      <c r="AL270" s="28"/>
      <c r="AM270" s="28"/>
      <c r="AN270" s="28"/>
      <c r="AO270" s="28"/>
      <c r="AP270" s="179"/>
      <c r="AQ270" s="94"/>
    </row>
    <row r="271" spans="1:43" x14ac:dyDescent="0.2">
      <c r="A271" s="24"/>
      <c r="B271" s="777"/>
      <c r="C271" s="94"/>
      <c r="D271" s="95"/>
      <c r="E271" s="890" t="s">
        <v>595</v>
      </c>
      <c r="F271" s="890"/>
      <c r="G271" s="890"/>
      <c r="H271" s="890"/>
      <c r="I271" s="890"/>
      <c r="J271" s="890"/>
      <c r="K271" s="890"/>
      <c r="L271" s="890"/>
      <c r="M271" s="890"/>
      <c r="N271" s="890"/>
      <c r="O271" s="890"/>
      <c r="P271" s="890"/>
      <c r="Q271" s="94"/>
      <c r="R271" s="95"/>
      <c r="S271" s="28"/>
      <c r="T271" s="28" t="s">
        <v>730</v>
      </c>
      <c r="U271" s="28"/>
      <c r="V271" s="28"/>
      <c r="W271" s="28"/>
      <c r="X271" s="28"/>
      <c r="Y271" s="28"/>
      <c r="Z271" s="28"/>
      <c r="AA271" s="28"/>
      <c r="AB271" s="28"/>
      <c r="AC271" s="179"/>
      <c r="AD271" s="94"/>
      <c r="AE271" s="95"/>
      <c r="AF271" s="28"/>
      <c r="AG271" s="735" t="s">
        <v>730</v>
      </c>
      <c r="AH271" s="28"/>
      <c r="AI271" s="28"/>
      <c r="AJ271" s="28"/>
      <c r="AK271" s="28"/>
      <c r="AL271" s="28"/>
      <c r="AM271" s="28"/>
      <c r="AN271" s="28"/>
      <c r="AO271" s="28"/>
      <c r="AP271" s="179"/>
      <c r="AQ271" s="94"/>
    </row>
    <row r="272" spans="1:43" x14ac:dyDescent="0.2">
      <c r="A272" s="24"/>
      <c r="B272" s="777"/>
      <c r="C272" s="94"/>
      <c r="D272" s="95"/>
      <c r="Q272" s="94"/>
      <c r="R272" s="95"/>
      <c r="S272" s="28"/>
      <c r="T272" s="28"/>
      <c r="U272" s="28" t="s">
        <v>731</v>
      </c>
      <c r="V272" s="28"/>
      <c r="W272" s="28"/>
      <c r="X272" s="182" t="s">
        <v>2</v>
      </c>
      <c r="Y272" s="183"/>
      <c r="Z272" s="182"/>
      <c r="AA272" s="182"/>
      <c r="AB272" s="182"/>
      <c r="AC272" s="179" t="s">
        <v>29</v>
      </c>
      <c r="AD272" s="94"/>
      <c r="AE272" s="95"/>
      <c r="AF272" s="28"/>
      <c r="AG272" s="28"/>
      <c r="AH272" s="735" t="s">
        <v>731</v>
      </c>
      <c r="AI272" s="28"/>
      <c r="AJ272" s="28"/>
      <c r="AK272" s="182" t="s">
        <v>2</v>
      </c>
      <c r="AL272" s="183"/>
      <c r="AM272" s="182"/>
      <c r="AN272" s="182"/>
      <c r="AO272" s="182"/>
      <c r="AP272" s="179" t="s">
        <v>29</v>
      </c>
      <c r="AQ272" s="94"/>
    </row>
    <row r="273" spans="1:43" x14ac:dyDescent="0.2">
      <c r="A273" s="24"/>
      <c r="B273" s="777"/>
      <c r="C273" s="94"/>
      <c r="D273" s="95"/>
      <c r="E273" s="24"/>
      <c r="F273" s="24"/>
      <c r="G273" s="24"/>
      <c r="H273" s="24"/>
      <c r="I273" s="24"/>
      <c r="J273" s="24"/>
      <c r="K273" s="24"/>
      <c r="L273" s="24"/>
      <c r="M273" s="24"/>
      <c r="N273" s="24"/>
      <c r="O273" s="24"/>
      <c r="P273" s="24"/>
      <c r="Q273" s="94"/>
      <c r="R273" s="95"/>
      <c r="S273" s="28"/>
      <c r="T273" s="28" t="s">
        <v>644</v>
      </c>
      <c r="U273" s="28"/>
      <c r="V273" s="28"/>
      <c r="W273" s="28"/>
      <c r="X273" s="28"/>
      <c r="Y273" s="182" t="s">
        <v>2</v>
      </c>
      <c r="Z273" s="182"/>
      <c r="AA273" s="183"/>
      <c r="AB273" s="182"/>
      <c r="AC273" s="179" t="s">
        <v>30</v>
      </c>
      <c r="AD273" s="94"/>
      <c r="AE273" s="95"/>
      <c r="AF273" s="28"/>
      <c r="AG273" s="735" t="s">
        <v>644</v>
      </c>
      <c r="AH273" s="28"/>
      <c r="AI273" s="28"/>
      <c r="AJ273" s="28"/>
      <c r="AK273" s="28"/>
      <c r="AL273" s="182" t="s">
        <v>2</v>
      </c>
      <c r="AM273" s="182"/>
      <c r="AN273" s="183"/>
      <c r="AO273" s="182"/>
      <c r="AP273" s="179" t="s">
        <v>30</v>
      </c>
      <c r="AQ273" s="94"/>
    </row>
    <row r="274" spans="1:43" x14ac:dyDescent="0.2">
      <c r="A274" s="24"/>
      <c r="B274" s="777"/>
      <c r="C274" s="94"/>
      <c r="D274" s="95"/>
      <c r="Q274" s="94"/>
      <c r="R274" s="95"/>
      <c r="S274" s="28"/>
      <c r="T274" s="28" t="s">
        <v>645</v>
      </c>
      <c r="U274" s="28"/>
      <c r="V274" s="28"/>
      <c r="W274" s="28"/>
      <c r="X274" s="28"/>
      <c r="Z274" s="182" t="s">
        <v>2</v>
      </c>
      <c r="AA274" s="183"/>
      <c r="AB274" s="182"/>
      <c r="AC274" s="179" t="s">
        <v>51</v>
      </c>
      <c r="AD274" s="94"/>
      <c r="AE274" s="95"/>
      <c r="AF274" s="28"/>
      <c r="AG274" s="735" t="s">
        <v>645</v>
      </c>
      <c r="AH274" s="28"/>
      <c r="AI274" s="28"/>
      <c r="AJ274" s="28"/>
      <c r="AK274" s="28"/>
      <c r="AM274" s="182" t="s">
        <v>2</v>
      </c>
      <c r="AN274" s="183"/>
      <c r="AO274" s="182"/>
      <c r="AP274" s="179" t="s">
        <v>51</v>
      </c>
      <c r="AQ274" s="94"/>
    </row>
    <row r="275" spans="1:43" x14ac:dyDescent="0.2">
      <c r="A275" s="24"/>
      <c r="B275" s="777"/>
      <c r="C275" s="94"/>
      <c r="D275" s="95"/>
      <c r="Q275" s="94"/>
      <c r="R275" s="95"/>
      <c r="S275" s="28"/>
      <c r="T275" s="28" t="s">
        <v>599</v>
      </c>
      <c r="U275" s="28"/>
      <c r="V275" s="28"/>
      <c r="W275" s="28"/>
      <c r="X275" s="28"/>
      <c r="Y275" s="90"/>
      <c r="Z275" s="90" t="s">
        <v>2</v>
      </c>
      <c r="AA275" s="90"/>
      <c r="AB275" s="182"/>
      <c r="AC275" s="179" t="s">
        <v>52</v>
      </c>
      <c r="AD275" s="94"/>
      <c r="AE275" s="95"/>
      <c r="AF275" s="28"/>
      <c r="AG275" s="735" t="s">
        <v>599</v>
      </c>
      <c r="AH275" s="28"/>
      <c r="AI275" s="28"/>
      <c r="AJ275" s="28"/>
      <c r="AK275" s="28"/>
      <c r="AL275" s="90"/>
      <c r="AM275" s="90" t="s">
        <v>2</v>
      </c>
      <c r="AN275" s="90"/>
      <c r="AO275" s="182"/>
      <c r="AP275" s="179" t="s">
        <v>52</v>
      </c>
      <c r="AQ275" s="94"/>
    </row>
    <row r="276" spans="1:43" x14ac:dyDescent="0.2">
      <c r="A276" s="24"/>
      <c r="B276" s="777"/>
      <c r="C276" s="94"/>
      <c r="D276" s="95"/>
      <c r="Q276" s="94"/>
      <c r="R276" s="95"/>
      <c r="S276" s="28"/>
      <c r="T276" s="735" t="s">
        <v>1039</v>
      </c>
      <c r="U276" s="28"/>
      <c r="V276" s="28"/>
      <c r="W276" s="28"/>
      <c r="X276" s="28"/>
      <c r="AA276" s="90"/>
      <c r="AB276" s="182"/>
      <c r="AC276" s="180"/>
      <c r="AD276" s="94"/>
      <c r="AE276" s="95"/>
      <c r="AF276" s="28"/>
      <c r="AG276" s="735" t="s">
        <v>1039</v>
      </c>
      <c r="AH276" s="28"/>
      <c r="AI276" s="28"/>
      <c r="AJ276" s="28"/>
      <c r="AK276" s="28"/>
      <c r="AN276" s="90"/>
      <c r="AO276" s="182"/>
      <c r="AP276" s="180"/>
      <c r="AQ276" s="94"/>
    </row>
    <row r="277" spans="1:43" x14ac:dyDescent="0.2">
      <c r="A277" s="741"/>
      <c r="B277" s="777"/>
      <c r="C277" s="734"/>
      <c r="D277" s="95"/>
      <c r="Q277" s="734"/>
      <c r="R277" s="95"/>
      <c r="S277" s="735"/>
      <c r="T277" s="735"/>
      <c r="U277" s="735" t="s">
        <v>1481</v>
      </c>
      <c r="V277" s="735"/>
      <c r="W277" s="735"/>
      <c r="X277" s="735"/>
      <c r="AA277" s="90" t="s">
        <v>2</v>
      </c>
      <c r="AB277" s="182"/>
      <c r="AC277" s="179" t="s">
        <v>98</v>
      </c>
      <c r="AD277" s="734"/>
      <c r="AE277" s="95"/>
      <c r="AF277" s="735"/>
      <c r="AG277" s="735"/>
      <c r="AH277" s="735" t="s">
        <v>722</v>
      </c>
      <c r="AI277" s="735"/>
      <c r="AJ277" s="735"/>
      <c r="AK277" s="735"/>
      <c r="AN277" s="90" t="s">
        <v>2</v>
      </c>
      <c r="AO277" s="182"/>
      <c r="AP277" s="179" t="s">
        <v>98</v>
      </c>
      <c r="AQ277" s="734"/>
    </row>
    <row r="278" spans="1:43" x14ac:dyDescent="0.2">
      <c r="A278" s="24"/>
      <c r="B278" s="777"/>
      <c r="C278" s="94"/>
      <c r="D278" s="95"/>
      <c r="Q278" s="94"/>
      <c r="R278" s="95"/>
      <c r="S278" s="28"/>
      <c r="T278" s="28" t="s">
        <v>778</v>
      </c>
      <c r="U278" s="28"/>
      <c r="V278" s="28"/>
      <c r="W278" s="28"/>
      <c r="X278" s="28"/>
      <c r="Y278" s="28"/>
      <c r="Z278" s="28"/>
      <c r="AA278" s="28"/>
      <c r="AB278" s="28"/>
      <c r="AC278" s="179"/>
      <c r="AD278" s="94"/>
      <c r="AE278" s="95"/>
      <c r="AF278" s="28"/>
      <c r="AG278" s="735" t="s">
        <v>778</v>
      </c>
      <c r="AH278" s="28"/>
      <c r="AI278" s="28"/>
      <c r="AJ278" s="28"/>
      <c r="AK278" s="28"/>
      <c r="AL278" s="28"/>
      <c r="AM278" s="28"/>
      <c r="AN278" s="28"/>
      <c r="AO278" s="28"/>
      <c r="AP278" s="179"/>
      <c r="AQ278" s="94"/>
    </row>
    <row r="279" spans="1:43" x14ac:dyDescent="0.2">
      <c r="A279" s="24"/>
      <c r="B279" s="777"/>
      <c r="C279" s="94"/>
      <c r="D279" s="95"/>
      <c r="E279" s="24"/>
      <c r="F279" s="24"/>
      <c r="G279" s="24"/>
      <c r="H279" s="24"/>
      <c r="I279" s="24"/>
      <c r="J279" s="24"/>
      <c r="K279" s="24"/>
      <c r="L279" s="24"/>
      <c r="M279" s="24"/>
      <c r="N279" s="24"/>
      <c r="O279" s="24"/>
      <c r="P279" s="24"/>
      <c r="Q279" s="94"/>
      <c r="R279" s="95"/>
      <c r="S279" s="28"/>
      <c r="T279" s="159"/>
      <c r="U279" s="157" t="s">
        <v>731</v>
      </c>
      <c r="V279" s="24"/>
      <c r="W279" s="24"/>
      <c r="X279" s="24"/>
      <c r="Y279" s="24"/>
      <c r="Z279" s="24"/>
      <c r="AA279" s="24"/>
      <c r="AB279" s="24"/>
      <c r="AC279" s="145"/>
      <c r="AD279" s="94"/>
      <c r="AE279" s="95"/>
      <c r="AF279" s="28"/>
      <c r="AG279" s="159"/>
      <c r="AH279" s="740" t="s">
        <v>731</v>
      </c>
      <c r="AI279" s="24"/>
      <c r="AJ279" s="24"/>
      <c r="AK279" s="24"/>
      <c r="AL279" s="24"/>
      <c r="AM279" s="24"/>
      <c r="AN279" s="24"/>
      <c r="AO279" s="24"/>
      <c r="AP279" s="145"/>
      <c r="AQ279" s="94"/>
    </row>
    <row r="280" spans="1:43" x14ac:dyDescent="0.2">
      <c r="A280" s="24"/>
      <c r="B280" s="777"/>
      <c r="C280" s="94"/>
      <c r="D280" s="95"/>
      <c r="E280" s="24"/>
      <c r="F280" s="24"/>
      <c r="G280" s="24"/>
      <c r="H280" s="24"/>
      <c r="I280" s="24"/>
      <c r="J280" s="24"/>
      <c r="K280" s="24"/>
      <c r="L280" s="24"/>
      <c r="M280" s="24"/>
      <c r="N280" s="24"/>
      <c r="O280" s="24"/>
      <c r="P280" s="24"/>
      <c r="Q280" s="94"/>
      <c r="R280" s="95"/>
      <c r="S280" s="28"/>
      <c r="T280" s="159"/>
      <c r="U280" s="157"/>
      <c r="V280" s="24"/>
      <c r="W280" s="24"/>
      <c r="X280" s="24"/>
      <c r="Y280" s="24"/>
      <c r="Z280" s="24"/>
      <c r="AA280" s="24"/>
      <c r="AB280" s="24"/>
      <c r="AC280" s="145"/>
      <c r="AD280" s="94"/>
      <c r="AE280" s="95"/>
      <c r="AF280" s="28"/>
      <c r="AG280" s="159"/>
      <c r="AH280" s="157"/>
      <c r="AI280" s="24"/>
      <c r="AJ280" s="24"/>
      <c r="AK280" s="24"/>
      <c r="AL280" s="24"/>
      <c r="AM280" s="24"/>
      <c r="AN280" s="24"/>
      <c r="AO280" s="24"/>
      <c r="AP280" s="145"/>
      <c r="AQ280" s="94"/>
    </row>
    <row r="281" spans="1:43" x14ac:dyDescent="0.2">
      <c r="A281" s="24"/>
      <c r="B281" s="777"/>
      <c r="C281" s="94"/>
      <c r="D281" s="95"/>
      <c r="E281" s="24"/>
      <c r="F281" s="24"/>
      <c r="G281" s="24"/>
      <c r="H281" s="24"/>
      <c r="I281" s="24"/>
      <c r="J281" s="24"/>
      <c r="K281" s="24"/>
      <c r="L281" s="24"/>
      <c r="M281" s="24"/>
      <c r="N281" s="24"/>
      <c r="O281" s="24"/>
      <c r="P281" s="24"/>
      <c r="Q281" s="94"/>
      <c r="R281" s="95"/>
      <c r="S281" s="28"/>
      <c r="T281" s="157"/>
      <c r="U281" s="157"/>
      <c r="V281" s="172"/>
      <c r="W281" s="172"/>
      <c r="X281" s="172"/>
      <c r="Y281" s="172"/>
      <c r="Z281" s="172"/>
      <c r="AA281" s="172"/>
      <c r="AB281" s="172"/>
      <c r="AC281" s="154" t="s">
        <v>99</v>
      </c>
      <c r="AD281" s="155"/>
      <c r="AE281" s="156"/>
      <c r="AF281" s="28"/>
      <c r="AG281" s="157"/>
      <c r="AH281" s="157"/>
      <c r="AI281" s="172"/>
      <c r="AJ281" s="172"/>
      <c r="AK281" s="172"/>
      <c r="AL281" s="172"/>
      <c r="AM281" s="172"/>
      <c r="AN281" s="172"/>
      <c r="AO281" s="172"/>
      <c r="AP281" s="154" t="s">
        <v>99</v>
      </c>
      <c r="AQ281" s="155"/>
    </row>
    <row r="282" spans="1:43" x14ac:dyDescent="0.2">
      <c r="A282" s="24"/>
      <c r="B282" s="777"/>
      <c r="C282" s="94"/>
      <c r="D282" s="95"/>
      <c r="E282" s="24"/>
      <c r="F282" s="24"/>
      <c r="G282" s="24"/>
      <c r="H282" s="24"/>
      <c r="I282" s="24"/>
      <c r="J282" s="24"/>
      <c r="K282" s="24"/>
      <c r="L282" s="24"/>
      <c r="M282" s="24"/>
      <c r="N282" s="24"/>
      <c r="O282" s="24"/>
      <c r="P282" s="24"/>
      <c r="Q282" s="94"/>
      <c r="R282" s="95"/>
      <c r="S282" s="28"/>
      <c r="T282" s="157"/>
      <c r="U282" s="157"/>
      <c r="V282" s="998" t="s">
        <v>559</v>
      </c>
      <c r="W282" s="998"/>
      <c r="X282" s="998"/>
      <c r="Y282" s="998"/>
      <c r="Z282" s="998"/>
      <c r="AA282" s="998"/>
      <c r="AB282" s="998"/>
      <c r="AC282" s="154"/>
      <c r="AD282" s="155"/>
      <c r="AE282" s="156"/>
      <c r="AF282" s="28"/>
      <c r="AG282" s="157"/>
      <c r="AH282" s="157"/>
      <c r="AI282" s="998" t="s">
        <v>559</v>
      </c>
      <c r="AJ282" s="998"/>
      <c r="AK282" s="998"/>
      <c r="AL282" s="998"/>
      <c r="AM282" s="998"/>
      <c r="AN282" s="998"/>
      <c r="AO282" s="998"/>
      <c r="AP282" s="154"/>
      <c r="AQ282" s="155"/>
    </row>
    <row r="283" spans="1:43" ht="6" customHeight="1" x14ac:dyDescent="0.2">
      <c r="A283" s="24"/>
      <c r="B283" s="777"/>
      <c r="C283" s="94"/>
      <c r="D283" s="95"/>
      <c r="E283" s="24"/>
      <c r="F283" s="24"/>
      <c r="G283" s="24"/>
      <c r="H283" s="24"/>
      <c r="I283" s="24"/>
      <c r="J283" s="24"/>
      <c r="K283" s="24"/>
      <c r="L283" s="24"/>
      <c r="M283" s="24"/>
      <c r="N283" s="24"/>
      <c r="O283" s="24"/>
      <c r="P283" s="24"/>
      <c r="Q283" s="94"/>
      <c r="R283" s="95"/>
      <c r="S283" s="28"/>
      <c r="T283" s="157"/>
      <c r="U283" s="157"/>
      <c r="V283" s="157"/>
      <c r="W283" s="157"/>
      <c r="X283" s="157"/>
      <c r="Y283" s="157"/>
      <c r="Z283" s="157"/>
      <c r="AA283" s="157"/>
      <c r="AB283" s="157"/>
      <c r="AC283" s="154"/>
      <c r="AD283" s="155"/>
      <c r="AE283" s="156"/>
      <c r="AF283" s="28"/>
      <c r="AG283" s="157"/>
      <c r="AH283" s="157"/>
      <c r="AI283" s="157"/>
      <c r="AJ283" s="157"/>
      <c r="AK283" s="157"/>
      <c r="AL283" s="157"/>
      <c r="AM283" s="157"/>
      <c r="AN283" s="157"/>
      <c r="AO283" s="157"/>
      <c r="AP283" s="154"/>
      <c r="AQ283" s="155"/>
    </row>
    <row r="284" spans="1:43" ht="10.5" x14ac:dyDescent="0.2">
      <c r="A284" s="24"/>
      <c r="B284" s="777"/>
      <c r="C284" s="94"/>
      <c r="D284" s="95"/>
      <c r="E284" s="24"/>
      <c r="F284" s="24"/>
      <c r="G284" s="24"/>
      <c r="H284" s="24"/>
      <c r="I284" s="24"/>
      <c r="J284" s="24"/>
      <c r="K284" s="24"/>
      <c r="L284" s="24"/>
      <c r="M284" s="24"/>
      <c r="N284" s="24"/>
      <c r="O284" s="24"/>
      <c r="P284" s="24"/>
      <c r="Q284" s="94"/>
      <c r="R284" s="95"/>
      <c r="S284" s="307" t="s">
        <v>646</v>
      </c>
      <c r="T284" s="28"/>
      <c r="U284" s="28"/>
      <c r="V284" s="28"/>
      <c r="W284" s="28"/>
      <c r="X284" s="28"/>
      <c r="Y284" s="28"/>
      <c r="Z284" s="28"/>
      <c r="AA284" s="28"/>
      <c r="AB284" s="28"/>
      <c r="AC284" s="179"/>
      <c r="AD284" s="94"/>
      <c r="AE284" s="95"/>
      <c r="AF284" s="307" t="s">
        <v>36</v>
      </c>
      <c r="AG284" s="28"/>
      <c r="AH284" s="28"/>
      <c r="AI284" s="28"/>
      <c r="AJ284" s="28"/>
      <c r="AK284" s="28"/>
      <c r="AL284" s="28"/>
      <c r="AM284" s="28"/>
      <c r="AN284" s="28"/>
      <c r="AO284" s="28"/>
      <c r="AP284" s="179"/>
      <c r="AQ284" s="94"/>
    </row>
    <row r="285" spans="1:43" x14ac:dyDescent="0.2">
      <c r="A285" s="24"/>
      <c r="B285" s="777"/>
      <c r="C285" s="94"/>
      <c r="D285" s="95"/>
      <c r="E285" s="24"/>
      <c r="F285" s="24"/>
      <c r="G285" s="24"/>
      <c r="H285" s="24"/>
      <c r="I285" s="24"/>
      <c r="J285" s="24"/>
      <c r="K285" s="24"/>
      <c r="L285" s="24"/>
      <c r="M285" s="24"/>
      <c r="N285" s="24"/>
      <c r="O285" s="24"/>
      <c r="P285" s="24"/>
      <c r="Q285" s="94"/>
      <c r="R285" s="95"/>
      <c r="S285" s="28"/>
      <c r="T285" s="28" t="s">
        <v>647</v>
      </c>
      <c r="U285" s="28"/>
      <c r="V285" s="28"/>
      <c r="W285" s="182"/>
      <c r="X285" s="183" t="s">
        <v>2</v>
      </c>
      <c r="Y285" s="182"/>
      <c r="Z285" s="182"/>
      <c r="AA285" s="182"/>
      <c r="AB285" s="182"/>
      <c r="AC285" s="179" t="s">
        <v>100</v>
      </c>
      <c r="AD285" s="94"/>
      <c r="AE285" s="95"/>
      <c r="AF285" s="28"/>
      <c r="AG285" s="735" t="s">
        <v>647</v>
      </c>
      <c r="AH285" s="735"/>
      <c r="AI285" s="735"/>
      <c r="AJ285" s="182"/>
      <c r="AK285" s="183" t="s">
        <v>2</v>
      </c>
      <c r="AL285" s="182"/>
      <c r="AM285" s="182"/>
      <c r="AN285" s="182"/>
      <c r="AO285" s="182"/>
      <c r="AP285" s="179" t="s">
        <v>100</v>
      </c>
      <c r="AQ285" s="94"/>
    </row>
    <row r="286" spans="1:43" x14ac:dyDescent="0.2">
      <c r="A286" s="24"/>
      <c r="B286" s="777"/>
      <c r="C286" s="94"/>
      <c r="D286" s="95"/>
      <c r="E286" s="24"/>
      <c r="F286" s="24"/>
      <c r="G286" s="24"/>
      <c r="H286" s="24"/>
      <c r="I286" s="24"/>
      <c r="J286" s="24"/>
      <c r="K286" s="24"/>
      <c r="L286" s="24"/>
      <c r="M286" s="24"/>
      <c r="N286" s="24"/>
      <c r="O286" s="24"/>
      <c r="P286" s="24"/>
      <c r="Q286" s="94"/>
      <c r="R286" s="95"/>
      <c r="S286" s="28"/>
      <c r="T286" s="28" t="s">
        <v>907</v>
      </c>
      <c r="U286" s="28"/>
      <c r="V286" s="28"/>
      <c r="W286" s="28"/>
      <c r="X286" s="28"/>
      <c r="Y286" s="28"/>
      <c r="Z286" s="28"/>
      <c r="AA286" s="28"/>
      <c r="AB286" s="28"/>
      <c r="AC286" s="179"/>
      <c r="AD286" s="94"/>
      <c r="AE286" s="95"/>
      <c r="AF286" s="28"/>
      <c r="AG286" s="735" t="s">
        <v>907</v>
      </c>
      <c r="AH286" s="735"/>
      <c r="AI286" s="735"/>
      <c r="AJ286" s="28"/>
      <c r="AK286" s="28"/>
      <c r="AL286" s="28"/>
      <c r="AM286" s="28"/>
      <c r="AN286" s="28"/>
      <c r="AO286" s="28"/>
      <c r="AP286" s="179"/>
      <c r="AQ286" s="94"/>
    </row>
    <row r="287" spans="1:43" x14ac:dyDescent="0.2">
      <c r="A287" s="24"/>
      <c r="B287" s="777"/>
      <c r="C287" s="94"/>
      <c r="D287" s="95"/>
      <c r="E287" s="24"/>
      <c r="F287" s="24"/>
      <c r="G287" s="24"/>
      <c r="H287" s="24"/>
      <c r="I287" s="24"/>
      <c r="J287" s="24"/>
      <c r="K287" s="24"/>
      <c r="L287" s="24"/>
      <c r="M287" s="24"/>
      <c r="N287" s="24"/>
      <c r="O287" s="24"/>
      <c r="P287" s="24"/>
      <c r="Q287" s="94"/>
      <c r="R287" s="95"/>
      <c r="S287" s="28"/>
      <c r="T287" s="28"/>
      <c r="U287" s="28" t="s">
        <v>908</v>
      </c>
      <c r="V287" s="28"/>
      <c r="W287" s="28"/>
      <c r="X287" s="28"/>
      <c r="Y287" s="28"/>
      <c r="Z287" s="90" t="s">
        <v>2</v>
      </c>
      <c r="AA287" s="90"/>
      <c r="AB287" s="182"/>
      <c r="AC287" s="179" t="s">
        <v>101</v>
      </c>
      <c r="AD287" s="94"/>
      <c r="AE287" s="95"/>
      <c r="AF287" s="28"/>
      <c r="AG287" s="735"/>
      <c r="AH287" s="735" t="s">
        <v>908</v>
      </c>
      <c r="AI287" s="735"/>
      <c r="AJ287" s="28"/>
      <c r="AK287" s="28"/>
      <c r="AL287" s="28"/>
      <c r="AM287" s="90" t="s">
        <v>2</v>
      </c>
      <c r="AN287" s="90"/>
      <c r="AO287" s="182"/>
      <c r="AP287" s="179" t="s">
        <v>101</v>
      </c>
      <c r="AQ287" s="94"/>
    </row>
    <row r="288" spans="1:43" x14ac:dyDescent="0.2">
      <c r="A288" s="24"/>
      <c r="B288" s="777"/>
      <c r="C288" s="94"/>
      <c r="D288" s="95"/>
      <c r="E288" s="24"/>
      <c r="F288" s="24"/>
      <c r="G288" s="24"/>
      <c r="H288" s="24"/>
      <c r="I288" s="24"/>
      <c r="J288" s="24"/>
      <c r="K288" s="24"/>
      <c r="L288" s="24"/>
      <c r="M288" s="24"/>
      <c r="N288" s="24"/>
      <c r="O288" s="24"/>
      <c r="P288" s="24"/>
      <c r="Q288" s="94"/>
      <c r="R288" s="95"/>
      <c r="S288" s="28"/>
      <c r="T288" s="28" t="s">
        <v>909</v>
      </c>
      <c r="U288" s="28"/>
      <c r="V288" s="28"/>
      <c r="W288" s="90" t="s">
        <v>2</v>
      </c>
      <c r="X288" s="90"/>
      <c r="Y288" s="90"/>
      <c r="Z288" s="183"/>
      <c r="AA288" s="90"/>
      <c r="AB288" s="182"/>
      <c r="AC288" s="179" t="s">
        <v>102</v>
      </c>
      <c r="AD288" s="94"/>
      <c r="AE288" s="95"/>
      <c r="AF288" s="28"/>
      <c r="AG288" s="735" t="s">
        <v>909</v>
      </c>
      <c r="AH288" s="735"/>
      <c r="AI288" s="735"/>
      <c r="AJ288" s="90" t="s">
        <v>2</v>
      </c>
      <c r="AK288" s="90"/>
      <c r="AL288" s="90"/>
      <c r="AM288" s="183"/>
      <c r="AN288" s="90"/>
      <c r="AO288" s="182"/>
      <c r="AP288" s="179" t="s">
        <v>102</v>
      </c>
      <c r="AQ288" s="94"/>
    </row>
    <row r="289" spans="1:43" x14ac:dyDescent="0.2">
      <c r="A289" s="24"/>
      <c r="B289" s="777"/>
      <c r="C289" s="94"/>
      <c r="D289" s="95"/>
      <c r="E289" s="24"/>
      <c r="F289" s="24"/>
      <c r="G289" s="24"/>
      <c r="H289" s="24"/>
      <c r="I289" s="24"/>
      <c r="J289" s="24"/>
      <c r="K289" s="24"/>
      <c r="L289" s="24"/>
      <c r="M289" s="24"/>
      <c r="N289" s="24"/>
      <c r="O289" s="24"/>
      <c r="P289" s="24"/>
      <c r="Q289" s="94"/>
      <c r="R289" s="95"/>
      <c r="S289" s="28"/>
      <c r="T289" s="28" t="s">
        <v>1040</v>
      </c>
      <c r="U289" s="28"/>
      <c r="V289" s="28"/>
      <c r="W289" s="90"/>
      <c r="X289" s="90"/>
      <c r="Y289" s="90"/>
      <c r="Z289" s="183"/>
      <c r="AA289" s="90"/>
      <c r="AB289" s="24"/>
      <c r="AC289" s="180"/>
      <c r="AD289" s="94"/>
      <c r="AE289" s="95"/>
      <c r="AF289" s="28"/>
      <c r="AG289" s="735" t="s">
        <v>1040</v>
      </c>
      <c r="AH289" s="735"/>
      <c r="AI289" s="735"/>
      <c r="AJ289" s="90"/>
      <c r="AK289" s="90"/>
      <c r="AL289" s="90"/>
      <c r="AM289" s="183"/>
      <c r="AN289" s="90"/>
      <c r="AO289" s="24"/>
      <c r="AP289" s="180"/>
      <c r="AQ289" s="94"/>
    </row>
    <row r="290" spans="1:43" x14ac:dyDescent="0.2">
      <c r="A290" s="24"/>
      <c r="B290" s="777"/>
      <c r="C290" s="94"/>
      <c r="D290" s="95"/>
      <c r="E290" s="24"/>
      <c r="F290" s="24"/>
      <c r="G290" s="24"/>
      <c r="H290" s="24"/>
      <c r="I290" s="24"/>
      <c r="J290" s="24"/>
      <c r="K290" s="24"/>
      <c r="L290" s="24"/>
      <c r="M290" s="24"/>
      <c r="N290" s="24"/>
      <c r="O290" s="24"/>
      <c r="P290" s="24"/>
      <c r="Q290" s="94"/>
      <c r="R290" s="95"/>
      <c r="S290" s="28"/>
      <c r="T290" s="28"/>
      <c r="U290" s="28" t="s">
        <v>1041</v>
      </c>
      <c r="V290" s="28"/>
      <c r="W290" s="90"/>
      <c r="X290" s="90"/>
      <c r="Y290" s="90" t="s">
        <v>2</v>
      </c>
      <c r="Z290" s="183"/>
      <c r="AA290" s="90"/>
      <c r="AB290" s="182"/>
      <c r="AC290" s="179" t="s">
        <v>187</v>
      </c>
      <c r="AD290" s="94"/>
      <c r="AE290" s="95"/>
      <c r="AF290" s="28"/>
      <c r="AG290" s="735"/>
      <c r="AH290" s="735" t="s">
        <v>1041</v>
      </c>
      <c r="AI290" s="735"/>
      <c r="AJ290" s="90"/>
      <c r="AK290" s="90"/>
      <c r="AL290" s="90" t="s">
        <v>2</v>
      </c>
      <c r="AM290" s="183"/>
      <c r="AN290" s="90"/>
      <c r="AO290" s="182"/>
      <c r="AP290" s="179" t="s">
        <v>187</v>
      </c>
      <c r="AQ290" s="94"/>
    </row>
    <row r="291" spans="1:43" x14ac:dyDescent="0.2">
      <c r="A291" s="24"/>
      <c r="B291" s="777"/>
      <c r="C291" s="94"/>
      <c r="D291" s="95"/>
      <c r="E291" s="24"/>
      <c r="F291" s="24"/>
      <c r="G291" s="24"/>
      <c r="H291" s="24"/>
      <c r="I291" s="24"/>
      <c r="J291" s="24"/>
      <c r="K291" s="24"/>
      <c r="L291" s="24"/>
      <c r="M291" s="24"/>
      <c r="N291" s="24"/>
      <c r="O291" s="24"/>
      <c r="P291" s="24"/>
      <c r="Q291" s="94"/>
      <c r="R291" s="95"/>
      <c r="S291" s="28"/>
      <c r="T291" s="24"/>
      <c r="U291" s="28"/>
      <c r="V291" s="28"/>
      <c r="W291" s="28"/>
      <c r="X291" s="28"/>
      <c r="Y291" s="28"/>
      <c r="Z291" s="28"/>
      <c r="AA291" s="28"/>
      <c r="AB291" s="28"/>
      <c r="AC291" s="179"/>
      <c r="AD291" s="94"/>
      <c r="AE291" s="95"/>
      <c r="AF291" s="28"/>
      <c r="AG291" s="24"/>
      <c r="AH291" s="28"/>
      <c r="AI291" s="28"/>
      <c r="AJ291" s="28"/>
      <c r="AK291" s="28"/>
      <c r="AL291" s="28"/>
      <c r="AM291" s="28"/>
      <c r="AN291" s="28"/>
      <c r="AO291" s="28"/>
      <c r="AP291" s="179"/>
      <c r="AQ291" s="94"/>
    </row>
    <row r="292" spans="1:43" x14ac:dyDescent="0.2">
      <c r="A292" s="24"/>
      <c r="B292" s="777"/>
      <c r="C292" s="94"/>
      <c r="D292" s="95"/>
      <c r="E292" s="24"/>
      <c r="F292" s="24"/>
      <c r="G292" s="24"/>
      <c r="H292" s="24"/>
      <c r="I292" s="24"/>
      <c r="J292" s="24"/>
      <c r="K292" s="24"/>
      <c r="L292" s="24"/>
      <c r="M292" s="24"/>
      <c r="N292" s="24"/>
      <c r="O292" s="24"/>
      <c r="P292" s="24"/>
      <c r="Q292" s="94"/>
      <c r="R292" s="95"/>
      <c r="S292" s="726" t="s">
        <v>558</v>
      </c>
      <c r="T292" s="28"/>
      <c r="U292" s="28"/>
      <c r="V292" s="28"/>
      <c r="W292" s="28"/>
      <c r="Y292" s="28"/>
      <c r="Z292" s="28"/>
      <c r="AA292" s="28"/>
      <c r="AB292" s="28"/>
      <c r="AC292" s="179" t="s">
        <v>27</v>
      </c>
      <c r="AD292" s="94"/>
      <c r="AE292" s="95"/>
      <c r="AF292" s="726" t="s">
        <v>558</v>
      </c>
      <c r="AG292" s="28"/>
      <c r="AH292" s="28"/>
      <c r="AI292" s="28"/>
      <c r="AJ292" s="28"/>
      <c r="AL292" s="28"/>
      <c r="AM292" s="28"/>
      <c r="AN292" s="28"/>
      <c r="AO292" s="28"/>
      <c r="AP292" s="179" t="s">
        <v>27</v>
      </c>
      <c r="AQ292" s="94"/>
    </row>
    <row r="293" spans="1:43" x14ac:dyDescent="0.2">
      <c r="A293" s="24"/>
      <c r="B293" s="777"/>
      <c r="C293" s="94"/>
      <c r="D293" s="95"/>
      <c r="E293" s="24"/>
      <c r="F293" s="24"/>
      <c r="G293" s="24"/>
      <c r="H293" s="24"/>
      <c r="I293" s="24"/>
      <c r="J293" s="24"/>
      <c r="K293" s="24"/>
      <c r="L293" s="24"/>
      <c r="M293" s="24"/>
      <c r="N293" s="24"/>
      <c r="O293" s="24"/>
      <c r="P293" s="24"/>
      <c r="Q293" s="94"/>
      <c r="R293" s="95"/>
      <c r="S293" s="28"/>
      <c r="T293" s="28"/>
      <c r="U293" s="28"/>
      <c r="V293" s="998" t="s">
        <v>559</v>
      </c>
      <c r="W293" s="998"/>
      <c r="X293" s="998"/>
      <c r="Y293" s="998"/>
      <c r="Z293" s="998"/>
      <c r="AA293" s="998"/>
      <c r="AB293" s="998"/>
      <c r="AC293" s="179"/>
      <c r="AD293" s="94"/>
      <c r="AE293" s="95"/>
      <c r="AF293" s="28"/>
      <c r="AG293" s="28"/>
      <c r="AH293" s="28"/>
      <c r="AI293" s="998" t="s">
        <v>559</v>
      </c>
      <c r="AJ293" s="998"/>
      <c r="AK293" s="998"/>
      <c r="AL293" s="998"/>
      <c r="AM293" s="998"/>
      <c r="AN293" s="998"/>
      <c r="AO293" s="998"/>
      <c r="AP293" s="179"/>
      <c r="AQ293" s="94"/>
    </row>
    <row r="294" spans="1:43" ht="6" customHeight="1" thickBot="1" x14ac:dyDescent="0.25">
      <c r="A294" s="146"/>
      <c r="B294" s="761"/>
      <c r="C294" s="148"/>
      <c r="D294" s="149"/>
      <c r="E294" s="146"/>
      <c r="F294" s="146"/>
      <c r="G294" s="146"/>
      <c r="H294" s="146"/>
      <c r="I294" s="146"/>
      <c r="J294" s="146"/>
      <c r="K294" s="146"/>
      <c r="L294" s="146"/>
      <c r="M294" s="146"/>
      <c r="N294" s="146"/>
      <c r="O294" s="146"/>
      <c r="P294" s="146"/>
      <c r="Q294" s="148"/>
      <c r="R294" s="149"/>
      <c r="S294" s="146"/>
      <c r="T294" s="146"/>
      <c r="U294" s="146"/>
      <c r="V294" s="146"/>
      <c r="W294" s="146"/>
      <c r="X294" s="146"/>
      <c r="Y294" s="146"/>
      <c r="Z294" s="146"/>
      <c r="AA294" s="146"/>
      <c r="AB294" s="146"/>
      <c r="AC294" s="297"/>
      <c r="AD294" s="148"/>
      <c r="AE294" s="149"/>
      <c r="AF294" s="146"/>
      <c r="AG294" s="146"/>
      <c r="AH294" s="146"/>
      <c r="AI294" s="146"/>
      <c r="AJ294" s="146"/>
      <c r="AK294" s="146"/>
      <c r="AL294" s="146"/>
      <c r="AM294" s="146"/>
      <c r="AN294" s="146"/>
      <c r="AO294" s="146"/>
      <c r="AP294" s="297"/>
      <c r="AQ294" s="148"/>
    </row>
    <row r="295" spans="1:43" ht="6" customHeight="1" x14ac:dyDescent="0.2">
      <c r="A295" s="298"/>
      <c r="B295" s="299"/>
      <c r="C295" s="300"/>
      <c r="D295" s="301"/>
      <c r="E295" s="1"/>
      <c r="F295" s="1"/>
      <c r="G295" s="1"/>
      <c r="H295" s="1"/>
      <c r="I295" s="1"/>
      <c r="J295" s="1"/>
      <c r="K295" s="1"/>
      <c r="L295" s="1"/>
      <c r="M295" s="1"/>
      <c r="N295" s="1"/>
      <c r="O295" s="1"/>
      <c r="P295" s="1"/>
      <c r="Q295" s="300"/>
      <c r="R295" s="301"/>
      <c r="S295" s="1"/>
      <c r="T295" s="1"/>
      <c r="U295" s="1"/>
      <c r="V295" s="1"/>
      <c r="W295" s="1"/>
      <c r="X295" s="1"/>
      <c r="Y295" s="1"/>
      <c r="Z295" s="1"/>
      <c r="AA295" s="1"/>
      <c r="AB295" s="1"/>
      <c r="AC295" s="235"/>
      <c r="AD295" s="300"/>
      <c r="AE295" s="301"/>
      <c r="AF295" s="1"/>
      <c r="AG295" s="1"/>
      <c r="AH295" s="1"/>
      <c r="AI295" s="1"/>
      <c r="AJ295" s="1"/>
      <c r="AK295" s="1"/>
      <c r="AL295" s="1"/>
      <c r="AM295" s="1"/>
      <c r="AN295" s="1"/>
      <c r="AO295" s="1"/>
      <c r="AP295" s="235"/>
      <c r="AQ295" s="302"/>
    </row>
    <row r="296" spans="1:43" x14ac:dyDescent="0.2">
      <c r="A296" s="303"/>
      <c r="B296" s="757">
        <v>626</v>
      </c>
      <c r="C296" s="682"/>
      <c r="D296" s="95"/>
      <c r="E296" s="899" t="s">
        <v>1042</v>
      </c>
      <c r="F296" s="899"/>
      <c r="G296" s="899"/>
      <c r="H296" s="899"/>
      <c r="I296" s="899"/>
      <c r="J296" s="899"/>
      <c r="K296" s="899"/>
      <c r="L296" s="899"/>
      <c r="M296" s="899"/>
      <c r="N296" s="899"/>
      <c r="O296" s="899"/>
      <c r="P296" s="899"/>
      <c r="Q296" s="682"/>
      <c r="R296" s="95"/>
      <c r="S296" s="416"/>
      <c r="T296" s="681"/>
      <c r="V296" s="679" t="s">
        <v>1043</v>
      </c>
      <c r="W296" s="681"/>
      <c r="X296" s="681"/>
      <c r="Y296" s="681"/>
      <c r="Z296" s="416"/>
      <c r="AA296" s="679" t="s">
        <v>911</v>
      </c>
      <c r="AB296" s="416"/>
      <c r="AC296" s="679"/>
      <c r="AD296" s="682"/>
      <c r="AE296" s="95"/>
      <c r="AF296" s="416"/>
      <c r="AG296" s="766"/>
      <c r="AI296" s="762" t="s">
        <v>1043</v>
      </c>
      <c r="AJ296" s="681"/>
      <c r="AK296" s="681"/>
      <c r="AL296" s="681"/>
      <c r="AM296" s="416"/>
      <c r="AN296" s="679" t="s">
        <v>911</v>
      </c>
      <c r="AO296" s="416"/>
      <c r="AP296" s="679"/>
      <c r="AQ296" s="304"/>
    </row>
    <row r="297" spans="1:43" x14ac:dyDescent="0.2">
      <c r="A297" s="303"/>
      <c r="B297" s="757"/>
      <c r="C297" s="682"/>
      <c r="D297" s="95"/>
      <c r="E297" s="681"/>
      <c r="F297" s="681"/>
      <c r="G297" s="681"/>
      <c r="H297" s="681"/>
      <c r="I297" s="681"/>
      <c r="J297" s="681"/>
      <c r="K297" s="681"/>
      <c r="L297" s="681"/>
      <c r="M297" s="681"/>
      <c r="N297" s="681"/>
      <c r="O297" s="681"/>
      <c r="P297" s="681"/>
      <c r="Q297" s="682"/>
      <c r="R297" s="95"/>
      <c r="S297" s="681"/>
      <c r="T297" s="681"/>
      <c r="V297" s="679" t="s">
        <v>103</v>
      </c>
      <c r="W297" s="681"/>
      <c r="X297" s="681"/>
      <c r="Y297" s="681"/>
      <c r="Z297" s="416"/>
      <c r="AA297" s="679" t="s">
        <v>654</v>
      </c>
      <c r="AB297" s="416"/>
      <c r="AC297" s="679"/>
      <c r="AD297" s="682"/>
      <c r="AE297" s="95"/>
      <c r="AF297" s="766"/>
      <c r="AG297" s="766"/>
      <c r="AI297" s="762" t="s">
        <v>103</v>
      </c>
      <c r="AJ297" s="681"/>
      <c r="AK297" s="681"/>
      <c r="AL297" s="681"/>
      <c r="AM297" s="416"/>
      <c r="AN297" s="679" t="s">
        <v>654</v>
      </c>
      <c r="AO297" s="416"/>
      <c r="AP297" s="679"/>
      <c r="AQ297" s="304"/>
    </row>
    <row r="298" spans="1:43" x14ac:dyDescent="0.2">
      <c r="A298" s="303"/>
      <c r="B298" s="757"/>
      <c r="C298" s="682"/>
      <c r="D298" s="95"/>
      <c r="E298" s="417"/>
      <c r="F298" s="681"/>
      <c r="G298" s="681"/>
      <c r="H298" s="681"/>
      <c r="I298" s="681"/>
      <c r="J298" s="681"/>
      <c r="K298" s="681"/>
      <c r="L298" s="681"/>
      <c r="M298" s="681"/>
      <c r="N298" s="681"/>
      <c r="O298" s="681"/>
      <c r="P298" s="681"/>
      <c r="Q298" s="682"/>
      <c r="R298" s="95"/>
      <c r="S298" s="681"/>
      <c r="T298" s="681"/>
      <c r="V298" s="679" t="s">
        <v>502</v>
      </c>
      <c r="W298" s="681"/>
      <c r="X298" s="681"/>
      <c r="Y298" s="681"/>
      <c r="Z298" s="681"/>
      <c r="AA298" s="679" t="s">
        <v>104</v>
      </c>
      <c r="AB298" s="416"/>
      <c r="AC298" s="679"/>
      <c r="AD298" s="682"/>
      <c r="AE298" s="95"/>
      <c r="AF298" s="766"/>
      <c r="AG298" s="766"/>
      <c r="AI298" s="762" t="s">
        <v>502</v>
      </c>
      <c r="AJ298" s="681"/>
      <c r="AK298" s="681"/>
      <c r="AL298" s="681"/>
      <c r="AM298" s="681"/>
      <c r="AN298" s="679" t="s">
        <v>104</v>
      </c>
      <c r="AO298" s="416"/>
      <c r="AP298" s="679"/>
      <c r="AQ298" s="304"/>
    </row>
    <row r="299" spans="1:43" x14ac:dyDescent="0.2">
      <c r="A299" s="303"/>
      <c r="B299" s="757"/>
      <c r="C299" s="682"/>
      <c r="D299" s="95"/>
      <c r="E299" s="681"/>
      <c r="F299" s="681"/>
      <c r="G299" s="681"/>
      <c r="H299" s="681"/>
      <c r="I299" s="681"/>
      <c r="J299" s="681"/>
      <c r="K299" s="681"/>
      <c r="L299" s="681"/>
      <c r="M299" s="681"/>
      <c r="N299" s="681"/>
      <c r="O299" s="681"/>
      <c r="P299" s="681"/>
      <c r="Q299" s="682"/>
      <c r="R299" s="95"/>
      <c r="T299" s="416"/>
      <c r="U299" s="679"/>
      <c r="V299" s="762" t="s">
        <v>912</v>
      </c>
      <c r="W299" s="681"/>
      <c r="X299" s="681"/>
      <c r="Y299" s="681"/>
      <c r="Z299" s="681"/>
      <c r="AA299" s="679" t="s">
        <v>463</v>
      </c>
      <c r="AB299" s="416"/>
      <c r="AC299" s="418"/>
      <c r="AD299" s="682"/>
      <c r="AE299" s="95"/>
      <c r="AG299" s="416"/>
      <c r="AH299" s="762"/>
      <c r="AI299" s="762" t="s">
        <v>912</v>
      </c>
      <c r="AJ299" s="681"/>
      <c r="AK299" s="681"/>
      <c r="AL299" s="681"/>
      <c r="AM299" s="681"/>
      <c r="AN299" s="679" t="s">
        <v>463</v>
      </c>
      <c r="AO299" s="416"/>
      <c r="AP299" s="418"/>
      <c r="AQ299" s="304"/>
    </row>
    <row r="300" spans="1:43" x14ac:dyDescent="0.2">
      <c r="A300" s="303"/>
      <c r="B300" s="757"/>
      <c r="C300" s="682"/>
      <c r="D300" s="95"/>
      <c r="E300" s="681"/>
      <c r="F300" s="681"/>
      <c r="G300" s="681"/>
      <c r="H300" s="681"/>
      <c r="I300" s="681"/>
      <c r="J300" s="681"/>
      <c r="K300" s="681"/>
      <c r="L300" s="681"/>
      <c r="M300" s="681"/>
      <c r="N300" s="681"/>
      <c r="O300" s="681"/>
      <c r="P300" s="681"/>
      <c r="Q300" s="682"/>
      <c r="R300" s="95"/>
      <c r="S300" s="681"/>
      <c r="T300" s="681"/>
      <c r="U300" s="681"/>
      <c r="V300" s="681"/>
      <c r="W300" s="681"/>
      <c r="X300" s="681"/>
      <c r="Y300" s="681"/>
      <c r="Z300" s="681"/>
      <c r="AA300" s="416"/>
      <c r="AB300" s="681"/>
      <c r="AC300" s="679"/>
      <c r="AD300" s="682"/>
      <c r="AE300" s="95"/>
      <c r="AF300" s="681"/>
      <c r="AG300" s="681"/>
      <c r="AH300" s="681"/>
      <c r="AI300" s="681"/>
      <c r="AJ300" s="681"/>
      <c r="AK300" s="681"/>
      <c r="AL300" s="681"/>
      <c r="AM300" s="681"/>
      <c r="AN300" s="416"/>
      <c r="AO300" s="681"/>
      <c r="AP300" s="679"/>
      <c r="AQ300" s="304"/>
    </row>
    <row r="301" spans="1:43" x14ac:dyDescent="0.2">
      <c r="A301" s="303"/>
      <c r="B301" s="757"/>
      <c r="C301" s="682"/>
      <c r="D301" s="95"/>
      <c r="E301" s="681"/>
      <c r="F301" s="681"/>
      <c r="G301" s="681"/>
      <c r="H301" s="681"/>
      <c r="I301" s="681"/>
      <c r="J301" s="681"/>
      <c r="K301" s="681"/>
      <c r="L301" s="681"/>
      <c r="M301" s="681"/>
      <c r="N301" s="681"/>
      <c r="O301" s="681"/>
      <c r="P301" s="681"/>
      <c r="Q301" s="682"/>
      <c r="R301" s="95"/>
      <c r="S301" s="681"/>
      <c r="T301" s="681"/>
      <c r="U301" s="681"/>
      <c r="V301" s="681"/>
      <c r="W301" s="681"/>
      <c r="X301" s="681"/>
      <c r="Y301" s="681"/>
      <c r="Z301" s="681"/>
      <c r="AA301" s="679" t="s">
        <v>899</v>
      </c>
      <c r="AB301" s="416"/>
      <c r="AC301" s="679"/>
      <c r="AD301" s="682"/>
      <c r="AE301" s="95"/>
      <c r="AF301" s="681"/>
      <c r="AG301" s="681"/>
      <c r="AH301" s="681"/>
      <c r="AI301" s="681"/>
      <c r="AJ301" s="681"/>
      <c r="AK301" s="681"/>
      <c r="AL301" s="681"/>
      <c r="AM301" s="681"/>
      <c r="AN301" s="679" t="s">
        <v>899</v>
      </c>
      <c r="AO301" s="416"/>
      <c r="AP301" s="679"/>
      <c r="AQ301" s="304"/>
    </row>
    <row r="302" spans="1:43" ht="6" customHeight="1" thickBot="1" x14ac:dyDescent="0.25">
      <c r="A302" s="305"/>
      <c r="B302" s="761"/>
      <c r="C302" s="148"/>
      <c r="D302" s="149"/>
      <c r="E302" s="146"/>
      <c r="F302" s="146"/>
      <c r="G302" s="146"/>
      <c r="H302" s="146"/>
      <c r="I302" s="146"/>
      <c r="J302" s="146"/>
      <c r="K302" s="146"/>
      <c r="L302" s="146"/>
      <c r="M302" s="146"/>
      <c r="N302" s="146"/>
      <c r="O302" s="146"/>
      <c r="P302" s="146"/>
      <c r="Q302" s="148"/>
      <c r="R302" s="149"/>
      <c r="S302" s="146"/>
      <c r="T302" s="146"/>
      <c r="U302" s="146"/>
      <c r="V302" s="146"/>
      <c r="W302" s="146"/>
      <c r="X302" s="146"/>
      <c r="Y302" s="146"/>
      <c r="Z302" s="146"/>
      <c r="AA302" s="146"/>
      <c r="AB302" s="146"/>
      <c r="AC302" s="297"/>
      <c r="AD302" s="148"/>
      <c r="AE302" s="149"/>
      <c r="AF302" s="146"/>
      <c r="AG302" s="146"/>
      <c r="AH302" s="146"/>
      <c r="AI302" s="146"/>
      <c r="AJ302" s="146"/>
      <c r="AK302" s="146"/>
      <c r="AL302" s="146"/>
      <c r="AM302" s="146"/>
      <c r="AN302" s="146"/>
      <c r="AO302" s="146"/>
      <c r="AP302" s="297"/>
      <c r="AQ302" s="306"/>
    </row>
    <row r="303" spans="1:43" ht="6" customHeight="1" x14ac:dyDescent="0.2">
      <c r="A303" s="1"/>
      <c r="B303" s="299"/>
      <c r="C303" s="300"/>
      <c r="D303" s="301"/>
      <c r="E303" s="1"/>
      <c r="F303" s="1"/>
      <c r="G303" s="1"/>
      <c r="H303" s="1"/>
      <c r="I303" s="1"/>
      <c r="J303" s="1"/>
      <c r="K303" s="1"/>
      <c r="L303" s="1"/>
      <c r="M303" s="1"/>
      <c r="N303" s="1"/>
      <c r="O303" s="1"/>
      <c r="P303" s="1"/>
      <c r="Q303" s="300"/>
      <c r="R303" s="301"/>
      <c r="S303" s="1"/>
      <c r="T303" s="1"/>
      <c r="U303" s="1"/>
      <c r="V303" s="1"/>
      <c r="W303" s="1"/>
      <c r="X303" s="1"/>
      <c r="Y303" s="1"/>
      <c r="Z303" s="1"/>
      <c r="AA303" s="1"/>
      <c r="AB303" s="1"/>
      <c r="AC303" s="235"/>
      <c r="AD303" s="300"/>
      <c r="AE303" s="301"/>
      <c r="AF303" s="1"/>
      <c r="AG303" s="1"/>
      <c r="AH303" s="1"/>
      <c r="AI303" s="1"/>
      <c r="AJ303" s="1"/>
      <c r="AK303" s="1"/>
      <c r="AL303" s="1"/>
      <c r="AM303" s="1"/>
      <c r="AN303" s="1"/>
      <c r="AO303" s="1"/>
      <c r="AP303" s="235"/>
      <c r="AQ303" s="300"/>
    </row>
    <row r="304" spans="1:43" ht="11.25" customHeight="1" x14ac:dyDescent="0.2">
      <c r="A304" s="681"/>
      <c r="B304" s="757">
        <v>627</v>
      </c>
      <c r="C304" s="682"/>
      <c r="D304" s="95"/>
      <c r="E304" s="918" t="str">
        <f ca="1">VLOOKUP(INDIRECT(ADDRESS(ROW(),COLUMN()-3)),Language_Translations,MATCH(Language_Selected,Language_Options,0),FALSE)</f>
        <v>Où êtes-vous allée en premier pour rechercher des conseils ou un traitement ?</v>
      </c>
      <c r="F304" s="918"/>
      <c r="G304" s="918"/>
      <c r="H304" s="918"/>
      <c r="I304" s="918"/>
      <c r="J304" s="918"/>
      <c r="K304" s="918"/>
      <c r="L304" s="918"/>
      <c r="M304" s="918"/>
      <c r="N304" s="918"/>
      <c r="O304" s="918"/>
      <c r="P304" s="918"/>
      <c r="Q304" s="181"/>
      <c r="R304" s="95"/>
      <c r="S304" s="766"/>
      <c r="T304" s="766"/>
      <c r="U304" s="766"/>
      <c r="V304" s="766"/>
      <c r="W304" s="766"/>
      <c r="X304" s="766"/>
      <c r="Y304" s="766"/>
      <c r="Z304" s="766"/>
      <c r="AA304" s="766"/>
      <c r="AB304" s="766"/>
      <c r="AC304" s="762"/>
      <c r="AD304" s="765"/>
      <c r="AE304" s="95"/>
      <c r="AF304" s="766"/>
      <c r="AG304" s="766"/>
      <c r="AH304" s="766"/>
      <c r="AI304" s="766"/>
      <c r="AJ304" s="766"/>
      <c r="AK304" s="766"/>
      <c r="AL304" s="766"/>
      <c r="AM304" s="766"/>
      <c r="AN304" s="766"/>
      <c r="AO304" s="766"/>
      <c r="AP304" s="762"/>
      <c r="AQ304" s="682"/>
    </row>
    <row r="305" spans="1:43" ht="11.25" customHeight="1" x14ac:dyDescent="0.2">
      <c r="A305" s="766"/>
      <c r="B305" s="757"/>
      <c r="C305" s="765"/>
      <c r="D305" s="95"/>
      <c r="E305" s="918"/>
      <c r="F305" s="918"/>
      <c r="G305" s="918"/>
      <c r="H305" s="918"/>
      <c r="I305" s="918"/>
      <c r="J305" s="918"/>
      <c r="K305" s="918"/>
      <c r="L305" s="918"/>
      <c r="M305" s="918"/>
      <c r="N305" s="918"/>
      <c r="O305" s="918"/>
      <c r="P305" s="918"/>
      <c r="Q305" s="181"/>
      <c r="R305" s="95"/>
      <c r="S305" s="681"/>
      <c r="T305" s="681"/>
      <c r="U305" s="681"/>
      <c r="V305" s="681"/>
      <c r="W305" s="681"/>
      <c r="X305" s="681"/>
      <c r="Y305" s="681"/>
      <c r="Z305" s="681"/>
      <c r="AA305" s="681"/>
      <c r="AB305" s="45"/>
      <c r="AC305" s="37"/>
      <c r="AD305" s="682"/>
      <c r="AE305" s="95"/>
      <c r="AF305" s="681"/>
      <c r="AG305" s="681"/>
      <c r="AH305" s="681"/>
      <c r="AI305" s="681"/>
      <c r="AJ305" s="681"/>
      <c r="AK305" s="681"/>
      <c r="AL305" s="681"/>
      <c r="AM305" s="681"/>
      <c r="AN305" s="681"/>
      <c r="AO305" s="45"/>
      <c r="AP305" s="37"/>
      <c r="AQ305" s="765"/>
    </row>
    <row r="306" spans="1:43" x14ac:dyDescent="0.2">
      <c r="A306" s="681"/>
      <c r="B306" s="757"/>
      <c r="C306" s="682"/>
      <c r="D306" s="95"/>
      <c r="E306" s="918"/>
      <c r="F306" s="918"/>
      <c r="G306" s="918"/>
      <c r="H306" s="918"/>
      <c r="I306" s="918"/>
      <c r="J306" s="918"/>
      <c r="K306" s="918"/>
      <c r="L306" s="918"/>
      <c r="M306" s="918"/>
      <c r="N306" s="918"/>
      <c r="O306" s="918"/>
      <c r="P306" s="918"/>
      <c r="Q306" s="181"/>
      <c r="R306" s="95"/>
      <c r="S306" s="681" t="s">
        <v>913</v>
      </c>
      <c r="T306" s="681"/>
      <c r="U306" s="681"/>
      <c r="V306" s="681"/>
      <c r="W306" s="681"/>
      <c r="X306" s="90"/>
      <c r="Y306" s="90" t="s">
        <v>2</v>
      </c>
      <c r="Z306" s="193"/>
      <c r="AA306" s="90"/>
      <c r="AB306" s="44"/>
      <c r="AC306" s="39"/>
      <c r="AD306" s="682"/>
      <c r="AE306" s="95"/>
      <c r="AF306" s="735" t="s">
        <v>913</v>
      </c>
      <c r="AG306" s="681"/>
      <c r="AH306" s="681"/>
      <c r="AI306" s="681"/>
      <c r="AJ306" s="681"/>
      <c r="AK306" s="90"/>
      <c r="AL306" s="90" t="s">
        <v>2</v>
      </c>
      <c r="AM306" s="193"/>
      <c r="AN306" s="90"/>
      <c r="AO306" s="44"/>
      <c r="AP306" s="39"/>
      <c r="AQ306" s="682"/>
    </row>
    <row r="307" spans="1:43" x14ac:dyDescent="0.2">
      <c r="A307" s="681"/>
      <c r="B307" s="757"/>
      <c r="C307" s="682"/>
      <c r="D307" s="95"/>
      <c r="E307" s="899" t="s">
        <v>1482</v>
      </c>
      <c r="F307" s="899"/>
      <c r="G307" s="899"/>
      <c r="H307" s="899"/>
      <c r="I307" s="899"/>
      <c r="J307" s="899"/>
      <c r="K307" s="899"/>
      <c r="L307" s="899"/>
      <c r="M307" s="899"/>
      <c r="N307" s="899"/>
      <c r="O307" s="899"/>
      <c r="P307" s="899"/>
      <c r="Q307" s="682"/>
      <c r="R307" s="95"/>
      <c r="AC307" s="180"/>
      <c r="AD307" s="765"/>
      <c r="AE307" s="95"/>
      <c r="AP307" s="180"/>
      <c r="AQ307" s="682"/>
    </row>
    <row r="308" spans="1:43" ht="6" customHeight="1" x14ac:dyDescent="0.2">
      <c r="A308" s="30"/>
      <c r="B308" s="793"/>
      <c r="C308" s="91"/>
      <c r="D308" s="44"/>
      <c r="E308" s="30"/>
      <c r="F308" s="30"/>
      <c r="G308" s="30"/>
      <c r="H308" s="30"/>
      <c r="I308" s="30"/>
      <c r="J308" s="30"/>
      <c r="K308" s="30"/>
      <c r="L308" s="30"/>
      <c r="M308" s="30"/>
      <c r="N308" s="30"/>
      <c r="O308" s="30"/>
      <c r="P308" s="30"/>
      <c r="Q308" s="91"/>
      <c r="R308" s="44"/>
      <c r="S308" s="30"/>
      <c r="T308" s="30"/>
      <c r="U308" s="30"/>
      <c r="V308" s="30"/>
      <c r="W308" s="30"/>
      <c r="X308" s="30"/>
      <c r="Y308" s="30"/>
      <c r="Z308" s="30"/>
      <c r="AA308" s="30"/>
      <c r="AB308" s="30"/>
      <c r="AC308" s="185"/>
      <c r="AD308" s="91"/>
      <c r="AE308" s="44"/>
      <c r="AF308" s="30"/>
      <c r="AG308" s="30"/>
      <c r="AH308" s="30"/>
      <c r="AI308" s="30"/>
      <c r="AJ308" s="30"/>
      <c r="AK308" s="30"/>
      <c r="AL308" s="30"/>
      <c r="AM308" s="30"/>
      <c r="AN308" s="30"/>
      <c r="AO308" s="30"/>
      <c r="AP308" s="185"/>
      <c r="AQ308" s="91"/>
    </row>
    <row r="309" spans="1:43" ht="6" customHeight="1" x14ac:dyDescent="0.2">
      <c r="A309" s="28"/>
      <c r="B309" s="757"/>
      <c r="C309" s="94"/>
      <c r="D309" s="95"/>
      <c r="E309" s="28"/>
      <c r="F309" s="28"/>
      <c r="G309" s="28"/>
      <c r="H309" s="28"/>
      <c r="I309" s="28"/>
      <c r="J309" s="28"/>
      <c r="K309" s="28"/>
      <c r="L309" s="28"/>
      <c r="M309" s="28"/>
      <c r="N309" s="28"/>
      <c r="O309" s="28"/>
      <c r="P309" s="28"/>
      <c r="Q309" s="94"/>
      <c r="R309" s="95"/>
      <c r="S309" s="28"/>
      <c r="T309" s="28"/>
      <c r="U309" s="28"/>
      <c r="V309" s="28"/>
      <c r="W309" s="28"/>
      <c r="X309" s="28"/>
      <c r="Y309" s="28"/>
      <c r="Z309" s="28"/>
      <c r="AA309" s="28"/>
      <c r="AB309" s="28"/>
      <c r="AC309" s="42"/>
      <c r="AD309" s="94"/>
      <c r="AE309" s="95"/>
      <c r="AF309" s="28"/>
      <c r="AG309" s="28"/>
      <c r="AH309" s="28"/>
      <c r="AI309" s="28"/>
      <c r="AJ309" s="28"/>
      <c r="AK309" s="28"/>
      <c r="AL309" s="28"/>
      <c r="AM309" s="28"/>
      <c r="AN309" s="28"/>
      <c r="AO309" s="28"/>
      <c r="AP309" s="42"/>
      <c r="AQ309" s="94"/>
    </row>
    <row r="310" spans="1:43" ht="11.25" customHeight="1" x14ac:dyDescent="0.2">
      <c r="A310" s="28"/>
      <c r="B310" s="757">
        <v>628</v>
      </c>
      <c r="C310" s="94"/>
      <c r="D310" s="95"/>
      <c r="E310" s="918" t="str">
        <f ca="1">VLOOKUP(INDIRECT(ADDRESS(ROW(),COLUMN()-3)),Language_Translations,MATCH(Language_Selected,Language_Options,0),FALSE)</f>
        <v>Combien de jours après le début de la maladie, avez-vous recherché des conseils ou un traitement pour (NOM) ?</v>
      </c>
      <c r="F310" s="918"/>
      <c r="G310" s="918"/>
      <c r="H310" s="918"/>
      <c r="I310" s="918"/>
      <c r="J310" s="918"/>
      <c r="K310" s="918"/>
      <c r="L310" s="918"/>
      <c r="M310" s="918"/>
      <c r="N310" s="918"/>
      <c r="O310" s="918"/>
      <c r="P310" s="918"/>
      <c r="Q310" s="94"/>
      <c r="R310" s="95"/>
      <c r="AC310" s="180"/>
      <c r="AD310" s="94"/>
      <c r="AE310" s="95"/>
      <c r="AP310" s="180"/>
      <c r="AQ310" s="94"/>
    </row>
    <row r="311" spans="1:43" x14ac:dyDescent="0.2">
      <c r="A311" s="28"/>
      <c r="B311" s="757"/>
      <c r="C311" s="94"/>
      <c r="D311" s="95"/>
      <c r="E311" s="918"/>
      <c r="F311" s="918"/>
      <c r="G311" s="918"/>
      <c r="H311" s="918"/>
      <c r="I311" s="918"/>
      <c r="J311" s="918"/>
      <c r="K311" s="918"/>
      <c r="L311" s="918"/>
      <c r="M311" s="918"/>
      <c r="N311" s="918"/>
      <c r="O311" s="918"/>
      <c r="P311" s="918"/>
      <c r="Q311" s="94"/>
      <c r="R311" s="95"/>
      <c r="S311" s="28"/>
      <c r="T311" s="28"/>
      <c r="U311" s="28"/>
      <c r="V311" s="28"/>
      <c r="W311" s="28"/>
      <c r="X311" s="28"/>
      <c r="Y311" s="28"/>
      <c r="Z311" s="45"/>
      <c r="AA311" s="26"/>
      <c r="AB311" s="45"/>
      <c r="AC311" s="37"/>
      <c r="AD311" s="94"/>
      <c r="AE311" s="95"/>
      <c r="AF311" s="28"/>
      <c r="AG311" s="28"/>
      <c r="AH311" s="28"/>
      <c r="AI311" s="28"/>
      <c r="AJ311" s="28"/>
      <c r="AK311" s="28"/>
      <c r="AL311" s="28"/>
      <c r="AM311" s="45"/>
      <c r="AN311" s="26"/>
      <c r="AO311" s="45"/>
      <c r="AP311" s="37"/>
      <c r="AQ311" s="94"/>
    </row>
    <row r="312" spans="1:43" x14ac:dyDescent="0.2">
      <c r="A312" s="28"/>
      <c r="B312" s="757"/>
      <c r="C312" s="94"/>
      <c r="D312" s="95"/>
      <c r="E312" s="918"/>
      <c r="F312" s="918"/>
      <c r="G312" s="918"/>
      <c r="H312" s="918"/>
      <c r="I312" s="918"/>
      <c r="J312" s="918"/>
      <c r="K312" s="918"/>
      <c r="L312" s="918"/>
      <c r="M312" s="918"/>
      <c r="N312" s="918"/>
      <c r="O312" s="918"/>
      <c r="P312" s="918"/>
      <c r="Q312" s="94"/>
      <c r="R312" s="95"/>
      <c r="S312" s="28" t="s">
        <v>524</v>
      </c>
      <c r="T312" s="28"/>
      <c r="U312" s="28"/>
      <c r="V312" s="90" t="s">
        <v>2</v>
      </c>
      <c r="W312" s="183"/>
      <c r="X312" s="90"/>
      <c r="Y312" s="431"/>
      <c r="Z312" s="44"/>
      <c r="AA312" s="30"/>
      <c r="AB312" s="44"/>
      <c r="AC312" s="39"/>
      <c r="AD312" s="94"/>
      <c r="AE312" s="95"/>
      <c r="AF312" s="735" t="s">
        <v>524</v>
      </c>
      <c r="AG312" s="28"/>
      <c r="AH312" s="28"/>
      <c r="AI312" s="90" t="s">
        <v>2</v>
      </c>
      <c r="AJ312" s="183"/>
      <c r="AK312" s="90"/>
      <c r="AL312" s="431"/>
      <c r="AM312" s="44"/>
      <c r="AN312" s="30"/>
      <c r="AO312" s="44"/>
      <c r="AP312" s="39"/>
      <c r="AQ312" s="94"/>
    </row>
    <row r="313" spans="1:43" x14ac:dyDescent="0.2">
      <c r="A313" s="28"/>
      <c r="B313" s="757"/>
      <c r="C313" s="94"/>
      <c r="D313" s="95"/>
      <c r="E313" s="899" t="s">
        <v>1044</v>
      </c>
      <c r="F313" s="899"/>
      <c r="G313" s="899"/>
      <c r="H313" s="899"/>
      <c r="I313" s="899"/>
      <c r="J313" s="899"/>
      <c r="K313" s="899"/>
      <c r="L313" s="899"/>
      <c r="M313" s="899"/>
      <c r="N313" s="899"/>
      <c r="O313" s="899"/>
      <c r="P313" s="899"/>
      <c r="Q313" s="94"/>
      <c r="R313" s="95"/>
      <c r="S313" s="28"/>
      <c r="T313" s="28"/>
      <c r="U313" s="28"/>
      <c r="V313" s="90"/>
      <c r="W313" s="183"/>
      <c r="X313" s="90"/>
      <c r="Y313" s="431"/>
      <c r="Z313" s="28"/>
      <c r="AA313" s="28"/>
      <c r="AB313" s="28"/>
      <c r="AC313" s="42"/>
      <c r="AD313" s="94"/>
      <c r="AE313" s="95"/>
      <c r="AF313" s="28"/>
      <c r="AG313" s="28"/>
      <c r="AH313" s="28"/>
      <c r="AI313" s="90"/>
      <c r="AJ313" s="183"/>
      <c r="AK313" s="90"/>
      <c r="AL313" s="431"/>
      <c r="AM313" s="28"/>
      <c r="AN313" s="28"/>
      <c r="AO313" s="28"/>
      <c r="AP313" s="42"/>
      <c r="AQ313" s="94"/>
    </row>
    <row r="314" spans="1:43" ht="6" customHeight="1" x14ac:dyDescent="0.2">
      <c r="A314" s="28"/>
      <c r="B314" s="757"/>
      <c r="C314" s="94"/>
      <c r="D314" s="95"/>
      <c r="E314" s="28"/>
      <c r="F314" s="28"/>
      <c r="G314" s="28"/>
      <c r="H314" s="28"/>
      <c r="I314" s="28"/>
      <c r="J314" s="28"/>
      <c r="K314" s="28"/>
      <c r="L314" s="28"/>
      <c r="M314" s="28"/>
      <c r="N314" s="28"/>
      <c r="O314" s="28"/>
      <c r="P314" s="28"/>
      <c r="Q314" s="94"/>
      <c r="R314" s="95"/>
      <c r="S314" s="28"/>
      <c r="T314" s="28"/>
      <c r="U314" s="28"/>
      <c r="V314" s="90"/>
      <c r="W314" s="183"/>
      <c r="X314" s="90"/>
      <c r="Y314" s="432"/>
      <c r="Z314" s="28"/>
      <c r="AA314" s="28"/>
      <c r="AB314" s="28"/>
      <c r="AC314" s="42"/>
      <c r="AD314" s="94"/>
      <c r="AE314" s="95"/>
      <c r="AF314" s="28"/>
      <c r="AG314" s="28"/>
      <c r="AH314" s="28"/>
      <c r="AI314" s="90"/>
      <c r="AJ314" s="183"/>
      <c r="AK314" s="90"/>
      <c r="AL314" s="432"/>
      <c r="AM314" s="28"/>
      <c r="AN314" s="28"/>
      <c r="AO314" s="28"/>
      <c r="AP314" s="42"/>
      <c r="AQ314" s="94"/>
    </row>
    <row r="315" spans="1:43" ht="6" customHeight="1" x14ac:dyDescent="0.2">
      <c r="A315" s="26"/>
      <c r="B315" s="756"/>
      <c r="C315" s="89"/>
      <c r="D315" s="45"/>
      <c r="E315" s="26"/>
      <c r="F315" s="26"/>
      <c r="G315" s="26"/>
      <c r="H315" s="26"/>
      <c r="I315" s="26"/>
      <c r="J315" s="26"/>
      <c r="K315" s="26"/>
      <c r="L315" s="26"/>
      <c r="M315" s="26"/>
      <c r="N315" s="26"/>
      <c r="O315" s="26"/>
      <c r="P315" s="26"/>
      <c r="Q315" s="89"/>
      <c r="R315" s="45"/>
      <c r="S315" s="26"/>
      <c r="T315" s="26"/>
      <c r="U315" s="26"/>
      <c r="V315" s="26"/>
      <c r="W315" s="26"/>
      <c r="X315" s="26"/>
      <c r="Y315" s="26"/>
      <c r="Z315" s="26"/>
      <c r="AA315" s="26"/>
      <c r="AB315" s="26"/>
      <c r="AC315" s="187"/>
      <c r="AD315" s="89"/>
      <c r="AE315" s="45"/>
      <c r="AF315" s="26"/>
      <c r="AG315" s="26"/>
      <c r="AH315" s="26"/>
      <c r="AI315" s="26"/>
      <c r="AJ315" s="26"/>
      <c r="AK315" s="26"/>
      <c r="AL315" s="26"/>
      <c r="AM315" s="26"/>
      <c r="AN315" s="26"/>
      <c r="AO315" s="26"/>
      <c r="AP315" s="187"/>
      <c r="AQ315" s="89"/>
    </row>
    <row r="316" spans="1:43" ht="11.25" customHeight="1" x14ac:dyDescent="0.2">
      <c r="A316" s="24"/>
      <c r="B316" s="777">
        <v>629</v>
      </c>
      <c r="C316" s="94"/>
      <c r="D316" s="95"/>
      <c r="E316" s="927" t="str">
        <f ca="1">VLOOKUP(INDIRECT(ADDRESS(ROW(),COLUMN()-3)),Language_Translations,MATCH(Language_Selected,Language_Options,0),FALSE)</f>
        <v>Est-ce qu'à n'importe quel moment au cours de la maladie, (NOM) a pris des médicaments pour la maladie ?</v>
      </c>
      <c r="F316" s="927"/>
      <c r="G316" s="927"/>
      <c r="H316" s="927"/>
      <c r="I316" s="927"/>
      <c r="J316" s="927"/>
      <c r="K316" s="927"/>
      <c r="L316" s="927"/>
      <c r="M316" s="927"/>
      <c r="N316" s="927"/>
      <c r="O316" s="927"/>
      <c r="P316" s="927"/>
      <c r="Q316" s="181"/>
      <c r="R316" s="95"/>
      <c r="S316" s="24" t="s">
        <v>444</v>
      </c>
      <c r="T316" s="24"/>
      <c r="U316" s="182" t="s">
        <v>2</v>
      </c>
      <c r="V316" s="182"/>
      <c r="W316" s="182"/>
      <c r="X316" s="182"/>
      <c r="Y316" s="182"/>
      <c r="Z316" s="182"/>
      <c r="AA316" s="182"/>
      <c r="AB316" s="182"/>
      <c r="AC316" s="178" t="s">
        <v>10</v>
      </c>
      <c r="AD316" s="94"/>
      <c r="AE316" s="95"/>
      <c r="AF316" s="729" t="s">
        <v>444</v>
      </c>
      <c r="AG316" s="24"/>
      <c r="AH316" s="182" t="s">
        <v>2</v>
      </c>
      <c r="AI316" s="182"/>
      <c r="AJ316" s="182"/>
      <c r="AK316" s="182"/>
      <c r="AL316" s="182"/>
      <c r="AM316" s="182"/>
      <c r="AN316" s="182"/>
      <c r="AO316" s="182"/>
      <c r="AP316" s="178" t="s">
        <v>10</v>
      </c>
      <c r="AQ316" s="94"/>
    </row>
    <row r="317" spans="1:43" x14ac:dyDescent="0.2">
      <c r="A317" s="24"/>
      <c r="B317" s="777"/>
      <c r="C317" s="94"/>
      <c r="D317" s="95"/>
      <c r="E317" s="927"/>
      <c r="F317" s="927"/>
      <c r="G317" s="927"/>
      <c r="H317" s="927"/>
      <c r="I317" s="927"/>
      <c r="J317" s="927"/>
      <c r="K317" s="927"/>
      <c r="L317" s="927"/>
      <c r="M317" s="927"/>
      <c r="N317" s="927"/>
      <c r="O317" s="927"/>
      <c r="P317" s="927"/>
      <c r="Q317" s="181"/>
      <c r="R317" s="95"/>
      <c r="S317" s="729" t="s">
        <v>445</v>
      </c>
      <c r="T317" s="24"/>
      <c r="U317" s="182" t="s">
        <v>2</v>
      </c>
      <c r="V317" s="182"/>
      <c r="W317" s="182"/>
      <c r="X317" s="182"/>
      <c r="Y317" s="182"/>
      <c r="Z317" s="182"/>
      <c r="AA317" s="182"/>
      <c r="AB317" s="182"/>
      <c r="AC317" s="178" t="s">
        <v>12</v>
      </c>
      <c r="AD317" s="94"/>
      <c r="AE317" s="95"/>
      <c r="AF317" s="729" t="s">
        <v>445</v>
      </c>
      <c r="AG317" s="24"/>
      <c r="AH317" s="182" t="s">
        <v>2</v>
      </c>
      <c r="AI317" s="182"/>
      <c r="AJ317" s="182"/>
      <c r="AK317" s="182"/>
      <c r="AL317" s="182"/>
      <c r="AM317" s="182"/>
      <c r="AN317" s="182"/>
      <c r="AO317" s="182"/>
      <c r="AP317" s="178" t="s">
        <v>12</v>
      </c>
      <c r="AQ317" s="94"/>
    </row>
    <row r="318" spans="1:43" x14ac:dyDescent="0.2">
      <c r="A318" s="24"/>
      <c r="B318" s="777"/>
      <c r="C318" s="94"/>
      <c r="D318" s="95"/>
      <c r="E318" s="927"/>
      <c r="F318" s="927"/>
      <c r="G318" s="927"/>
      <c r="H318" s="927"/>
      <c r="I318" s="927"/>
      <c r="J318" s="927"/>
      <c r="K318" s="927"/>
      <c r="L318" s="927"/>
      <c r="M318" s="927"/>
      <c r="N318" s="927"/>
      <c r="O318" s="927"/>
      <c r="P318" s="927"/>
      <c r="Q318" s="181"/>
      <c r="R318" s="95"/>
      <c r="S318" s="24"/>
      <c r="T318" s="24"/>
      <c r="U318" s="24"/>
      <c r="V318" s="24"/>
      <c r="W318" s="24"/>
      <c r="X318" s="24"/>
      <c r="Y318" s="24"/>
      <c r="Z318" s="24"/>
      <c r="AA318" s="36" t="s">
        <v>882</v>
      </c>
      <c r="AB318" s="24"/>
      <c r="AC318" s="36"/>
      <c r="AD318" s="94"/>
      <c r="AE318" s="95"/>
      <c r="AF318" s="24"/>
      <c r="AG318" s="24"/>
      <c r="AH318" s="24"/>
      <c r="AI318" s="24"/>
      <c r="AJ318" s="24"/>
      <c r="AK318" s="24"/>
      <c r="AL318" s="24"/>
      <c r="AM318" s="24"/>
      <c r="AN318" s="36" t="s">
        <v>882</v>
      </c>
      <c r="AO318" s="24"/>
      <c r="AP318" s="36"/>
      <c r="AQ318" s="94"/>
    </row>
    <row r="319" spans="1:43" x14ac:dyDescent="0.2">
      <c r="A319" s="24"/>
      <c r="B319" s="777"/>
      <c r="C319" s="94"/>
      <c r="D319" s="95"/>
      <c r="E319" s="927"/>
      <c r="F319" s="927"/>
      <c r="G319" s="927"/>
      <c r="H319" s="927"/>
      <c r="I319" s="927"/>
      <c r="J319" s="927"/>
      <c r="K319" s="927"/>
      <c r="L319" s="927"/>
      <c r="M319" s="927"/>
      <c r="N319" s="927"/>
      <c r="O319" s="927"/>
      <c r="P319" s="927"/>
      <c r="Q319" s="181"/>
      <c r="R319" s="95"/>
      <c r="S319" s="28" t="s">
        <v>560</v>
      </c>
      <c r="T319" s="28"/>
      <c r="U319" s="28"/>
      <c r="V319" s="28"/>
      <c r="W319" s="28"/>
      <c r="X319" s="90" t="s">
        <v>2</v>
      </c>
      <c r="Y319" s="90"/>
      <c r="Z319" s="183"/>
      <c r="AA319" s="90"/>
      <c r="AB319" s="90"/>
      <c r="AC319" s="296" t="s">
        <v>58</v>
      </c>
      <c r="AD319" s="94"/>
      <c r="AE319" s="95"/>
      <c r="AF319" s="735" t="s">
        <v>560</v>
      </c>
      <c r="AG319" s="28"/>
      <c r="AH319" s="28"/>
      <c r="AI319" s="28"/>
      <c r="AJ319" s="28"/>
      <c r="AK319" s="90" t="s">
        <v>2</v>
      </c>
      <c r="AL319" s="90"/>
      <c r="AM319" s="183"/>
      <c r="AN319" s="90"/>
      <c r="AO319" s="90"/>
      <c r="AP319" s="296" t="s">
        <v>58</v>
      </c>
      <c r="AQ319" s="94"/>
    </row>
    <row r="320" spans="1:43" ht="6" customHeight="1" x14ac:dyDescent="0.2">
      <c r="A320" s="30"/>
      <c r="B320" s="793"/>
      <c r="C320" s="91"/>
      <c r="D320" s="44"/>
      <c r="E320" s="30"/>
      <c r="F320" s="30"/>
      <c r="G320" s="30"/>
      <c r="H320" s="30"/>
      <c r="I320" s="30"/>
      <c r="J320" s="30"/>
      <c r="K320" s="30"/>
      <c r="L320" s="30"/>
      <c r="M320" s="30"/>
      <c r="N320" s="30"/>
      <c r="O320" s="30"/>
      <c r="P320" s="30"/>
      <c r="Q320" s="91"/>
      <c r="R320" s="44"/>
      <c r="S320" s="30"/>
      <c r="T320" s="30"/>
      <c r="U320" s="30"/>
      <c r="V320" s="30"/>
      <c r="W320" s="30"/>
      <c r="X320" s="30"/>
      <c r="Y320" s="30"/>
      <c r="Z320" s="30"/>
      <c r="AA320" s="30"/>
      <c r="AB320" s="30"/>
      <c r="AC320" s="185"/>
      <c r="AD320" s="91"/>
      <c r="AE320" s="44"/>
      <c r="AF320" s="30"/>
      <c r="AG320" s="30"/>
      <c r="AH320" s="30"/>
      <c r="AI320" s="30"/>
      <c r="AJ320" s="30"/>
      <c r="AK320" s="30"/>
      <c r="AL320" s="30"/>
      <c r="AM320" s="30"/>
      <c r="AN320" s="30"/>
      <c r="AO320" s="30"/>
      <c r="AP320" s="185"/>
      <c r="AQ320" s="91"/>
    </row>
    <row r="321" spans="1:43" ht="6" customHeight="1" x14ac:dyDescent="0.2">
      <c r="A321" s="26"/>
      <c r="B321" s="756"/>
      <c r="C321" s="89"/>
      <c r="D321" s="45"/>
      <c r="E321" s="26"/>
      <c r="F321" s="26"/>
      <c r="G321" s="26"/>
      <c r="H321" s="26"/>
      <c r="I321" s="26"/>
      <c r="J321" s="26"/>
      <c r="K321" s="26"/>
      <c r="L321" s="26"/>
      <c r="M321" s="26"/>
      <c r="N321" s="26"/>
      <c r="O321" s="26"/>
      <c r="P321" s="26"/>
      <c r="Q321" s="89"/>
      <c r="R321" s="45"/>
      <c r="S321" s="26"/>
      <c r="T321" s="26"/>
      <c r="U321" s="26"/>
      <c r="V321" s="26"/>
      <c r="W321" s="26"/>
      <c r="X321" s="26"/>
      <c r="Y321" s="26"/>
      <c r="Z321" s="26"/>
      <c r="AA321" s="26"/>
      <c r="AB321" s="26"/>
      <c r="AC321" s="186"/>
      <c r="AD321" s="89"/>
      <c r="AE321" s="45"/>
      <c r="AF321" s="26"/>
      <c r="AG321" s="26"/>
      <c r="AH321" s="26"/>
      <c r="AI321" s="26"/>
      <c r="AJ321" s="26"/>
      <c r="AK321" s="26"/>
      <c r="AL321" s="26"/>
      <c r="AM321" s="26"/>
      <c r="AN321" s="26"/>
      <c r="AO321" s="26"/>
      <c r="AP321" s="186"/>
      <c r="AQ321" s="89"/>
    </row>
    <row r="322" spans="1:43" ht="11.25" customHeight="1" x14ac:dyDescent="0.2">
      <c r="A322" s="28"/>
      <c r="B322" s="757">
        <v>630</v>
      </c>
      <c r="C322" s="94"/>
      <c r="D322" s="95"/>
      <c r="E322" s="918" t="str">
        <f ca="1">VLOOKUP(INDIRECT(ADDRESS(ROW(),COLUMN()-3)),Language_Translations,MATCH(Language_Selected,Language_Options,0),FALSE)</f>
        <v>Quels médicaments (NOM) a-t-il/elle pris ?
Aucun autre médicament ?</v>
      </c>
      <c r="F322" s="918"/>
      <c r="G322" s="918"/>
      <c r="H322" s="918"/>
      <c r="I322" s="918"/>
      <c r="J322" s="918"/>
      <c r="K322" s="918"/>
      <c r="L322" s="918"/>
      <c r="M322" s="918"/>
      <c r="N322" s="918"/>
      <c r="O322" s="918"/>
      <c r="P322" s="918"/>
      <c r="Q322" s="181"/>
      <c r="R322" s="95"/>
      <c r="S322" s="307" t="s">
        <v>1051</v>
      </c>
      <c r="T322" s="28"/>
      <c r="U322" s="28"/>
      <c r="V322" s="28"/>
      <c r="W322" s="28"/>
      <c r="X322" s="28"/>
      <c r="Y322" s="28"/>
      <c r="Z322" s="28"/>
      <c r="AA322" s="28"/>
      <c r="AB322" s="28"/>
      <c r="AC322" s="179"/>
      <c r="AD322" s="94"/>
      <c r="AE322" s="95"/>
      <c r="AF322" s="307" t="s">
        <v>1051</v>
      </c>
      <c r="AG322" s="28"/>
      <c r="AH322" s="28"/>
      <c r="AI322" s="28"/>
      <c r="AJ322" s="28"/>
      <c r="AK322" s="28"/>
      <c r="AL322" s="28"/>
      <c r="AM322" s="28"/>
      <c r="AN322" s="28"/>
      <c r="AO322" s="28"/>
      <c r="AP322" s="179"/>
      <c r="AQ322" s="94"/>
    </row>
    <row r="323" spans="1:43" ht="11.25" customHeight="1" x14ac:dyDescent="0.2">
      <c r="A323" s="28"/>
      <c r="B323" s="216" t="s">
        <v>73</v>
      </c>
      <c r="C323" s="94"/>
      <c r="D323" s="95"/>
      <c r="E323" s="918"/>
      <c r="F323" s="918"/>
      <c r="G323" s="918"/>
      <c r="H323" s="918"/>
      <c r="I323" s="918"/>
      <c r="J323" s="918"/>
      <c r="K323" s="918"/>
      <c r="L323" s="918"/>
      <c r="M323" s="918"/>
      <c r="N323" s="918"/>
      <c r="O323" s="918"/>
      <c r="P323" s="918"/>
      <c r="Q323" s="181"/>
      <c r="R323" s="95"/>
      <c r="S323" s="307"/>
      <c r="T323" s="28" t="s">
        <v>1045</v>
      </c>
      <c r="U323" s="28"/>
      <c r="V323" s="28"/>
      <c r="W323" s="28"/>
      <c r="X323" s="28"/>
      <c r="Y323" s="28"/>
      <c r="Z323" s="28"/>
      <c r="AA323" s="28"/>
      <c r="AB323" s="28"/>
      <c r="AC323" s="179"/>
      <c r="AD323" s="94"/>
      <c r="AE323" s="95"/>
      <c r="AF323" s="307"/>
      <c r="AG323" s="735" t="s">
        <v>1045</v>
      </c>
      <c r="AH323" s="28"/>
      <c r="AI323" s="28"/>
      <c r="AJ323" s="28"/>
      <c r="AK323" s="28"/>
      <c r="AL323" s="28"/>
      <c r="AM323" s="28"/>
      <c r="AN323" s="28"/>
      <c r="AO323" s="28"/>
      <c r="AP323" s="179"/>
      <c r="AQ323" s="94"/>
    </row>
    <row r="324" spans="1:43" ht="11.25" customHeight="1" x14ac:dyDescent="0.2">
      <c r="A324" s="28"/>
      <c r="B324" s="216"/>
      <c r="C324" s="94"/>
      <c r="D324" s="95"/>
      <c r="E324" s="918"/>
      <c r="F324" s="918"/>
      <c r="G324" s="918"/>
      <c r="H324" s="918"/>
      <c r="I324" s="918"/>
      <c r="J324" s="918"/>
      <c r="K324" s="918"/>
      <c r="L324" s="918"/>
      <c r="M324" s="918"/>
      <c r="N324" s="918"/>
      <c r="O324" s="918"/>
      <c r="P324" s="918"/>
      <c r="Q324" s="181"/>
      <c r="R324" s="95"/>
      <c r="S324" s="307"/>
      <c r="T324" s="28"/>
      <c r="U324" s="28" t="s">
        <v>1046</v>
      </c>
      <c r="V324" s="28"/>
      <c r="W324" s="28"/>
      <c r="X324" s="28"/>
      <c r="Y324" s="28"/>
      <c r="Z324" s="28"/>
      <c r="AA324" s="28"/>
      <c r="AB324" s="28"/>
      <c r="AC324" s="179"/>
      <c r="AD324" s="94"/>
      <c r="AE324" s="95"/>
      <c r="AF324" s="307"/>
      <c r="AG324" s="28"/>
      <c r="AH324" s="735" t="s">
        <v>1046</v>
      </c>
      <c r="AI324" s="28"/>
      <c r="AJ324" s="28"/>
      <c r="AK324" s="28"/>
      <c r="AL324" s="28"/>
      <c r="AM324" s="28"/>
      <c r="AN324" s="28"/>
      <c r="AO324" s="28"/>
      <c r="AP324" s="179"/>
      <c r="AQ324" s="94"/>
    </row>
    <row r="325" spans="1:43" ht="11.25" customHeight="1" x14ac:dyDescent="0.2">
      <c r="A325" s="28"/>
      <c r="B325" s="216"/>
      <c r="C325" s="94"/>
      <c r="D325" s="95"/>
      <c r="E325" s="918"/>
      <c r="F325" s="918"/>
      <c r="G325" s="918"/>
      <c r="H325" s="918"/>
      <c r="I325" s="918"/>
      <c r="J325" s="918"/>
      <c r="K325" s="918"/>
      <c r="L325" s="918"/>
      <c r="M325" s="918"/>
      <c r="N325" s="918"/>
      <c r="O325" s="918"/>
      <c r="P325" s="918"/>
      <c r="Q325" s="181"/>
      <c r="R325" s="95"/>
      <c r="S325" s="307"/>
      <c r="T325" s="28"/>
      <c r="U325" s="28" t="s">
        <v>1047</v>
      </c>
      <c r="V325" s="28"/>
      <c r="W325" s="28"/>
      <c r="X325" s="28"/>
      <c r="Z325" s="90"/>
      <c r="AA325" s="90"/>
      <c r="AB325" s="90" t="s">
        <v>2</v>
      </c>
      <c r="AC325" s="179" t="s">
        <v>22</v>
      </c>
      <c r="AD325" s="94"/>
      <c r="AE325" s="95"/>
      <c r="AF325" s="307"/>
      <c r="AG325" s="28"/>
      <c r="AH325" s="735" t="s">
        <v>1047</v>
      </c>
      <c r="AI325" s="28"/>
      <c r="AJ325" s="28"/>
      <c r="AK325" s="28"/>
      <c r="AM325" s="90"/>
      <c r="AN325" s="90"/>
      <c r="AO325" s="90" t="s">
        <v>2</v>
      </c>
      <c r="AP325" s="179" t="s">
        <v>22</v>
      </c>
      <c r="AQ325" s="94"/>
    </row>
    <row r="326" spans="1:43" x14ac:dyDescent="0.2">
      <c r="A326" s="28"/>
      <c r="B326" s="342"/>
      <c r="C326" s="94"/>
      <c r="D326" s="95"/>
      <c r="Q326" s="181"/>
      <c r="R326" s="95"/>
      <c r="S326" s="28"/>
      <c r="T326" s="28" t="s">
        <v>33</v>
      </c>
      <c r="U326" s="28"/>
      <c r="V326" s="28"/>
      <c r="W326" s="28"/>
      <c r="X326" s="28"/>
      <c r="Y326" s="90" t="s">
        <v>2</v>
      </c>
      <c r="Z326" s="90"/>
      <c r="AA326" s="183"/>
      <c r="AB326" s="90"/>
      <c r="AC326" s="179" t="s">
        <v>23</v>
      </c>
      <c r="AD326" s="94"/>
      <c r="AE326" s="95"/>
      <c r="AF326" s="28"/>
      <c r="AG326" s="28" t="s">
        <v>33</v>
      </c>
      <c r="AH326" s="28"/>
      <c r="AI326" s="28"/>
      <c r="AJ326" s="28"/>
      <c r="AK326" s="28"/>
      <c r="AL326" s="90" t="s">
        <v>2</v>
      </c>
      <c r="AM326" s="90"/>
      <c r="AN326" s="183"/>
      <c r="AO326" s="90"/>
      <c r="AP326" s="179" t="s">
        <v>23</v>
      </c>
      <c r="AQ326" s="94"/>
    </row>
    <row r="327" spans="1:43" x14ac:dyDescent="0.2">
      <c r="A327" s="28"/>
      <c r="B327" s="757"/>
      <c r="C327" s="94"/>
      <c r="D327" s="95"/>
      <c r="E327" s="899" t="s">
        <v>1052</v>
      </c>
      <c r="F327" s="899"/>
      <c r="G327" s="899"/>
      <c r="H327" s="899"/>
      <c r="I327" s="899"/>
      <c r="J327" s="899"/>
      <c r="K327" s="899"/>
      <c r="L327" s="899"/>
      <c r="M327" s="899"/>
      <c r="N327" s="899"/>
      <c r="O327" s="899"/>
      <c r="P327" s="899"/>
      <c r="Q327" s="94"/>
      <c r="R327" s="95"/>
      <c r="S327" s="28"/>
      <c r="T327" s="28" t="s">
        <v>34</v>
      </c>
      <c r="U327" s="28"/>
      <c r="V327" s="28"/>
      <c r="W327" s="28"/>
      <c r="X327" s="28"/>
      <c r="Y327" s="90" t="s">
        <v>2</v>
      </c>
      <c r="Z327" s="90"/>
      <c r="AA327" s="183"/>
      <c r="AB327" s="90"/>
      <c r="AC327" s="145" t="s">
        <v>24</v>
      </c>
      <c r="AD327" s="94"/>
      <c r="AE327" s="95"/>
      <c r="AF327" s="28"/>
      <c r="AG327" s="28" t="s">
        <v>34</v>
      </c>
      <c r="AH327" s="28"/>
      <c r="AI327" s="28"/>
      <c r="AJ327" s="28"/>
      <c r="AK327" s="28"/>
      <c r="AL327" s="90" t="s">
        <v>2</v>
      </c>
      <c r="AM327" s="90"/>
      <c r="AN327" s="183"/>
      <c r="AO327" s="90"/>
      <c r="AP327" s="145" t="s">
        <v>24</v>
      </c>
      <c r="AQ327" s="94"/>
    </row>
    <row r="328" spans="1:43" ht="11.25" customHeight="1" x14ac:dyDescent="0.2">
      <c r="A328" s="24"/>
      <c r="B328" s="777"/>
      <c r="C328" s="94"/>
      <c r="D328" s="95"/>
      <c r="E328" s="899"/>
      <c r="F328" s="899"/>
      <c r="G328" s="899"/>
      <c r="H328" s="899"/>
      <c r="I328" s="899"/>
      <c r="J328" s="899"/>
      <c r="K328" s="899"/>
      <c r="L328" s="899"/>
      <c r="M328" s="899"/>
      <c r="N328" s="899"/>
      <c r="O328" s="899"/>
      <c r="P328" s="899"/>
      <c r="Q328" s="181"/>
      <c r="R328" s="95"/>
      <c r="S328" s="24"/>
      <c r="T328" s="24" t="s">
        <v>109</v>
      </c>
      <c r="U328" s="24"/>
      <c r="V328" s="24"/>
      <c r="W328" s="24"/>
      <c r="X328" s="24"/>
      <c r="Y328" s="90" t="s">
        <v>2</v>
      </c>
      <c r="Z328" s="90"/>
      <c r="AA328" s="183"/>
      <c r="AB328" s="90"/>
      <c r="AC328" s="145" t="s">
        <v>25</v>
      </c>
      <c r="AD328" s="94"/>
      <c r="AE328" s="95"/>
      <c r="AF328" s="24"/>
      <c r="AG328" s="24" t="s">
        <v>109</v>
      </c>
      <c r="AH328" s="24"/>
      <c r="AI328" s="24"/>
      <c r="AJ328" s="24"/>
      <c r="AK328" s="24"/>
      <c r="AL328" s="90" t="s">
        <v>2</v>
      </c>
      <c r="AM328" s="90"/>
      <c r="AN328" s="183"/>
      <c r="AO328" s="90"/>
      <c r="AP328" s="145" t="s">
        <v>25</v>
      </c>
      <c r="AQ328" s="94"/>
    </row>
    <row r="329" spans="1:43" x14ac:dyDescent="0.2">
      <c r="A329" s="24"/>
      <c r="B329" s="777"/>
      <c r="C329" s="94"/>
      <c r="D329" s="95"/>
      <c r="Q329" s="94"/>
      <c r="R329" s="95"/>
      <c r="S329" s="24"/>
      <c r="T329" s="885" t="s">
        <v>1484</v>
      </c>
      <c r="U329" s="885"/>
      <c r="V329" s="885"/>
      <c r="W329"/>
      <c r="X329" s="885"/>
      <c r="Y329"/>
      <c r="Z329" s="885"/>
      <c r="AA329" s="885"/>
      <c r="AB329" s="885"/>
      <c r="AC329" s="886"/>
      <c r="AD329" s="94"/>
      <c r="AE329" s="95"/>
      <c r="AF329" s="24"/>
      <c r="AG329" s="885" t="s">
        <v>1484</v>
      </c>
      <c r="AH329" s="885"/>
      <c r="AI329" s="885"/>
      <c r="AJ329"/>
      <c r="AK329" s="885"/>
      <c r="AL329"/>
      <c r="AM329" s="885"/>
      <c r="AN329" s="885"/>
      <c r="AO329" s="885"/>
      <c r="AP329" s="886"/>
      <c r="AQ329" s="94"/>
    </row>
    <row r="330" spans="1:43" x14ac:dyDescent="0.2">
      <c r="A330" s="24"/>
      <c r="B330" s="777"/>
      <c r="C330" s="94"/>
      <c r="D330" s="95"/>
      <c r="E330" s="28"/>
      <c r="F330" s="28"/>
      <c r="G330" s="28"/>
      <c r="H330" s="28"/>
      <c r="I330" s="28"/>
      <c r="J330" s="28"/>
      <c r="K330" s="28"/>
      <c r="L330" s="28"/>
      <c r="M330" s="28"/>
      <c r="N330" s="28"/>
      <c r="O330" s="28"/>
      <c r="P330" s="28"/>
      <c r="Q330" s="94"/>
      <c r="R330" s="95"/>
      <c r="S330" s="24"/>
      <c r="T330" s="885"/>
      <c r="U330" s="885" t="s">
        <v>1048</v>
      </c>
      <c r="V330" s="885"/>
      <c r="W330" s="887"/>
      <c r="X330" s="887"/>
      <c r="Y330" s="888"/>
      <c r="Z330" s="888" t="s">
        <v>2</v>
      </c>
      <c r="AA330" s="887"/>
      <c r="AB330" s="887"/>
      <c r="AC330" s="889" t="s">
        <v>26</v>
      </c>
      <c r="AD330" s="94"/>
      <c r="AE330" s="95"/>
      <c r="AF330" s="24"/>
      <c r="AG330" s="885"/>
      <c r="AH330" s="885" t="s">
        <v>1048</v>
      </c>
      <c r="AI330" s="885"/>
      <c r="AJ330" s="887"/>
      <c r="AK330" s="887"/>
      <c r="AL330" s="888"/>
      <c r="AM330" s="888" t="s">
        <v>2</v>
      </c>
      <c r="AN330" s="887"/>
      <c r="AO330" s="887"/>
      <c r="AP330" s="889" t="s">
        <v>26</v>
      </c>
      <c r="AQ330" s="94"/>
    </row>
    <row r="331" spans="1:43" x14ac:dyDescent="0.2">
      <c r="A331" s="24"/>
      <c r="B331" s="777"/>
      <c r="C331" s="94"/>
      <c r="D331" s="95"/>
      <c r="E331" s="28"/>
      <c r="F331" s="28"/>
      <c r="G331" s="28"/>
      <c r="H331" s="28"/>
      <c r="I331" s="28"/>
      <c r="J331" s="28"/>
      <c r="K331" s="28"/>
      <c r="L331" s="28"/>
      <c r="M331" s="28"/>
      <c r="N331" s="28"/>
      <c r="O331" s="28"/>
      <c r="P331" s="28"/>
      <c r="Q331" s="94"/>
      <c r="R331" s="95"/>
      <c r="S331" s="24"/>
      <c r="T331" s="24"/>
      <c r="U331" s="24" t="s">
        <v>248</v>
      </c>
      <c r="V331" s="24"/>
      <c r="W331" s="182"/>
      <c r="X331" s="182"/>
      <c r="Z331" s="183" t="s">
        <v>2</v>
      </c>
      <c r="AA331" s="182"/>
      <c r="AB331" s="182"/>
      <c r="AC331" s="145" t="s">
        <v>28</v>
      </c>
      <c r="AD331" s="94"/>
      <c r="AE331" s="95"/>
      <c r="AF331" s="24"/>
      <c r="AG331" s="24"/>
      <c r="AH331" s="24" t="s">
        <v>248</v>
      </c>
      <c r="AI331" s="24"/>
      <c r="AJ331" s="182"/>
      <c r="AK331" s="182"/>
      <c r="AM331" s="183" t="s">
        <v>2</v>
      </c>
      <c r="AN331" s="182"/>
      <c r="AO331" s="182"/>
      <c r="AP331" s="145" t="s">
        <v>28</v>
      </c>
      <c r="AQ331" s="94"/>
    </row>
    <row r="332" spans="1:43" x14ac:dyDescent="0.2">
      <c r="A332" s="24"/>
      <c r="B332" s="777"/>
      <c r="C332" s="94"/>
      <c r="D332" s="95"/>
      <c r="E332" s="28"/>
      <c r="F332" s="28"/>
      <c r="G332" s="28"/>
      <c r="H332" s="28"/>
      <c r="I332" s="28"/>
      <c r="J332" s="28"/>
      <c r="K332" s="28"/>
      <c r="L332" s="28"/>
      <c r="M332" s="28"/>
      <c r="N332" s="28"/>
      <c r="O332" s="28"/>
      <c r="P332" s="28"/>
      <c r="Q332" s="94"/>
      <c r="R332" s="95"/>
      <c r="S332" s="24"/>
      <c r="T332" s="24" t="s">
        <v>249</v>
      </c>
      <c r="U332" s="24"/>
      <c r="V332" s="24"/>
      <c r="W332" s="182"/>
      <c r="X332" s="182"/>
      <c r="Y332" s="183"/>
      <c r="Z332" s="182"/>
      <c r="AA332" s="182"/>
      <c r="AB332" s="182"/>
      <c r="AC332" s="433"/>
      <c r="AD332" s="94"/>
      <c r="AE332" s="95"/>
      <c r="AF332" s="24"/>
      <c r="AG332" s="24" t="s">
        <v>249</v>
      </c>
      <c r="AH332" s="24"/>
      <c r="AI332" s="24"/>
      <c r="AJ332" s="182"/>
      <c r="AK332" s="182"/>
      <c r="AL332" s="183"/>
      <c r="AM332" s="182"/>
      <c r="AN332" s="182"/>
      <c r="AO332" s="182"/>
      <c r="AP332" s="433"/>
      <c r="AQ332" s="94"/>
    </row>
    <row r="333" spans="1:43" x14ac:dyDescent="0.2">
      <c r="A333" s="24"/>
      <c r="B333" s="777"/>
      <c r="C333" s="94"/>
      <c r="D333" s="95"/>
      <c r="E333" s="28"/>
      <c r="F333" s="28"/>
      <c r="G333" s="28"/>
      <c r="H333" s="28"/>
      <c r="I333" s="28"/>
      <c r="J333" s="28"/>
      <c r="K333" s="28"/>
      <c r="L333" s="28"/>
      <c r="M333" s="28"/>
      <c r="N333" s="28"/>
      <c r="O333" s="28"/>
      <c r="P333" s="28"/>
      <c r="Q333" s="94"/>
      <c r="R333" s="95"/>
      <c r="S333" s="24"/>
      <c r="T333" s="24"/>
      <c r="U333" s="24" t="s">
        <v>1049</v>
      </c>
      <c r="V333" s="24"/>
      <c r="W333" s="182"/>
      <c r="X333" s="182"/>
      <c r="Y333" s="183"/>
      <c r="Z333" s="182" t="s">
        <v>2</v>
      </c>
      <c r="AA333" s="182"/>
      <c r="AB333" s="182"/>
      <c r="AC333" s="145" t="s">
        <v>29</v>
      </c>
      <c r="AD333" s="94"/>
      <c r="AE333" s="95"/>
      <c r="AF333" s="24"/>
      <c r="AG333" s="24"/>
      <c r="AH333" s="24" t="s">
        <v>1049</v>
      </c>
      <c r="AI333" s="24"/>
      <c r="AJ333" s="182"/>
      <c r="AK333" s="182"/>
      <c r="AL333" s="183"/>
      <c r="AM333" s="182" t="s">
        <v>2</v>
      </c>
      <c r="AN333" s="182"/>
      <c r="AO333" s="182"/>
      <c r="AP333" s="145" t="s">
        <v>29</v>
      </c>
      <c r="AQ333" s="94"/>
    </row>
    <row r="334" spans="1:43" x14ac:dyDescent="0.2">
      <c r="A334" s="24"/>
      <c r="B334" s="777"/>
      <c r="C334" s="94"/>
      <c r="D334" s="95"/>
      <c r="E334" s="28"/>
      <c r="F334" s="28"/>
      <c r="G334" s="28"/>
      <c r="H334" s="28"/>
      <c r="I334" s="28"/>
      <c r="J334" s="28"/>
      <c r="K334" s="28"/>
      <c r="L334" s="28"/>
      <c r="M334" s="28"/>
      <c r="N334" s="28"/>
      <c r="O334" s="28"/>
      <c r="P334" s="28"/>
      <c r="Q334" s="94"/>
      <c r="R334" s="95"/>
      <c r="S334" s="24"/>
      <c r="T334" s="24"/>
      <c r="U334" s="24" t="s">
        <v>248</v>
      </c>
      <c r="V334" s="24"/>
      <c r="W334" s="182"/>
      <c r="X334" s="182"/>
      <c r="Z334" s="183" t="s">
        <v>2</v>
      </c>
      <c r="AA334" s="182"/>
      <c r="AB334" s="182"/>
      <c r="AC334" s="145" t="s">
        <v>30</v>
      </c>
      <c r="AD334" s="94"/>
      <c r="AE334" s="95"/>
      <c r="AF334" s="24"/>
      <c r="AG334" s="24"/>
      <c r="AH334" s="24" t="s">
        <v>248</v>
      </c>
      <c r="AI334" s="24"/>
      <c r="AJ334" s="182"/>
      <c r="AK334" s="182"/>
      <c r="AM334" s="183" t="s">
        <v>2</v>
      </c>
      <c r="AN334" s="182"/>
      <c r="AO334" s="182"/>
      <c r="AP334" s="145" t="s">
        <v>30</v>
      </c>
      <c r="AQ334" s="94"/>
    </row>
    <row r="335" spans="1:43" x14ac:dyDescent="0.2">
      <c r="A335" s="24"/>
      <c r="B335" s="777"/>
      <c r="C335" s="94"/>
      <c r="D335" s="95"/>
      <c r="E335" s="28"/>
      <c r="F335" s="28"/>
      <c r="G335" s="28"/>
      <c r="H335" s="28"/>
      <c r="I335" s="28"/>
      <c r="J335" s="28"/>
      <c r="K335" s="28"/>
      <c r="L335" s="28"/>
      <c r="M335" s="28"/>
      <c r="N335" s="28"/>
      <c r="O335" s="28"/>
      <c r="P335" s="28"/>
      <c r="Q335" s="94"/>
      <c r="R335" s="95"/>
      <c r="S335" s="24"/>
      <c r="T335" s="24"/>
      <c r="U335" s="24"/>
      <c r="V335" s="24"/>
      <c r="W335" s="24"/>
      <c r="X335" s="24"/>
      <c r="Y335" s="24"/>
      <c r="Z335" s="24"/>
      <c r="AA335" s="24"/>
      <c r="AB335" s="24"/>
      <c r="AC335" s="433"/>
      <c r="AD335" s="94"/>
      <c r="AE335" s="95"/>
      <c r="AF335" s="24"/>
      <c r="AG335" s="24"/>
      <c r="AH335" s="24"/>
      <c r="AI335" s="24"/>
      <c r="AJ335" s="24"/>
      <c r="AK335" s="24"/>
      <c r="AL335" s="24"/>
      <c r="AM335" s="24"/>
      <c r="AN335" s="24"/>
      <c r="AO335" s="24"/>
      <c r="AP335" s="433"/>
      <c r="AQ335" s="94"/>
    </row>
    <row r="336" spans="1:43" x14ac:dyDescent="0.2">
      <c r="A336" s="24"/>
      <c r="B336" s="777"/>
      <c r="C336" s="94"/>
      <c r="D336" s="95"/>
      <c r="E336" s="28"/>
      <c r="F336" s="28"/>
      <c r="G336" s="28"/>
      <c r="H336" s="28"/>
      <c r="I336" s="28"/>
      <c r="J336" s="28"/>
      <c r="K336" s="28"/>
      <c r="L336" s="28"/>
      <c r="M336" s="28"/>
      <c r="N336" s="28"/>
      <c r="O336" s="28"/>
      <c r="P336" s="28"/>
      <c r="Q336" s="94"/>
      <c r="R336" s="95"/>
      <c r="S336" s="24"/>
      <c r="T336" s="24" t="s">
        <v>1050</v>
      </c>
      <c r="U336" s="24"/>
      <c r="V336" s="24"/>
      <c r="W336" s="24"/>
      <c r="X336" s="24"/>
      <c r="Y336" s="24"/>
      <c r="Z336" s="24"/>
      <c r="AA336" s="24"/>
      <c r="AB336" s="24"/>
      <c r="AC336" s="145"/>
      <c r="AD336" s="94"/>
      <c r="AE336" s="95"/>
      <c r="AF336" s="24"/>
      <c r="AG336" s="741" t="s">
        <v>1050</v>
      </c>
      <c r="AH336" s="24"/>
      <c r="AI336" s="24"/>
      <c r="AJ336" s="24"/>
      <c r="AK336" s="24"/>
      <c r="AL336" s="24"/>
      <c r="AM336" s="24"/>
      <c r="AN336" s="24"/>
      <c r="AO336" s="24"/>
      <c r="AP336" s="145"/>
      <c r="AQ336" s="94"/>
    </row>
    <row r="337" spans="1:43" x14ac:dyDescent="0.2">
      <c r="A337" s="24"/>
      <c r="B337" s="777"/>
      <c r="C337" s="94"/>
      <c r="D337" s="95"/>
      <c r="E337" s="28"/>
      <c r="F337" s="28"/>
      <c r="G337" s="28"/>
      <c r="H337" s="28"/>
      <c r="I337" s="28"/>
      <c r="J337" s="28"/>
      <c r="K337" s="28"/>
      <c r="L337" s="28"/>
      <c r="M337" s="28"/>
      <c r="N337" s="28"/>
      <c r="O337" s="28"/>
      <c r="P337" s="28"/>
      <c r="Q337" s="94"/>
      <c r="R337" s="95"/>
      <c r="S337" s="24"/>
      <c r="T337" s="24"/>
      <c r="U337" s="24"/>
      <c r="V337" s="24"/>
      <c r="W337" s="24"/>
      <c r="X337" s="24"/>
      <c r="Y337" s="24"/>
      <c r="Z337" s="24"/>
      <c r="AA337" s="24"/>
      <c r="AB337" s="24"/>
      <c r="AC337" s="145"/>
      <c r="AD337" s="94"/>
      <c r="AE337" s="95"/>
      <c r="AF337" s="24"/>
      <c r="AG337" s="24"/>
      <c r="AH337" s="24"/>
      <c r="AI337" s="24"/>
      <c r="AJ337" s="24"/>
      <c r="AK337" s="24"/>
      <c r="AL337" s="24"/>
      <c r="AM337" s="24"/>
      <c r="AN337" s="24"/>
      <c r="AO337" s="24"/>
      <c r="AP337" s="145"/>
      <c r="AQ337" s="94"/>
    </row>
    <row r="338" spans="1:43" x14ac:dyDescent="0.2">
      <c r="A338" s="24"/>
      <c r="B338" s="777"/>
      <c r="C338" s="94"/>
      <c r="D338" s="95"/>
      <c r="E338" s="28"/>
      <c r="F338" s="28"/>
      <c r="G338" s="28"/>
      <c r="H338" s="28"/>
      <c r="I338" s="28"/>
      <c r="J338" s="28"/>
      <c r="K338" s="28"/>
      <c r="L338" s="28"/>
      <c r="M338" s="28"/>
      <c r="N338" s="28"/>
      <c r="O338" s="28"/>
      <c r="P338" s="28"/>
      <c r="Q338" s="94"/>
      <c r="R338" s="95"/>
      <c r="S338" s="24"/>
      <c r="T338" s="157"/>
      <c r="U338" s="157"/>
      <c r="V338" s="172"/>
      <c r="W338" s="172"/>
      <c r="X338" s="172"/>
      <c r="Y338" s="172"/>
      <c r="Z338" s="172"/>
      <c r="AA338" s="172"/>
      <c r="AB338" s="172"/>
      <c r="AC338" s="145" t="s">
        <v>51</v>
      </c>
      <c r="AD338" s="94"/>
      <c r="AE338" s="95"/>
      <c r="AF338" s="24"/>
      <c r="AG338" s="157"/>
      <c r="AH338" s="157"/>
      <c r="AI338" s="172"/>
      <c r="AJ338" s="172"/>
      <c r="AK338" s="172"/>
      <c r="AL338" s="172"/>
      <c r="AM338" s="172"/>
      <c r="AN338" s="172"/>
      <c r="AO338" s="172"/>
      <c r="AP338" s="145" t="s">
        <v>51</v>
      </c>
      <c r="AQ338" s="94"/>
    </row>
    <row r="339" spans="1:43" x14ac:dyDescent="0.2">
      <c r="A339" s="24"/>
      <c r="B339" s="777"/>
      <c r="C339" s="94"/>
      <c r="D339" s="95"/>
      <c r="E339" s="28"/>
      <c r="F339" s="28"/>
      <c r="G339" s="28"/>
      <c r="H339" s="28"/>
      <c r="I339" s="28"/>
      <c r="J339" s="28"/>
      <c r="K339" s="28"/>
      <c r="L339" s="28"/>
      <c r="M339" s="28"/>
      <c r="N339" s="28"/>
      <c r="O339" s="28"/>
      <c r="P339" s="28"/>
      <c r="Q339" s="94"/>
      <c r="R339" s="95"/>
      <c r="S339" s="24"/>
      <c r="T339" s="157"/>
      <c r="U339" s="157"/>
      <c r="V339" s="998" t="s">
        <v>559</v>
      </c>
      <c r="W339" s="998"/>
      <c r="X339" s="998"/>
      <c r="Y339" s="998"/>
      <c r="Z339" s="998"/>
      <c r="AA339" s="998"/>
      <c r="AB339" s="998"/>
      <c r="AC339" s="433"/>
      <c r="AD339" s="94"/>
      <c r="AE339" s="95"/>
      <c r="AF339" s="24"/>
      <c r="AG339" s="157"/>
      <c r="AH339" s="157"/>
      <c r="AI339" s="998" t="s">
        <v>559</v>
      </c>
      <c r="AJ339" s="998"/>
      <c r="AK339" s="998"/>
      <c r="AL339" s="998"/>
      <c r="AM339" s="998"/>
      <c r="AN339" s="998"/>
      <c r="AO339" s="998"/>
      <c r="AP339" s="433"/>
      <c r="AQ339" s="94"/>
    </row>
    <row r="340" spans="1:43" x14ac:dyDescent="0.2">
      <c r="A340" s="24"/>
      <c r="B340" s="777"/>
      <c r="C340" s="94"/>
      <c r="D340" s="95"/>
      <c r="E340" s="28"/>
      <c r="F340" s="28"/>
      <c r="G340" s="28"/>
      <c r="H340" s="28"/>
      <c r="I340" s="28"/>
      <c r="J340" s="28"/>
      <c r="K340" s="28"/>
      <c r="L340" s="28"/>
      <c r="M340" s="28"/>
      <c r="N340" s="28"/>
      <c r="O340" s="28"/>
      <c r="P340" s="28"/>
      <c r="Q340" s="94"/>
      <c r="R340" s="95"/>
      <c r="S340" s="24"/>
      <c r="T340" s="24"/>
      <c r="U340" s="24"/>
      <c r="V340" s="24"/>
      <c r="W340" s="24"/>
      <c r="X340" s="24"/>
      <c r="Y340" s="24"/>
      <c r="Z340" s="24"/>
      <c r="AA340" s="24"/>
      <c r="AB340" s="24"/>
      <c r="AC340" s="145"/>
      <c r="AD340" s="94"/>
      <c r="AE340" s="95"/>
      <c r="AF340" s="24"/>
      <c r="AG340" s="24"/>
      <c r="AH340" s="24"/>
      <c r="AI340" s="24"/>
      <c r="AJ340" s="24"/>
      <c r="AK340" s="24"/>
      <c r="AL340" s="24"/>
      <c r="AM340" s="24"/>
      <c r="AN340" s="24"/>
      <c r="AO340" s="24"/>
      <c r="AP340" s="145"/>
      <c r="AQ340" s="94"/>
    </row>
    <row r="341" spans="1:43" ht="10.5" x14ac:dyDescent="0.2">
      <c r="A341" s="24"/>
      <c r="B341" s="777"/>
      <c r="C341" s="94"/>
      <c r="D341" s="95"/>
      <c r="E341" s="28"/>
      <c r="F341" s="28"/>
      <c r="G341" s="28"/>
      <c r="H341" s="28"/>
      <c r="I341" s="28"/>
      <c r="J341" s="28"/>
      <c r="K341" s="28"/>
      <c r="L341" s="28"/>
      <c r="M341" s="28"/>
      <c r="N341" s="28"/>
      <c r="O341" s="28"/>
      <c r="P341" s="28"/>
      <c r="Q341" s="94"/>
      <c r="R341" s="95"/>
      <c r="S341" s="420" t="s">
        <v>1053</v>
      </c>
      <c r="T341" s="24"/>
      <c r="U341" s="24"/>
      <c r="V341" s="24"/>
      <c r="W341" s="24"/>
      <c r="X341" s="24"/>
      <c r="Y341" s="24"/>
      <c r="Z341" s="24"/>
      <c r="AA341" s="24"/>
      <c r="AB341" s="24"/>
      <c r="AC341" s="145"/>
      <c r="AD341" s="94"/>
      <c r="AE341" s="95"/>
      <c r="AF341" s="420" t="s">
        <v>1053</v>
      </c>
      <c r="AG341" s="24"/>
      <c r="AH341" s="24"/>
      <c r="AI341" s="24"/>
      <c r="AJ341" s="24"/>
      <c r="AK341" s="24"/>
      <c r="AL341" s="24"/>
      <c r="AM341" s="24"/>
      <c r="AN341" s="24"/>
      <c r="AO341" s="24"/>
      <c r="AP341" s="145"/>
      <c r="AQ341" s="94"/>
    </row>
    <row r="342" spans="1:43" x14ac:dyDescent="0.2">
      <c r="A342" s="24"/>
      <c r="B342" s="777"/>
      <c r="C342" s="94"/>
      <c r="D342" s="95"/>
      <c r="E342" s="28"/>
      <c r="F342" s="28"/>
      <c r="G342" s="28"/>
      <c r="H342" s="28"/>
      <c r="I342" s="28"/>
      <c r="J342" s="28"/>
      <c r="K342" s="28"/>
      <c r="L342" s="28"/>
      <c r="M342" s="28"/>
      <c r="N342" s="28"/>
      <c r="O342" s="28"/>
      <c r="P342" s="28"/>
      <c r="Q342" s="94"/>
      <c r="R342" s="95"/>
      <c r="S342" s="24"/>
      <c r="T342" s="24" t="s">
        <v>1054</v>
      </c>
      <c r="U342" s="24"/>
      <c r="V342" s="24"/>
      <c r="W342" s="24"/>
      <c r="X342" s="182"/>
      <c r="Y342" s="182"/>
      <c r="Z342" s="182" t="s">
        <v>2</v>
      </c>
      <c r="AA342" s="183"/>
      <c r="AB342" s="182"/>
      <c r="AC342" s="145" t="s">
        <v>52</v>
      </c>
      <c r="AD342" s="94"/>
      <c r="AE342" s="95"/>
      <c r="AF342" s="24"/>
      <c r="AG342" s="741" t="s">
        <v>1054</v>
      </c>
      <c r="AH342" s="24"/>
      <c r="AI342" s="24"/>
      <c r="AJ342" s="24"/>
      <c r="AK342" s="182"/>
      <c r="AL342" s="182"/>
      <c r="AM342" s="182" t="s">
        <v>2</v>
      </c>
      <c r="AN342" s="183"/>
      <c r="AO342" s="182"/>
      <c r="AP342" s="145" t="s">
        <v>52</v>
      </c>
      <c r="AQ342" s="94"/>
    </row>
    <row r="343" spans="1:43" x14ac:dyDescent="0.2">
      <c r="A343" s="24"/>
      <c r="B343" s="777"/>
      <c r="C343" s="94"/>
      <c r="D343" s="95"/>
      <c r="E343" s="28"/>
      <c r="F343" s="28"/>
      <c r="G343" s="28"/>
      <c r="H343" s="28"/>
      <c r="I343" s="28"/>
      <c r="J343" s="28"/>
      <c r="K343" s="28"/>
      <c r="L343" s="28"/>
      <c r="M343" s="28"/>
      <c r="N343" s="28"/>
      <c r="O343" s="28"/>
      <c r="P343" s="28"/>
      <c r="Q343" s="94"/>
      <c r="R343" s="95"/>
      <c r="S343" s="24"/>
      <c r="T343" s="24" t="s">
        <v>248</v>
      </c>
      <c r="U343" s="24"/>
      <c r="V343" s="24"/>
      <c r="W343" s="24"/>
      <c r="Y343" s="182" t="s">
        <v>2</v>
      </c>
      <c r="Z343" s="182"/>
      <c r="AA343" s="183"/>
      <c r="AB343" s="182"/>
      <c r="AC343" s="145" t="s">
        <v>98</v>
      </c>
      <c r="AD343" s="94"/>
      <c r="AE343" s="95"/>
      <c r="AF343" s="24"/>
      <c r="AG343" s="24" t="s">
        <v>248</v>
      </c>
      <c r="AH343" s="24"/>
      <c r="AI343" s="24"/>
      <c r="AJ343" s="24"/>
      <c r="AL343" s="182" t="s">
        <v>2</v>
      </c>
      <c r="AM343" s="182"/>
      <c r="AN343" s="183"/>
      <c r="AO343" s="182"/>
      <c r="AP343" s="145" t="s">
        <v>98</v>
      </c>
      <c r="AQ343" s="94"/>
    </row>
    <row r="344" spans="1:43" x14ac:dyDescent="0.2">
      <c r="A344" s="24"/>
      <c r="B344" s="777"/>
      <c r="C344" s="94"/>
      <c r="D344" s="95"/>
      <c r="E344" s="28"/>
      <c r="F344" s="28"/>
      <c r="G344" s="28"/>
      <c r="H344" s="28"/>
      <c r="I344" s="28"/>
      <c r="J344" s="28"/>
      <c r="K344" s="28"/>
      <c r="L344" s="28"/>
      <c r="M344" s="28"/>
      <c r="N344" s="28"/>
      <c r="O344" s="28"/>
      <c r="P344" s="28"/>
      <c r="Q344" s="94"/>
      <c r="R344" s="95"/>
      <c r="S344" s="24"/>
      <c r="T344" s="24"/>
      <c r="U344" s="24"/>
      <c r="V344" s="24"/>
      <c r="W344" s="24"/>
      <c r="X344" s="24"/>
      <c r="Y344" s="24"/>
      <c r="Z344" s="24"/>
      <c r="AA344" s="24"/>
      <c r="AB344" s="24"/>
      <c r="AC344" s="145"/>
      <c r="AD344" s="94"/>
      <c r="AE344" s="95"/>
      <c r="AF344" s="24"/>
      <c r="AG344" s="24"/>
      <c r="AH344" s="24"/>
      <c r="AI344" s="24"/>
      <c r="AJ344" s="24"/>
      <c r="AK344" s="24"/>
      <c r="AL344" s="24"/>
      <c r="AM344" s="24"/>
      <c r="AN344" s="24"/>
      <c r="AO344" s="24"/>
      <c r="AP344" s="145"/>
      <c r="AQ344" s="94"/>
    </row>
    <row r="345" spans="1:43" ht="10.5" x14ac:dyDescent="0.2">
      <c r="A345" s="24"/>
      <c r="B345" s="777"/>
      <c r="C345" s="94"/>
      <c r="D345" s="95"/>
      <c r="E345" s="28"/>
      <c r="F345" s="28"/>
      <c r="G345" s="28"/>
      <c r="H345" s="28"/>
      <c r="I345" s="28"/>
      <c r="J345" s="28"/>
      <c r="K345" s="28"/>
      <c r="L345" s="28"/>
      <c r="M345" s="28"/>
      <c r="N345" s="28"/>
      <c r="O345" s="28"/>
      <c r="P345" s="28"/>
      <c r="Q345" s="94"/>
      <c r="R345" s="95"/>
      <c r="S345" s="420" t="s">
        <v>1055</v>
      </c>
      <c r="T345" s="24"/>
      <c r="U345" s="24"/>
      <c r="V345" s="24"/>
      <c r="W345" s="24"/>
      <c r="X345" s="24"/>
      <c r="Y345" s="24"/>
      <c r="Z345" s="24"/>
      <c r="AA345" s="24"/>
      <c r="AB345" s="24"/>
      <c r="AC345" s="145"/>
      <c r="AD345" s="94"/>
      <c r="AE345" s="95"/>
      <c r="AF345" s="420" t="s">
        <v>1055</v>
      </c>
      <c r="AG345" s="24"/>
      <c r="AH345" s="24"/>
      <c r="AI345" s="24"/>
      <c r="AJ345" s="24"/>
      <c r="AK345" s="24"/>
      <c r="AL345" s="24"/>
      <c r="AM345" s="24"/>
      <c r="AN345" s="24"/>
      <c r="AO345" s="24"/>
      <c r="AP345" s="145"/>
      <c r="AQ345" s="94"/>
    </row>
    <row r="346" spans="1:43" x14ac:dyDescent="0.2">
      <c r="A346" s="24"/>
      <c r="B346" s="777"/>
      <c r="C346" s="94"/>
      <c r="D346" s="95"/>
      <c r="E346" s="28"/>
      <c r="F346" s="28"/>
      <c r="G346" s="28"/>
      <c r="H346" s="28"/>
      <c r="I346" s="28"/>
      <c r="J346" s="28"/>
      <c r="K346" s="28"/>
      <c r="L346" s="28"/>
      <c r="M346" s="28"/>
      <c r="N346" s="28"/>
      <c r="O346" s="28"/>
      <c r="P346" s="28"/>
      <c r="Q346" s="94"/>
      <c r="R346" s="95"/>
      <c r="S346" s="24"/>
      <c r="T346" s="24" t="s">
        <v>1056</v>
      </c>
      <c r="U346" s="24"/>
      <c r="V346" s="24"/>
      <c r="W346" s="182" t="s">
        <v>2</v>
      </c>
      <c r="X346" s="182"/>
      <c r="Y346" s="183"/>
      <c r="Z346" s="182"/>
      <c r="AA346" s="182"/>
      <c r="AB346" s="182"/>
      <c r="AC346" s="145" t="s">
        <v>99</v>
      </c>
      <c r="AD346" s="94"/>
      <c r="AE346" s="95"/>
      <c r="AF346" s="24"/>
      <c r="AG346" s="741" t="s">
        <v>1056</v>
      </c>
      <c r="AH346" s="24"/>
      <c r="AI346" s="24"/>
      <c r="AJ346" s="182" t="s">
        <v>2</v>
      </c>
      <c r="AK346" s="182"/>
      <c r="AL346" s="183"/>
      <c r="AM346" s="182"/>
      <c r="AN346" s="182"/>
      <c r="AO346" s="182"/>
      <c r="AP346" s="145" t="s">
        <v>99</v>
      </c>
      <c r="AQ346" s="94"/>
    </row>
    <row r="347" spans="1:43" x14ac:dyDescent="0.2">
      <c r="A347" s="24"/>
      <c r="B347" s="777"/>
      <c r="C347" s="94"/>
      <c r="D347" s="95"/>
      <c r="E347" s="28"/>
      <c r="F347" s="28"/>
      <c r="G347" s="28"/>
      <c r="H347" s="28"/>
      <c r="I347" s="28"/>
      <c r="J347" s="28"/>
      <c r="K347" s="28"/>
      <c r="L347" s="28"/>
      <c r="M347" s="28"/>
      <c r="N347" s="28"/>
      <c r="O347" s="28"/>
      <c r="P347" s="28"/>
      <c r="Q347" s="94"/>
      <c r="R347" s="95"/>
      <c r="S347" s="24"/>
      <c r="T347" s="24" t="s">
        <v>1485</v>
      </c>
      <c r="U347" s="24"/>
      <c r="V347" s="24"/>
      <c r="W347" s="24"/>
      <c r="X347" s="24"/>
      <c r="Y347" s="24"/>
      <c r="Z347" s="182" t="s">
        <v>2</v>
      </c>
      <c r="AA347" s="182"/>
      <c r="AB347" s="182"/>
      <c r="AC347" s="145" t="s">
        <v>100</v>
      </c>
      <c r="AD347" s="94"/>
      <c r="AE347" s="95"/>
      <c r="AF347" s="24"/>
      <c r="AG347" s="741" t="s">
        <v>1485</v>
      </c>
      <c r="AH347" s="24"/>
      <c r="AI347" s="24"/>
      <c r="AJ347" s="24"/>
      <c r="AK347" s="24"/>
      <c r="AL347" s="24"/>
      <c r="AM347" s="182" t="s">
        <v>2</v>
      </c>
      <c r="AN347" s="182"/>
      <c r="AO347" s="182"/>
      <c r="AP347" s="145" t="s">
        <v>100</v>
      </c>
      <c r="AQ347" s="94"/>
    </row>
    <row r="348" spans="1:43" x14ac:dyDescent="0.2">
      <c r="A348" s="24"/>
      <c r="B348" s="777"/>
      <c r="C348" s="94"/>
      <c r="D348" s="95"/>
      <c r="E348" s="28"/>
      <c r="F348" s="28"/>
      <c r="G348" s="28"/>
      <c r="H348" s="28"/>
      <c r="I348" s="28"/>
      <c r="J348" s="28"/>
      <c r="K348" s="28"/>
      <c r="L348" s="28"/>
      <c r="M348" s="28"/>
      <c r="N348" s="28"/>
      <c r="O348" s="28"/>
      <c r="P348" s="28"/>
      <c r="Q348" s="94"/>
      <c r="R348" s="95"/>
      <c r="S348" s="24"/>
      <c r="T348" s="24" t="s">
        <v>110</v>
      </c>
      <c r="U348" s="24"/>
      <c r="V348" s="24"/>
      <c r="W348" s="24"/>
      <c r="X348" s="182" t="s">
        <v>2</v>
      </c>
      <c r="Y348" s="182"/>
      <c r="Z348" s="182"/>
      <c r="AA348" s="183"/>
      <c r="AB348" s="182"/>
      <c r="AC348" s="145" t="s">
        <v>101</v>
      </c>
      <c r="AD348" s="94"/>
      <c r="AE348" s="95"/>
      <c r="AF348" s="24"/>
      <c r="AG348" s="741" t="s">
        <v>110</v>
      </c>
      <c r="AH348" s="24"/>
      <c r="AI348" s="24"/>
      <c r="AJ348" s="24"/>
      <c r="AK348" s="182" t="s">
        <v>2</v>
      </c>
      <c r="AL348" s="182"/>
      <c r="AM348" s="182"/>
      <c r="AN348" s="183"/>
      <c r="AO348" s="182"/>
      <c r="AP348" s="145" t="s">
        <v>101</v>
      </c>
      <c r="AQ348" s="94"/>
    </row>
    <row r="349" spans="1:43" x14ac:dyDescent="0.2">
      <c r="A349" s="24"/>
      <c r="B349" s="777"/>
      <c r="C349" s="94"/>
      <c r="D349" s="95"/>
      <c r="E349" s="28"/>
      <c r="F349" s="28"/>
      <c r="G349" s="28"/>
      <c r="H349" s="28"/>
      <c r="I349" s="28"/>
      <c r="J349" s="28"/>
      <c r="K349" s="28"/>
      <c r="L349" s="28"/>
      <c r="M349" s="28"/>
      <c r="N349" s="28"/>
      <c r="O349" s="28"/>
      <c r="P349" s="28"/>
      <c r="Q349" s="94"/>
      <c r="R349" s="95"/>
      <c r="S349" s="24"/>
      <c r="T349" s="24"/>
      <c r="U349" s="24"/>
      <c r="V349" s="24"/>
      <c r="W349" s="24"/>
      <c r="X349" s="24"/>
      <c r="Y349" s="24"/>
      <c r="Z349" s="24"/>
      <c r="AA349" s="24"/>
      <c r="AB349" s="24"/>
      <c r="AC349" s="145"/>
      <c r="AD349" s="94"/>
      <c r="AE349" s="95"/>
      <c r="AF349" s="24"/>
      <c r="AG349" s="24"/>
      <c r="AH349" s="24"/>
      <c r="AI349" s="24"/>
      <c r="AJ349" s="24"/>
      <c r="AK349" s="24"/>
      <c r="AL349" s="24"/>
      <c r="AM349" s="24"/>
      <c r="AN349" s="24"/>
      <c r="AO349" s="24"/>
      <c r="AP349" s="145"/>
      <c r="AQ349" s="94"/>
    </row>
    <row r="350" spans="1:43" x14ac:dyDescent="0.2">
      <c r="A350" s="24"/>
      <c r="B350" s="777"/>
      <c r="C350" s="94"/>
      <c r="D350" s="95"/>
      <c r="E350" s="28"/>
      <c r="F350" s="28"/>
      <c r="G350" s="28"/>
      <c r="H350" s="28"/>
      <c r="I350" s="28"/>
      <c r="J350" s="28"/>
      <c r="K350" s="28"/>
      <c r="L350" s="28"/>
      <c r="M350" s="28"/>
      <c r="N350" s="28"/>
      <c r="O350" s="28"/>
      <c r="P350" s="28"/>
      <c r="Q350" s="94"/>
      <c r="R350" s="95"/>
      <c r="S350" s="726" t="s">
        <v>558</v>
      </c>
      <c r="T350" s="24"/>
      <c r="U350" s="24"/>
      <c r="V350" s="28"/>
      <c r="W350" s="24"/>
      <c r="Y350" s="28"/>
      <c r="Z350" s="28"/>
      <c r="AA350" s="28"/>
      <c r="AB350" s="28"/>
      <c r="AC350" s="145" t="s">
        <v>27</v>
      </c>
      <c r="AD350" s="94"/>
      <c r="AE350" s="95"/>
      <c r="AF350" s="726" t="s">
        <v>558</v>
      </c>
      <c r="AG350" s="24"/>
      <c r="AH350" s="24"/>
      <c r="AI350" s="28"/>
      <c r="AJ350" s="24"/>
      <c r="AL350" s="28"/>
      <c r="AM350" s="28"/>
      <c r="AN350" s="28"/>
      <c r="AO350" s="28"/>
      <c r="AP350" s="145" t="s">
        <v>27</v>
      </c>
      <c r="AQ350" s="94"/>
    </row>
    <row r="351" spans="1:43" x14ac:dyDescent="0.2">
      <c r="A351" s="24"/>
      <c r="B351" s="777"/>
      <c r="C351" s="94"/>
      <c r="D351" s="95"/>
      <c r="E351" s="28"/>
      <c r="F351" s="28"/>
      <c r="G351" s="28"/>
      <c r="H351" s="28"/>
      <c r="I351" s="28"/>
      <c r="J351" s="28"/>
      <c r="K351" s="28"/>
      <c r="L351" s="28"/>
      <c r="M351" s="28"/>
      <c r="N351" s="28"/>
      <c r="O351" s="28"/>
      <c r="P351" s="28"/>
      <c r="Q351" s="94"/>
      <c r="R351" s="95"/>
      <c r="S351" s="24"/>
      <c r="T351" s="24"/>
      <c r="U351" s="24"/>
      <c r="V351" s="998" t="s">
        <v>559</v>
      </c>
      <c r="W351" s="998"/>
      <c r="X351" s="998"/>
      <c r="Y351" s="998"/>
      <c r="Z351" s="998"/>
      <c r="AA351" s="998"/>
      <c r="AB351" s="998"/>
      <c r="AC351" s="145"/>
      <c r="AD351" s="94"/>
      <c r="AE351" s="95"/>
      <c r="AF351" s="24"/>
      <c r="AG351" s="24"/>
      <c r="AH351" s="24"/>
      <c r="AI351" s="998" t="s">
        <v>559</v>
      </c>
      <c r="AJ351" s="998"/>
      <c r="AK351" s="998"/>
      <c r="AL351" s="998"/>
      <c r="AM351" s="998"/>
      <c r="AN351" s="998"/>
      <c r="AO351" s="998"/>
      <c r="AP351" s="145"/>
      <c r="AQ351" s="94"/>
    </row>
    <row r="352" spans="1:43" x14ac:dyDescent="0.2">
      <c r="A352" s="24"/>
      <c r="B352" s="757"/>
      <c r="C352" s="94"/>
      <c r="D352" s="95"/>
      <c r="E352" s="28"/>
      <c r="F352" s="28"/>
      <c r="G352" s="28"/>
      <c r="H352" s="28"/>
      <c r="I352" s="28"/>
      <c r="J352" s="28"/>
      <c r="K352" s="28"/>
      <c r="L352" s="28"/>
      <c r="M352" s="28"/>
      <c r="N352" s="28"/>
      <c r="O352" s="28"/>
      <c r="P352" s="28"/>
      <c r="Q352" s="94"/>
      <c r="R352" s="95"/>
      <c r="S352" s="28" t="s">
        <v>560</v>
      </c>
      <c r="T352" s="28"/>
      <c r="U352" s="28"/>
      <c r="V352" s="28"/>
      <c r="W352" s="28"/>
      <c r="X352" s="90" t="s">
        <v>2</v>
      </c>
      <c r="Y352" s="90"/>
      <c r="Z352" s="183"/>
      <c r="AA352" s="90"/>
      <c r="AB352" s="90"/>
      <c r="AC352" s="179" t="s">
        <v>35</v>
      </c>
      <c r="AD352" s="94"/>
      <c r="AE352" s="95"/>
      <c r="AF352" s="735" t="s">
        <v>560</v>
      </c>
      <c r="AG352" s="28"/>
      <c r="AH352" s="28"/>
      <c r="AI352" s="28"/>
      <c r="AJ352" s="28"/>
      <c r="AK352" s="90" t="s">
        <v>2</v>
      </c>
      <c r="AL352" s="90"/>
      <c r="AM352" s="183"/>
      <c r="AN352" s="90"/>
      <c r="AO352" s="90"/>
      <c r="AP352" s="179" t="s">
        <v>35</v>
      </c>
      <c r="AQ352" s="94"/>
    </row>
    <row r="353" spans="1:43" ht="6" customHeight="1" thickBot="1" x14ac:dyDescent="0.25">
      <c r="A353" s="146"/>
      <c r="B353" s="761"/>
      <c r="C353" s="148"/>
      <c r="D353" s="149"/>
      <c r="E353" s="146"/>
      <c r="F353" s="146"/>
      <c r="G353" s="146"/>
      <c r="H353" s="146"/>
      <c r="I353" s="146"/>
      <c r="J353" s="146"/>
      <c r="K353" s="146"/>
      <c r="L353" s="146"/>
      <c r="M353" s="146"/>
      <c r="N353" s="146"/>
      <c r="O353" s="146"/>
      <c r="P353" s="146"/>
      <c r="Q353" s="148"/>
      <c r="R353" s="149"/>
      <c r="S353" s="146"/>
      <c r="T353" s="146"/>
      <c r="U353" s="146"/>
      <c r="V353" s="146"/>
      <c r="W353" s="146"/>
      <c r="X353" s="146"/>
      <c r="Y353" s="146"/>
      <c r="Z353" s="146"/>
      <c r="AA353" s="146"/>
      <c r="AB353" s="146"/>
      <c r="AC353" s="147"/>
      <c r="AD353" s="148"/>
      <c r="AE353" s="149"/>
      <c r="AF353" s="146"/>
      <c r="AG353" s="146"/>
      <c r="AH353" s="146"/>
      <c r="AI353" s="146"/>
      <c r="AJ353" s="146"/>
      <c r="AK353" s="146"/>
      <c r="AL353" s="146"/>
      <c r="AM353" s="146"/>
      <c r="AN353" s="146"/>
      <c r="AO353" s="146"/>
      <c r="AP353" s="147"/>
      <c r="AQ353" s="148"/>
    </row>
    <row r="354" spans="1:43" ht="6" customHeight="1" x14ac:dyDescent="0.2">
      <c r="A354" s="434"/>
      <c r="B354" s="435"/>
      <c r="C354" s="436"/>
      <c r="D354" s="437"/>
      <c r="E354" s="438"/>
      <c r="F354" s="438"/>
      <c r="G354" s="438"/>
      <c r="H354" s="438"/>
      <c r="I354" s="438"/>
      <c r="J354" s="438"/>
      <c r="K354" s="438"/>
      <c r="L354" s="438"/>
      <c r="M354" s="438"/>
      <c r="N354" s="438"/>
      <c r="O354" s="438"/>
      <c r="P354" s="438"/>
      <c r="Q354" s="439"/>
      <c r="R354" s="437"/>
      <c r="S354" s="438"/>
      <c r="T354" s="438"/>
      <c r="U354" s="438"/>
      <c r="V354" s="438"/>
      <c r="W354" s="438"/>
      <c r="X354" s="438"/>
      <c r="Y354" s="438"/>
      <c r="Z354" s="438"/>
      <c r="AA354" s="438"/>
      <c r="AB354" s="438"/>
      <c r="AC354" s="438"/>
      <c r="AD354" s="439"/>
      <c r="AE354" s="437"/>
      <c r="AF354" s="438"/>
      <c r="AG354" s="438"/>
      <c r="AH354" s="438"/>
      <c r="AI354" s="438"/>
      <c r="AJ354" s="438"/>
      <c r="AK354" s="438"/>
      <c r="AL354" s="438"/>
      <c r="AM354" s="438"/>
      <c r="AN354" s="438"/>
      <c r="AO354" s="438"/>
      <c r="AP354" s="438"/>
      <c r="AQ354" s="440"/>
    </row>
    <row r="355" spans="1:43" x14ac:dyDescent="0.2">
      <c r="A355" s="441"/>
      <c r="B355" s="442">
        <v>631</v>
      </c>
      <c r="C355" s="443"/>
      <c r="D355" s="444"/>
      <c r="E355" s="934" t="s">
        <v>1057</v>
      </c>
      <c r="F355" s="934"/>
      <c r="G355" s="934"/>
      <c r="H355" s="934"/>
      <c r="I355" s="934"/>
      <c r="J355" s="934"/>
      <c r="K355" s="934"/>
      <c r="L355" s="934"/>
      <c r="M355" s="934"/>
      <c r="N355" s="934"/>
      <c r="O355" s="934"/>
      <c r="P355" s="934"/>
      <c r="Q355" s="445"/>
      <c r="R355" s="444"/>
      <c r="T355" s="729" t="s">
        <v>444</v>
      </c>
      <c r="U355" s="446"/>
      <c r="V355" s="446"/>
      <c r="W355" s="446"/>
      <c r="X355" s="446"/>
      <c r="Y355" s="446"/>
      <c r="Z355" s="446" t="s">
        <v>445</v>
      </c>
      <c r="AA355" s="729"/>
      <c r="AB355" s="447"/>
      <c r="AC355" s="446"/>
      <c r="AD355" s="445"/>
      <c r="AE355" s="444"/>
      <c r="AG355" s="729" t="s">
        <v>444</v>
      </c>
      <c r="AH355" s="446"/>
      <c r="AI355" s="446"/>
      <c r="AJ355" s="446"/>
      <c r="AK355" s="446"/>
      <c r="AL355" s="446"/>
      <c r="AM355" s="446" t="s">
        <v>445</v>
      </c>
      <c r="AN355" s="58"/>
      <c r="AO355" s="447"/>
      <c r="AP355" s="446"/>
      <c r="AQ355" s="448"/>
    </row>
    <row r="356" spans="1:43" x14ac:dyDescent="0.2">
      <c r="A356" s="441"/>
      <c r="B356" s="804" t="s">
        <v>72</v>
      </c>
      <c r="C356" s="443"/>
      <c r="D356" s="444"/>
      <c r="E356" s="934"/>
      <c r="F356" s="934"/>
      <c r="G356" s="934"/>
      <c r="H356" s="934"/>
      <c r="I356" s="934"/>
      <c r="J356" s="934"/>
      <c r="K356" s="934"/>
      <c r="L356" s="934"/>
      <c r="M356" s="934"/>
      <c r="N356" s="934"/>
      <c r="O356" s="934"/>
      <c r="P356" s="934"/>
      <c r="Q356" s="445"/>
      <c r="R356" s="444"/>
      <c r="S356" s="447"/>
      <c r="T356" s="447"/>
      <c r="U356" s="446"/>
      <c r="V356" s="446"/>
      <c r="W356" s="446"/>
      <c r="X356" s="446"/>
      <c r="Y356" s="446"/>
      <c r="Z356" s="446"/>
      <c r="AA356" s="446"/>
      <c r="AB356" s="446"/>
      <c r="AC356" s="446"/>
      <c r="AD356" s="445"/>
      <c r="AE356" s="444"/>
      <c r="AF356" s="447"/>
      <c r="AG356" s="447"/>
      <c r="AH356" s="446"/>
      <c r="AI356" s="446"/>
      <c r="AJ356" s="446"/>
      <c r="AK356" s="446"/>
      <c r="AL356" s="446"/>
      <c r="AM356" s="446"/>
      <c r="AN356" s="446"/>
      <c r="AO356" s="446"/>
      <c r="AP356" s="446"/>
      <c r="AQ356" s="448"/>
    </row>
    <row r="357" spans="1:43" x14ac:dyDescent="0.2">
      <c r="A357" s="441"/>
      <c r="B357" s="442"/>
      <c r="C357" s="443"/>
      <c r="D357" s="444"/>
      <c r="E357" s="934"/>
      <c r="F357" s="934"/>
      <c r="G357" s="934"/>
      <c r="H357" s="934"/>
      <c r="I357" s="934"/>
      <c r="J357" s="934"/>
      <c r="K357" s="934"/>
      <c r="L357" s="934"/>
      <c r="M357" s="934"/>
      <c r="N357" s="934"/>
      <c r="O357" s="934"/>
      <c r="P357" s="934"/>
      <c r="Q357" s="445"/>
      <c r="R357" s="444"/>
      <c r="S357" s="447"/>
      <c r="T357" s="447"/>
      <c r="U357" s="446"/>
      <c r="V357" s="446"/>
      <c r="W357" s="446"/>
      <c r="X357" s="446"/>
      <c r="Y357" s="446"/>
      <c r="Z357" s="446"/>
      <c r="AA357" s="446"/>
      <c r="AB357" s="446"/>
      <c r="AC357" s="446"/>
      <c r="AD357" s="445"/>
      <c r="AE357" s="444"/>
      <c r="AF357" s="447"/>
      <c r="AG357" s="447"/>
      <c r="AH357" s="446"/>
      <c r="AI357" s="446"/>
      <c r="AJ357" s="446"/>
      <c r="AK357" s="446"/>
      <c r="AL357" s="446"/>
      <c r="AM357" s="446"/>
      <c r="AN357" s="446"/>
      <c r="AO357" s="446"/>
      <c r="AP357" s="446"/>
      <c r="AQ357" s="448"/>
    </row>
    <row r="358" spans="1:43" x14ac:dyDescent="0.2">
      <c r="A358" s="441"/>
      <c r="B358" s="442"/>
      <c r="C358" s="443"/>
      <c r="D358" s="444"/>
      <c r="E358" s="934"/>
      <c r="F358" s="934"/>
      <c r="G358" s="934"/>
      <c r="H358" s="934"/>
      <c r="I358" s="934"/>
      <c r="J358" s="934"/>
      <c r="K358" s="934"/>
      <c r="L358" s="934"/>
      <c r="M358" s="934"/>
      <c r="N358" s="934"/>
      <c r="O358" s="934"/>
      <c r="P358" s="934"/>
      <c r="Q358" s="445"/>
      <c r="R358" s="444"/>
      <c r="S358" s="447"/>
      <c r="T358" s="447"/>
      <c r="U358" s="446"/>
      <c r="V358" s="446"/>
      <c r="W358" s="446"/>
      <c r="X358" s="446"/>
      <c r="Y358" s="446"/>
      <c r="Z358" s="446"/>
      <c r="AA358" s="58" t="s">
        <v>882</v>
      </c>
      <c r="AB358" s="446"/>
      <c r="AC358" s="449"/>
      <c r="AD358" s="445"/>
      <c r="AE358" s="444"/>
      <c r="AF358" s="447"/>
      <c r="AG358" s="447"/>
      <c r="AH358" s="446"/>
      <c r="AI358" s="446"/>
      <c r="AJ358" s="446"/>
      <c r="AK358" s="446"/>
      <c r="AL358" s="446"/>
      <c r="AM358" s="446"/>
      <c r="AN358" s="58" t="s">
        <v>882</v>
      </c>
      <c r="AO358" s="446"/>
      <c r="AP358" s="449"/>
      <c r="AQ358" s="448"/>
    </row>
    <row r="359" spans="1:43" ht="6" customHeight="1" thickBot="1" x14ac:dyDescent="0.25">
      <c r="A359" s="450"/>
      <c r="B359" s="451"/>
      <c r="C359" s="452"/>
      <c r="D359" s="453"/>
      <c r="E359" s="454"/>
      <c r="F359" s="454"/>
      <c r="G359" s="454"/>
      <c r="H359" s="454"/>
      <c r="I359" s="454"/>
      <c r="J359" s="454"/>
      <c r="K359" s="454"/>
      <c r="L359" s="454"/>
      <c r="M359" s="454"/>
      <c r="N359" s="454"/>
      <c r="O359" s="454"/>
      <c r="P359" s="454"/>
      <c r="Q359" s="455"/>
      <c r="R359" s="453"/>
      <c r="S359" s="454"/>
      <c r="T359" s="454"/>
      <c r="U359" s="454"/>
      <c r="V359" s="454"/>
      <c r="W359" s="454"/>
      <c r="X359" s="454"/>
      <c r="Y359" s="454"/>
      <c r="Z359" s="454"/>
      <c r="AA359" s="454"/>
      <c r="AB359" s="454"/>
      <c r="AC359" s="454"/>
      <c r="AD359" s="455"/>
      <c r="AE359" s="453"/>
      <c r="AF359" s="454"/>
      <c r="AG359" s="454"/>
      <c r="AH359" s="454"/>
      <c r="AI359" s="454"/>
      <c r="AJ359" s="454"/>
      <c r="AK359" s="454"/>
      <c r="AL359" s="454"/>
      <c r="AM359" s="454"/>
      <c r="AN359" s="454"/>
      <c r="AO359" s="454"/>
      <c r="AP359" s="454"/>
      <c r="AQ359" s="456"/>
    </row>
    <row r="360" spans="1:43" ht="6" customHeight="1" x14ac:dyDescent="0.2">
      <c r="A360" s="434"/>
      <c r="B360" s="435"/>
      <c r="C360" s="436"/>
      <c r="D360" s="437"/>
      <c r="E360" s="438"/>
      <c r="F360" s="438"/>
      <c r="G360" s="438"/>
      <c r="H360" s="438"/>
      <c r="I360" s="438"/>
      <c r="J360" s="438"/>
      <c r="K360" s="438"/>
      <c r="L360" s="438"/>
      <c r="M360" s="438"/>
      <c r="N360" s="438"/>
      <c r="O360" s="438"/>
      <c r="P360" s="438"/>
      <c r="Q360" s="439"/>
      <c r="R360" s="437"/>
      <c r="S360" s="438"/>
      <c r="T360" s="438"/>
      <c r="U360" s="438"/>
      <c r="V360" s="438"/>
      <c r="W360" s="438"/>
      <c r="X360" s="438"/>
      <c r="Y360" s="438"/>
      <c r="Z360" s="438"/>
      <c r="AA360" s="438"/>
      <c r="AB360" s="438"/>
      <c r="AC360" s="438"/>
      <c r="AD360" s="439"/>
      <c r="AE360" s="437"/>
      <c r="AF360" s="438"/>
      <c r="AG360" s="438"/>
      <c r="AH360" s="438"/>
      <c r="AI360" s="438"/>
      <c r="AJ360" s="438"/>
      <c r="AK360" s="438"/>
      <c r="AL360" s="438"/>
      <c r="AM360" s="438"/>
      <c r="AN360" s="438"/>
      <c r="AO360" s="438"/>
      <c r="AP360" s="438"/>
      <c r="AQ360" s="440"/>
    </row>
    <row r="361" spans="1:43" x14ac:dyDescent="0.2">
      <c r="A361" s="441"/>
      <c r="B361" s="442">
        <v>632</v>
      </c>
      <c r="C361" s="443"/>
      <c r="D361" s="444"/>
      <c r="E361" s="934" t="s">
        <v>1066</v>
      </c>
      <c r="F361" s="934"/>
      <c r="G361" s="934"/>
      <c r="H361" s="934"/>
      <c r="I361" s="934"/>
      <c r="J361" s="934"/>
      <c r="K361" s="934"/>
      <c r="L361" s="934"/>
      <c r="M361" s="934"/>
      <c r="N361" s="934"/>
      <c r="O361" s="934"/>
      <c r="P361" s="934"/>
      <c r="Q361" s="445"/>
      <c r="R361" s="444"/>
      <c r="S361" s="446" t="s">
        <v>251</v>
      </c>
      <c r="T361" s="446"/>
      <c r="U361" s="446"/>
      <c r="V361" s="446"/>
      <c r="W361" s="446"/>
      <c r="X361" s="446"/>
      <c r="Y361" s="446"/>
      <c r="Z361" s="446"/>
      <c r="AA361" s="58" t="s">
        <v>251</v>
      </c>
      <c r="AB361" s="446"/>
      <c r="AC361" s="180"/>
      <c r="AD361" s="445"/>
      <c r="AE361" s="444"/>
      <c r="AF361" s="446" t="s">
        <v>251</v>
      </c>
      <c r="AG361" s="446"/>
      <c r="AH361" s="446"/>
      <c r="AI361" s="446"/>
      <c r="AJ361" s="446"/>
      <c r="AK361" s="446"/>
      <c r="AL361" s="446"/>
      <c r="AM361" s="446"/>
      <c r="AN361" s="58" t="s">
        <v>251</v>
      </c>
      <c r="AO361" s="446"/>
      <c r="AP361" s="180"/>
      <c r="AQ361" s="448"/>
    </row>
    <row r="362" spans="1:43" x14ac:dyDescent="0.2">
      <c r="A362" s="441"/>
      <c r="B362" s="804" t="s">
        <v>72</v>
      </c>
      <c r="C362" s="443"/>
      <c r="D362" s="444"/>
      <c r="E362" s="934"/>
      <c r="F362" s="934"/>
      <c r="G362" s="934"/>
      <c r="H362" s="934"/>
      <c r="I362" s="934"/>
      <c r="J362" s="934"/>
      <c r="K362" s="934"/>
      <c r="L362" s="934"/>
      <c r="M362" s="934"/>
      <c r="N362" s="934"/>
      <c r="O362" s="934"/>
      <c r="P362" s="934"/>
      <c r="Q362" s="445"/>
      <c r="R362" s="444"/>
      <c r="S362" s="446" t="s">
        <v>463</v>
      </c>
      <c r="T362" s="446"/>
      <c r="U362" s="446"/>
      <c r="V362" s="446"/>
      <c r="W362" s="446"/>
      <c r="X362" s="446"/>
      <c r="Y362" s="446"/>
      <c r="Z362" s="446"/>
      <c r="AA362" s="58" t="s">
        <v>445</v>
      </c>
      <c r="AB362" s="446"/>
      <c r="AC362" s="180"/>
      <c r="AD362" s="445"/>
      <c r="AE362" s="444"/>
      <c r="AF362" s="736" t="s">
        <v>463</v>
      </c>
      <c r="AG362" s="446"/>
      <c r="AH362" s="446"/>
      <c r="AI362" s="446"/>
      <c r="AJ362" s="446"/>
      <c r="AK362" s="446"/>
      <c r="AL362" s="446"/>
      <c r="AM362" s="736"/>
      <c r="AN362" s="58" t="s">
        <v>445</v>
      </c>
      <c r="AO362" s="446"/>
      <c r="AP362" s="180"/>
      <c r="AQ362" s="448"/>
    </row>
    <row r="363" spans="1:43" x14ac:dyDescent="0.2">
      <c r="A363" s="441"/>
      <c r="B363" s="442"/>
      <c r="C363" s="443"/>
      <c r="D363" s="444"/>
      <c r="E363" s="934"/>
      <c r="F363" s="934"/>
      <c r="G363" s="934"/>
      <c r="H363" s="934"/>
      <c r="I363" s="934"/>
      <c r="J363" s="934"/>
      <c r="K363" s="934"/>
      <c r="L363" s="934"/>
      <c r="M363" s="934"/>
      <c r="N363" s="934"/>
      <c r="O363" s="934"/>
      <c r="P363" s="934"/>
      <c r="Q363" s="445"/>
      <c r="R363" s="444"/>
      <c r="S363" s="446"/>
      <c r="T363" s="446"/>
      <c r="U363" s="446"/>
      <c r="V363" s="446"/>
      <c r="W363" s="446"/>
      <c r="X363" s="446"/>
      <c r="Y363" s="446"/>
      <c r="Z363" s="446"/>
      <c r="AA363" s="58" t="s">
        <v>463</v>
      </c>
      <c r="AB363" s="446"/>
      <c r="AC363" s="180"/>
      <c r="AD363" s="445"/>
      <c r="AE363" s="444"/>
      <c r="AF363" s="446"/>
      <c r="AG363" s="446"/>
      <c r="AH363" s="446"/>
      <c r="AI363" s="446"/>
      <c r="AJ363" s="446"/>
      <c r="AK363" s="446"/>
      <c r="AL363" s="58"/>
      <c r="AM363" s="446"/>
      <c r="AN363" s="58" t="s">
        <v>463</v>
      </c>
      <c r="AO363" s="446"/>
      <c r="AP363" s="180"/>
      <c r="AQ363" s="448"/>
    </row>
    <row r="364" spans="1:43" x14ac:dyDescent="0.2">
      <c r="A364" s="441"/>
      <c r="B364" s="442"/>
      <c r="C364" s="443"/>
      <c r="D364" s="444"/>
      <c r="E364" s="934"/>
      <c r="F364" s="934"/>
      <c r="G364" s="934"/>
      <c r="H364" s="934"/>
      <c r="I364" s="934"/>
      <c r="J364" s="934"/>
      <c r="K364" s="934"/>
      <c r="L364" s="934"/>
      <c r="M364" s="934"/>
      <c r="N364" s="934"/>
      <c r="O364" s="934"/>
      <c r="P364" s="934"/>
      <c r="Q364" s="445"/>
      <c r="R364" s="444"/>
      <c r="S364" s="446"/>
      <c r="T364" s="446"/>
      <c r="U364" s="446"/>
      <c r="V364" s="446"/>
      <c r="W364" s="446"/>
      <c r="X364" s="446"/>
      <c r="Y364" s="446"/>
      <c r="Z364" s="446"/>
      <c r="AA364" s="446"/>
      <c r="AB364" s="446"/>
      <c r="AC364" s="446"/>
      <c r="AD364" s="445"/>
      <c r="AE364" s="444"/>
      <c r="AF364" s="446"/>
      <c r="AG364" s="446"/>
      <c r="AH364" s="446"/>
      <c r="AI364" s="446"/>
      <c r="AJ364" s="446"/>
      <c r="AK364" s="446"/>
      <c r="AL364" s="446"/>
      <c r="AM364" s="446"/>
      <c r="AN364" s="446"/>
      <c r="AO364" s="446"/>
      <c r="AP364" s="446"/>
      <c r="AQ364" s="448"/>
    </row>
    <row r="365" spans="1:43" x14ac:dyDescent="0.2">
      <c r="A365" s="441"/>
      <c r="B365" s="442"/>
      <c r="C365" s="443"/>
      <c r="D365" s="444"/>
      <c r="E365" s="934"/>
      <c r="F365" s="934"/>
      <c r="G365" s="934"/>
      <c r="H365" s="934"/>
      <c r="I365" s="934"/>
      <c r="J365" s="934"/>
      <c r="K365" s="934"/>
      <c r="L365" s="934"/>
      <c r="M365" s="934"/>
      <c r="N365" s="934"/>
      <c r="O365" s="934"/>
      <c r="P365" s="934"/>
      <c r="Q365" s="445"/>
      <c r="R365" s="444"/>
      <c r="S365" s="446"/>
      <c r="T365" s="446"/>
      <c r="U365" s="446"/>
      <c r="V365" s="446"/>
      <c r="W365" s="446"/>
      <c r="X365" s="446"/>
      <c r="Y365" s="446"/>
      <c r="Z365" s="446"/>
      <c r="AA365" s="58" t="s">
        <v>900</v>
      </c>
      <c r="AB365" s="446"/>
      <c r="AC365" s="446"/>
      <c r="AD365" s="445"/>
      <c r="AE365" s="444"/>
      <c r="AF365" s="446"/>
      <c r="AG365" s="446"/>
      <c r="AH365" s="446"/>
      <c r="AI365" s="446"/>
      <c r="AJ365" s="446"/>
      <c r="AK365" s="446"/>
      <c r="AL365" s="446"/>
      <c r="AM365" s="446"/>
      <c r="AN365" s="58" t="s">
        <v>900</v>
      </c>
      <c r="AO365" s="446"/>
      <c r="AP365" s="446"/>
      <c r="AQ365" s="448"/>
    </row>
    <row r="366" spans="1:43" ht="6" customHeight="1" thickBot="1" x14ac:dyDescent="0.25">
      <c r="A366" s="450"/>
      <c r="B366" s="451"/>
      <c r="C366" s="452"/>
      <c r="D366" s="453"/>
      <c r="E366" s="454"/>
      <c r="F366" s="454"/>
      <c r="G366" s="454"/>
      <c r="H366" s="454"/>
      <c r="I366" s="454"/>
      <c r="J366" s="454"/>
      <c r="K366" s="454"/>
      <c r="L366" s="454"/>
      <c r="M366" s="454"/>
      <c r="N366" s="454"/>
      <c r="O366" s="454"/>
      <c r="P366" s="454"/>
      <c r="Q366" s="455"/>
      <c r="R366" s="453"/>
      <c r="S366" s="454"/>
      <c r="T366" s="454"/>
      <c r="U366" s="454"/>
      <c r="V366" s="454"/>
      <c r="W366" s="454"/>
      <c r="X366" s="454"/>
      <c r="Y366" s="454"/>
      <c r="Z366" s="454"/>
      <c r="AA366" s="454"/>
      <c r="AB366" s="454"/>
      <c r="AC366" s="454"/>
      <c r="AD366" s="455"/>
      <c r="AE366" s="453"/>
      <c r="AF366" s="454"/>
      <c r="AG366" s="454"/>
      <c r="AH366" s="454"/>
      <c r="AI366" s="454"/>
      <c r="AJ366" s="454"/>
      <c r="AK366" s="454"/>
      <c r="AL366" s="454"/>
      <c r="AM366" s="454"/>
      <c r="AN366" s="454"/>
      <c r="AO366" s="454"/>
      <c r="AP366" s="454"/>
      <c r="AQ366" s="456"/>
    </row>
    <row r="367" spans="1:43" ht="6" customHeight="1" x14ac:dyDescent="0.2">
      <c r="A367" s="457"/>
      <c r="B367" s="435"/>
      <c r="C367" s="436"/>
      <c r="D367" s="437"/>
      <c r="E367" s="438"/>
      <c r="F367" s="438"/>
      <c r="G367" s="438"/>
      <c r="H367" s="438"/>
      <c r="I367" s="438"/>
      <c r="J367" s="438"/>
      <c r="K367" s="438"/>
      <c r="L367" s="438"/>
      <c r="M367" s="438"/>
      <c r="N367" s="438"/>
      <c r="O367" s="438"/>
      <c r="P367" s="438"/>
      <c r="Q367" s="439"/>
      <c r="R367" s="437"/>
      <c r="S367" s="438"/>
      <c r="T367" s="438"/>
      <c r="U367" s="438"/>
      <c r="V367" s="438"/>
      <c r="W367" s="438"/>
      <c r="X367" s="438"/>
      <c r="Y367" s="438"/>
      <c r="Z367" s="438"/>
      <c r="AA367" s="438"/>
      <c r="AB367" s="438"/>
      <c r="AC367" s="438"/>
      <c r="AD367" s="439"/>
      <c r="AE367" s="437"/>
      <c r="AF367" s="438"/>
      <c r="AG367" s="438"/>
      <c r="AH367" s="438"/>
      <c r="AI367" s="438"/>
      <c r="AJ367" s="438"/>
      <c r="AK367" s="438"/>
      <c r="AL367" s="438"/>
      <c r="AM367" s="438"/>
      <c r="AN367" s="438"/>
      <c r="AO367" s="438"/>
      <c r="AP367" s="438"/>
      <c r="AQ367" s="439"/>
    </row>
    <row r="368" spans="1:43" x14ac:dyDescent="0.2">
      <c r="A368" s="458"/>
      <c r="B368" s="442">
        <v>633</v>
      </c>
      <c r="C368" s="443"/>
      <c r="D368" s="444"/>
      <c r="E368" s="924" t="str">
        <f ca="1">VLOOKUP(INDIRECT(ADDRESS(ROW(),COLUMN()-3)),Language_Translations,MATCH(Language_Selected,Language_Options,0),FALSE)</f>
        <v>Combien de temps après le début de la fièvre, (NOM) a-t-il/elle commencé à prendre une combinaison à base d'artémisinine ?</v>
      </c>
      <c r="F368" s="924"/>
      <c r="G368" s="924"/>
      <c r="H368" s="924"/>
      <c r="I368" s="924"/>
      <c r="J368" s="924"/>
      <c r="K368" s="924"/>
      <c r="L368" s="924"/>
      <c r="M368" s="924"/>
      <c r="N368" s="924"/>
      <c r="O368" s="924"/>
      <c r="P368" s="924"/>
      <c r="Q368" s="459"/>
      <c r="R368" s="444"/>
      <c r="S368" s="446" t="s">
        <v>1058</v>
      </c>
      <c r="T368" s="446"/>
      <c r="U368" s="446"/>
      <c r="V368" s="446"/>
      <c r="W368" s="460" t="s">
        <v>2</v>
      </c>
      <c r="X368" s="460"/>
      <c r="Y368" s="460"/>
      <c r="Z368" s="460"/>
      <c r="AA368" s="460"/>
      <c r="AB368" s="460"/>
      <c r="AC368" s="461" t="s">
        <v>156</v>
      </c>
      <c r="AD368" s="445"/>
      <c r="AE368" s="444"/>
      <c r="AF368" s="736" t="s">
        <v>1058</v>
      </c>
      <c r="AG368" s="736"/>
      <c r="AH368" s="736"/>
      <c r="AI368" s="736"/>
      <c r="AJ368" s="460" t="s">
        <v>2</v>
      </c>
      <c r="AK368" s="460"/>
      <c r="AL368" s="460"/>
      <c r="AM368" s="460"/>
      <c r="AN368" s="460"/>
      <c r="AO368" s="460"/>
      <c r="AP368" s="461" t="s">
        <v>156</v>
      </c>
      <c r="AQ368" s="445"/>
    </row>
    <row r="369" spans="1:43" x14ac:dyDescent="0.2">
      <c r="A369" s="458"/>
      <c r="B369" s="804" t="s">
        <v>72</v>
      </c>
      <c r="C369" s="443"/>
      <c r="D369" s="444"/>
      <c r="E369" s="924"/>
      <c r="F369" s="924"/>
      <c r="G369" s="924"/>
      <c r="H369" s="924"/>
      <c r="I369" s="924"/>
      <c r="J369" s="924"/>
      <c r="K369" s="924"/>
      <c r="L369" s="924"/>
      <c r="M369" s="924"/>
      <c r="N369" s="924"/>
      <c r="O369" s="924"/>
      <c r="P369" s="924"/>
      <c r="Q369" s="459"/>
      <c r="R369" s="444"/>
      <c r="S369" s="446" t="s">
        <v>1059</v>
      </c>
      <c r="T369" s="446"/>
      <c r="U369" s="446"/>
      <c r="V369" s="446"/>
      <c r="W369" s="460"/>
      <c r="X369" s="460" t="s">
        <v>2</v>
      </c>
      <c r="Y369" s="460"/>
      <c r="Z369" s="460"/>
      <c r="AA369" s="460"/>
      <c r="AB369" s="460"/>
      <c r="AC369" s="461" t="s">
        <v>10</v>
      </c>
      <c r="AD369" s="445"/>
      <c r="AE369" s="444"/>
      <c r="AF369" s="736" t="s">
        <v>1059</v>
      </c>
      <c r="AG369" s="736"/>
      <c r="AH369" s="736"/>
      <c r="AI369" s="736"/>
      <c r="AJ369" s="460"/>
      <c r="AK369" s="460" t="s">
        <v>2</v>
      </c>
      <c r="AL369" s="460"/>
      <c r="AM369" s="460"/>
      <c r="AN369" s="460"/>
      <c r="AO369" s="460"/>
      <c r="AP369" s="461" t="s">
        <v>10</v>
      </c>
      <c r="AQ369" s="445"/>
    </row>
    <row r="370" spans="1:43" x14ac:dyDescent="0.2">
      <c r="A370" s="458"/>
      <c r="B370" s="442"/>
      <c r="C370" s="443"/>
      <c r="D370" s="444"/>
      <c r="E370" s="924"/>
      <c r="F370" s="924"/>
      <c r="G370" s="924"/>
      <c r="H370" s="924"/>
      <c r="I370" s="924"/>
      <c r="J370" s="924"/>
      <c r="K370" s="924"/>
      <c r="L370" s="924"/>
      <c r="M370" s="924"/>
      <c r="N370" s="924"/>
      <c r="O370" s="924"/>
      <c r="P370" s="924"/>
      <c r="Q370" s="459"/>
      <c r="R370" s="444"/>
      <c r="S370" s="446" t="s">
        <v>1061</v>
      </c>
      <c r="T370" s="446"/>
      <c r="U370" s="446"/>
      <c r="V370" s="446"/>
      <c r="W370" s="446"/>
      <c r="X370" s="446"/>
      <c r="Y370" s="446"/>
      <c r="Z370" s="446"/>
      <c r="AA370" s="446"/>
      <c r="AB370" s="446"/>
      <c r="AC370" s="180"/>
      <c r="AD370" s="445"/>
      <c r="AE370" s="444"/>
      <c r="AF370" s="736" t="s">
        <v>1061</v>
      </c>
      <c r="AG370" s="736"/>
      <c r="AH370" s="736"/>
      <c r="AI370" s="736"/>
      <c r="AJ370" s="446"/>
      <c r="AK370" s="446"/>
      <c r="AL370" s="446"/>
      <c r="AM370" s="446"/>
      <c r="AN370" s="446"/>
      <c r="AO370" s="446"/>
      <c r="AP370" s="180"/>
      <c r="AQ370" s="445"/>
    </row>
    <row r="371" spans="1:43" x14ac:dyDescent="0.2">
      <c r="A371" s="458"/>
      <c r="B371" s="442"/>
      <c r="C371" s="443"/>
      <c r="D371" s="444"/>
      <c r="E371" s="924"/>
      <c r="F371" s="924"/>
      <c r="G371" s="924"/>
      <c r="H371" s="924"/>
      <c r="I371" s="924"/>
      <c r="J371" s="924"/>
      <c r="K371" s="924"/>
      <c r="L371" s="924"/>
      <c r="M371" s="924"/>
      <c r="N371" s="924"/>
      <c r="O371" s="924"/>
      <c r="P371" s="924"/>
      <c r="Q371" s="459"/>
      <c r="R371" s="444"/>
      <c r="T371" s="180" t="s">
        <v>1060</v>
      </c>
      <c r="W371" s="183" t="s">
        <v>2</v>
      </c>
      <c r="X371" s="183"/>
      <c r="Y371" s="183"/>
      <c r="Z371" s="183"/>
      <c r="AA371" s="183"/>
      <c r="AB371" s="183"/>
      <c r="AC371" s="461" t="s">
        <v>12</v>
      </c>
      <c r="AD371" s="445"/>
      <c r="AE371" s="444"/>
      <c r="AG371" s="180" t="s">
        <v>1060</v>
      </c>
      <c r="AJ371" s="183" t="s">
        <v>2</v>
      </c>
      <c r="AK371" s="183"/>
      <c r="AL371" s="183"/>
      <c r="AM371" s="183"/>
      <c r="AN371" s="183"/>
      <c r="AO371" s="183"/>
      <c r="AP371" s="461" t="s">
        <v>12</v>
      </c>
      <c r="AQ371" s="445"/>
    </row>
    <row r="372" spans="1:43" x14ac:dyDescent="0.2">
      <c r="A372" s="458"/>
      <c r="B372" s="442"/>
      <c r="C372" s="443"/>
      <c r="D372" s="444"/>
      <c r="E372" s="924"/>
      <c r="F372" s="924"/>
      <c r="G372" s="924"/>
      <c r="H372" s="924"/>
      <c r="I372" s="924"/>
      <c r="J372" s="924"/>
      <c r="K372" s="924"/>
      <c r="L372" s="924"/>
      <c r="M372" s="924"/>
      <c r="N372" s="924"/>
      <c r="O372" s="924"/>
      <c r="P372" s="924"/>
      <c r="Q372" s="459"/>
      <c r="R372" s="444"/>
      <c r="S372" s="446" t="s">
        <v>1062</v>
      </c>
      <c r="T372" s="446"/>
      <c r="U372" s="446"/>
      <c r="V372" s="446"/>
      <c r="W372" s="446"/>
      <c r="X372" s="446"/>
      <c r="Y372" s="446"/>
      <c r="Z372" s="446"/>
      <c r="AA372" s="446"/>
      <c r="AB372" s="446"/>
      <c r="AC372" s="180"/>
      <c r="AD372" s="445"/>
      <c r="AE372" s="444"/>
      <c r="AF372" s="736" t="s">
        <v>1062</v>
      </c>
      <c r="AG372" s="736"/>
      <c r="AH372" s="736"/>
      <c r="AI372" s="736"/>
      <c r="AJ372" s="446"/>
      <c r="AK372" s="446"/>
      <c r="AL372" s="446"/>
      <c r="AM372" s="446"/>
      <c r="AN372" s="446"/>
      <c r="AO372" s="446"/>
      <c r="AP372" s="180"/>
      <c r="AQ372" s="445"/>
    </row>
    <row r="373" spans="1:43" x14ac:dyDescent="0.2">
      <c r="A373" s="458"/>
      <c r="B373" s="442"/>
      <c r="C373" s="443"/>
      <c r="D373" s="444"/>
      <c r="E373" s="924"/>
      <c r="F373" s="924"/>
      <c r="G373" s="924"/>
      <c r="H373" s="924"/>
      <c r="I373" s="924"/>
      <c r="J373" s="924"/>
      <c r="K373" s="924"/>
      <c r="L373" s="924"/>
      <c r="M373" s="924"/>
      <c r="N373" s="924"/>
      <c r="O373" s="924"/>
      <c r="P373" s="924"/>
      <c r="Q373" s="459"/>
      <c r="R373" s="444"/>
      <c r="T373" s="180" t="s">
        <v>1063</v>
      </c>
      <c r="X373" s="183"/>
      <c r="Y373" s="183" t="s">
        <v>2</v>
      </c>
      <c r="Z373" s="183"/>
      <c r="AA373" s="183"/>
      <c r="AB373" s="183"/>
      <c r="AC373" s="461" t="s">
        <v>14</v>
      </c>
      <c r="AD373" s="445"/>
      <c r="AE373" s="444"/>
      <c r="AG373" s="180" t="s">
        <v>1063</v>
      </c>
      <c r="AK373" s="183"/>
      <c r="AL373" s="183" t="s">
        <v>2</v>
      </c>
      <c r="AM373" s="183"/>
      <c r="AN373" s="183"/>
      <c r="AO373" s="183"/>
      <c r="AP373" s="461" t="s">
        <v>14</v>
      </c>
      <c r="AQ373" s="445"/>
    </row>
    <row r="374" spans="1:43" x14ac:dyDescent="0.2">
      <c r="A374" s="458"/>
      <c r="B374" s="442"/>
      <c r="C374" s="443"/>
      <c r="D374" s="444"/>
      <c r="E374" s="924"/>
      <c r="F374" s="924"/>
      <c r="G374" s="924"/>
      <c r="H374" s="924"/>
      <c r="I374" s="924"/>
      <c r="J374" s="924"/>
      <c r="K374" s="924"/>
      <c r="L374" s="924"/>
      <c r="M374" s="924"/>
      <c r="N374" s="924"/>
      <c r="O374" s="924"/>
      <c r="P374" s="924"/>
      <c r="Q374" s="459"/>
      <c r="R374" s="444"/>
      <c r="S374" s="735" t="s">
        <v>560</v>
      </c>
      <c r="T374" s="446"/>
      <c r="U374" s="446"/>
      <c r="V374" s="446"/>
      <c r="W374" s="446"/>
      <c r="X374" s="460" t="s">
        <v>2</v>
      </c>
      <c r="Y374" s="460"/>
      <c r="Z374" s="460"/>
      <c r="AA374" s="460"/>
      <c r="AB374" s="460"/>
      <c r="AC374" s="461" t="s">
        <v>58</v>
      </c>
      <c r="AD374" s="445"/>
      <c r="AE374" s="444"/>
      <c r="AF374" s="735" t="s">
        <v>560</v>
      </c>
      <c r="AG374" s="736"/>
      <c r="AH374" s="736"/>
      <c r="AI374" s="736"/>
      <c r="AJ374" s="446"/>
      <c r="AK374" s="460" t="s">
        <v>2</v>
      </c>
      <c r="AL374" s="460"/>
      <c r="AM374" s="460"/>
      <c r="AN374" s="460"/>
      <c r="AO374" s="460"/>
      <c r="AP374" s="461" t="s">
        <v>58</v>
      </c>
      <c r="AQ374" s="445"/>
    </row>
    <row r="375" spans="1:43" ht="6" customHeight="1" thickBot="1" x14ac:dyDescent="0.25">
      <c r="A375" s="462"/>
      <c r="B375" s="451"/>
      <c r="C375" s="452"/>
      <c r="D375" s="453"/>
      <c r="E375" s="454"/>
      <c r="F375" s="454"/>
      <c r="G375" s="454"/>
      <c r="H375" s="454"/>
      <c r="I375" s="454"/>
      <c r="J375" s="454"/>
      <c r="K375" s="454"/>
      <c r="L375" s="454"/>
      <c r="M375" s="454"/>
      <c r="N375" s="454"/>
      <c r="O375" s="454"/>
      <c r="P375" s="454"/>
      <c r="Q375" s="455"/>
      <c r="R375" s="453"/>
      <c r="S375" s="454"/>
      <c r="T375" s="454"/>
      <c r="U375" s="454"/>
      <c r="V375" s="454"/>
      <c r="W375" s="454"/>
      <c r="X375" s="454"/>
      <c r="Y375" s="454"/>
      <c r="Z375" s="454"/>
      <c r="AA375" s="454"/>
      <c r="AB375" s="454"/>
      <c r="AC375" s="454"/>
      <c r="AD375" s="455"/>
      <c r="AE375" s="453"/>
      <c r="AF375" s="454"/>
      <c r="AG375" s="454"/>
      <c r="AH375" s="454"/>
      <c r="AI375" s="454"/>
      <c r="AJ375" s="454"/>
      <c r="AK375" s="454"/>
      <c r="AL375" s="454"/>
      <c r="AM375" s="454"/>
      <c r="AN375" s="454"/>
      <c r="AO375" s="454"/>
      <c r="AP375" s="454"/>
      <c r="AQ375" s="455"/>
    </row>
    <row r="376" spans="1:43" ht="6" customHeight="1" x14ac:dyDescent="0.2">
      <c r="A376" s="434"/>
      <c r="B376" s="435"/>
      <c r="C376" s="436"/>
      <c r="D376" s="437"/>
      <c r="E376" s="438"/>
      <c r="F376" s="438"/>
      <c r="G376" s="438"/>
      <c r="H376" s="438"/>
      <c r="I376" s="438"/>
      <c r="J376" s="438"/>
      <c r="K376" s="438"/>
      <c r="L376" s="438"/>
      <c r="M376" s="438"/>
      <c r="N376" s="438"/>
      <c r="O376" s="438"/>
      <c r="P376" s="438"/>
      <c r="Q376" s="439"/>
      <c r="R376" s="437"/>
      <c r="S376" s="438"/>
      <c r="T376" s="438"/>
      <c r="U376" s="438"/>
      <c r="V376" s="438"/>
      <c r="W376" s="438"/>
      <c r="X376" s="438"/>
      <c r="Y376" s="438"/>
      <c r="Z376" s="438"/>
      <c r="AA376" s="438"/>
      <c r="AB376" s="438"/>
      <c r="AC376" s="438"/>
      <c r="AD376" s="439"/>
      <c r="AE376" s="437"/>
      <c r="AF376" s="438"/>
      <c r="AG376" s="438"/>
      <c r="AH376" s="438"/>
      <c r="AI376" s="438"/>
      <c r="AJ376" s="438"/>
      <c r="AK376" s="438"/>
      <c r="AL376" s="438"/>
      <c r="AM376" s="438"/>
      <c r="AN376" s="438"/>
      <c r="AO376" s="438"/>
      <c r="AP376" s="438"/>
      <c r="AQ376" s="440"/>
    </row>
    <row r="377" spans="1:43" x14ac:dyDescent="0.2">
      <c r="A377" s="441"/>
      <c r="B377" s="442">
        <v>634</v>
      </c>
      <c r="C377" s="443"/>
      <c r="D377" s="444"/>
      <c r="E377" s="934" t="s">
        <v>1065</v>
      </c>
      <c r="F377" s="934"/>
      <c r="G377" s="934"/>
      <c r="H377" s="934"/>
      <c r="I377" s="934"/>
      <c r="J377" s="934"/>
      <c r="K377" s="934"/>
      <c r="L377" s="934"/>
      <c r="M377" s="934"/>
      <c r="N377" s="934"/>
      <c r="O377" s="934"/>
      <c r="P377" s="934"/>
      <c r="Q377" s="445"/>
      <c r="R377" s="444"/>
      <c r="S377" s="446" t="s">
        <v>252</v>
      </c>
      <c r="T377" s="446"/>
      <c r="U377" s="446"/>
      <c r="V377" s="446"/>
      <c r="W377" s="446"/>
      <c r="X377" s="446"/>
      <c r="Y377" s="446"/>
      <c r="Z377" s="446"/>
      <c r="AA377" s="58" t="s">
        <v>252</v>
      </c>
      <c r="AB377" s="446"/>
      <c r="AC377" s="180"/>
      <c r="AD377" s="445"/>
      <c r="AE377" s="444"/>
      <c r="AF377" s="446" t="s">
        <v>252</v>
      </c>
      <c r="AG377" s="446"/>
      <c r="AH377" s="446"/>
      <c r="AI377" s="446"/>
      <c r="AJ377" s="446"/>
      <c r="AK377" s="446"/>
      <c r="AL377" s="446"/>
      <c r="AM377" s="446"/>
      <c r="AN377" s="58" t="s">
        <v>252</v>
      </c>
      <c r="AO377" s="446"/>
      <c r="AP377" s="180"/>
      <c r="AQ377" s="448"/>
    </row>
    <row r="378" spans="1:43" x14ac:dyDescent="0.2">
      <c r="A378" s="441"/>
      <c r="B378" s="804" t="s">
        <v>72</v>
      </c>
      <c r="C378" s="443"/>
      <c r="D378" s="444"/>
      <c r="E378" s="934"/>
      <c r="F378" s="934"/>
      <c r="G378" s="934"/>
      <c r="H378" s="934"/>
      <c r="I378" s="934"/>
      <c r="J378" s="934"/>
      <c r="K378" s="934"/>
      <c r="L378" s="934"/>
      <c r="M378" s="934"/>
      <c r="N378" s="934"/>
      <c r="O378" s="934"/>
      <c r="P378" s="934"/>
      <c r="Q378" s="445"/>
      <c r="R378" s="444"/>
      <c r="S378" s="446" t="s">
        <v>463</v>
      </c>
      <c r="T378" s="446"/>
      <c r="U378" s="446"/>
      <c r="V378" s="446"/>
      <c r="W378" s="446"/>
      <c r="X378" s="446"/>
      <c r="Y378" s="446"/>
      <c r="Z378" s="446"/>
      <c r="AA378" s="58" t="s">
        <v>445</v>
      </c>
      <c r="AB378" s="446"/>
      <c r="AC378" s="180"/>
      <c r="AD378" s="445"/>
      <c r="AE378" s="444"/>
      <c r="AF378" s="736" t="s">
        <v>463</v>
      </c>
      <c r="AG378" s="446"/>
      <c r="AH378" s="446"/>
      <c r="AI378" s="446"/>
      <c r="AJ378" s="446"/>
      <c r="AK378" s="446"/>
      <c r="AL378" s="446"/>
      <c r="AM378" s="446"/>
      <c r="AN378" s="58" t="s">
        <v>445</v>
      </c>
      <c r="AO378" s="446"/>
      <c r="AP378" s="180"/>
      <c r="AQ378" s="448"/>
    </row>
    <row r="379" spans="1:43" x14ac:dyDescent="0.2">
      <c r="A379" s="441"/>
      <c r="B379" s="442"/>
      <c r="C379" s="443"/>
      <c r="D379" s="444"/>
      <c r="E379" s="934"/>
      <c r="F379" s="934"/>
      <c r="G379" s="934"/>
      <c r="H379" s="934"/>
      <c r="I379" s="934"/>
      <c r="J379" s="934"/>
      <c r="K379" s="934"/>
      <c r="L379" s="934"/>
      <c r="M379" s="934"/>
      <c r="N379" s="934"/>
      <c r="O379" s="934"/>
      <c r="P379" s="934"/>
      <c r="Q379" s="445"/>
      <c r="R379" s="444"/>
      <c r="S379" s="446"/>
      <c r="T379" s="446"/>
      <c r="U379" s="446"/>
      <c r="V379" s="446"/>
      <c r="W379" s="446"/>
      <c r="X379" s="446"/>
      <c r="Y379" s="446"/>
      <c r="Z379" s="446"/>
      <c r="AA379" s="58" t="s">
        <v>463</v>
      </c>
      <c r="AB379" s="446"/>
      <c r="AC379" s="180"/>
      <c r="AD379" s="445"/>
      <c r="AE379" s="444"/>
      <c r="AF379" s="446"/>
      <c r="AG379" s="446"/>
      <c r="AH379" s="446"/>
      <c r="AI379" s="446"/>
      <c r="AJ379" s="446"/>
      <c r="AK379" s="446"/>
      <c r="AL379" s="446"/>
      <c r="AM379" s="446"/>
      <c r="AN379" s="58" t="s">
        <v>463</v>
      </c>
      <c r="AO379" s="446"/>
      <c r="AP379" s="180"/>
      <c r="AQ379" s="448"/>
    </row>
    <row r="380" spans="1:43" x14ac:dyDescent="0.2">
      <c r="A380" s="441"/>
      <c r="B380" s="442"/>
      <c r="C380" s="443"/>
      <c r="D380" s="444"/>
      <c r="E380" s="934"/>
      <c r="F380" s="934"/>
      <c r="G380" s="934"/>
      <c r="H380" s="934"/>
      <c r="I380" s="934"/>
      <c r="J380" s="934"/>
      <c r="K380" s="934"/>
      <c r="L380" s="934"/>
      <c r="M380" s="934"/>
      <c r="N380" s="934"/>
      <c r="O380" s="934"/>
      <c r="P380" s="934"/>
      <c r="Q380" s="445"/>
      <c r="R380" s="444"/>
      <c r="S380" s="446"/>
      <c r="T380" s="446"/>
      <c r="U380" s="446"/>
      <c r="V380" s="446"/>
      <c r="W380" s="446"/>
      <c r="X380" s="446"/>
      <c r="Y380" s="446"/>
      <c r="Z380" s="446"/>
      <c r="AA380" s="446"/>
      <c r="AB380" s="446"/>
      <c r="AC380" s="446"/>
      <c r="AD380" s="445"/>
      <c r="AE380" s="444"/>
      <c r="AF380" s="446"/>
      <c r="AG380" s="446"/>
      <c r="AH380" s="446"/>
      <c r="AI380" s="446"/>
      <c r="AJ380" s="446"/>
      <c r="AK380" s="446"/>
      <c r="AL380" s="446"/>
      <c r="AM380" s="446"/>
      <c r="AN380" s="446"/>
      <c r="AO380" s="446"/>
      <c r="AP380" s="446"/>
      <c r="AQ380" s="448"/>
    </row>
    <row r="381" spans="1:43" x14ac:dyDescent="0.2">
      <c r="A381" s="441"/>
      <c r="B381" s="442"/>
      <c r="C381" s="443"/>
      <c r="D381" s="444"/>
      <c r="E381" s="934"/>
      <c r="F381" s="934"/>
      <c r="G381" s="934"/>
      <c r="H381" s="934"/>
      <c r="I381" s="934"/>
      <c r="J381" s="934"/>
      <c r="K381" s="934"/>
      <c r="L381" s="934"/>
      <c r="M381" s="934"/>
      <c r="N381" s="934"/>
      <c r="O381" s="934"/>
      <c r="P381" s="934"/>
      <c r="Q381" s="445"/>
      <c r="R381" s="444"/>
      <c r="S381" s="446"/>
      <c r="T381" s="446"/>
      <c r="U381" s="446"/>
      <c r="V381" s="446"/>
      <c r="W381" s="446"/>
      <c r="X381" s="446"/>
      <c r="Y381" s="446"/>
      <c r="Z381" s="446"/>
      <c r="AA381" s="58" t="s">
        <v>901</v>
      </c>
      <c r="AB381" s="446"/>
      <c r="AC381" s="446"/>
      <c r="AD381" s="445"/>
      <c r="AE381" s="444"/>
      <c r="AF381" s="446"/>
      <c r="AG381" s="446"/>
      <c r="AH381" s="446"/>
      <c r="AI381" s="446"/>
      <c r="AJ381" s="446"/>
      <c r="AK381" s="446"/>
      <c r="AL381" s="446"/>
      <c r="AM381" s="446"/>
      <c r="AN381" s="58" t="s">
        <v>901</v>
      </c>
      <c r="AO381" s="446"/>
      <c r="AP381" s="446"/>
      <c r="AQ381" s="448"/>
    </row>
    <row r="382" spans="1:43" ht="6" customHeight="1" thickBot="1" x14ac:dyDescent="0.25">
      <c r="A382" s="450"/>
      <c r="B382" s="451"/>
      <c r="C382" s="452"/>
      <c r="D382" s="453"/>
      <c r="E382" s="454"/>
      <c r="F382" s="454"/>
      <c r="G382" s="454"/>
      <c r="H382" s="454"/>
      <c r="I382" s="454"/>
      <c r="J382" s="454"/>
      <c r="K382" s="454"/>
      <c r="L382" s="454"/>
      <c r="M382" s="454"/>
      <c r="N382" s="454"/>
      <c r="O382" s="454"/>
      <c r="P382" s="454"/>
      <c r="Q382" s="455"/>
      <c r="R382" s="453"/>
      <c r="S382" s="454"/>
      <c r="T382" s="454"/>
      <c r="U382" s="454"/>
      <c r="V382" s="454"/>
      <c r="W382" s="454"/>
      <c r="X382" s="454"/>
      <c r="Y382" s="454"/>
      <c r="Z382" s="454"/>
      <c r="AA382" s="454"/>
      <c r="AB382" s="454"/>
      <c r="AC382" s="454"/>
      <c r="AD382" s="455"/>
      <c r="AE382" s="453"/>
      <c r="AF382" s="454"/>
      <c r="AG382" s="454"/>
      <c r="AH382" s="454"/>
      <c r="AI382" s="454"/>
      <c r="AJ382" s="454"/>
      <c r="AK382" s="454"/>
      <c r="AL382" s="454"/>
      <c r="AM382" s="454"/>
      <c r="AN382" s="454"/>
      <c r="AO382" s="454"/>
      <c r="AP382" s="454"/>
      <c r="AQ382" s="456"/>
    </row>
    <row r="383" spans="1:43" ht="6" customHeight="1" x14ac:dyDescent="0.2">
      <c r="A383" s="457"/>
      <c r="B383" s="435"/>
      <c r="C383" s="436"/>
      <c r="D383" s="437"/>
      <c r="E383" s="438"/>
      <c r="F383" s="438"/>
      <c r="G383" s="438"/>
      <c r="H383" s="438"/>
      <c r="I383" s="438"/>
      <c r="J383" s="438"/>
      <c r="K383" s="438"/>
      <c r="L383" s="438"/>
      <c r="M383" s="438"/>
      <c r="N383" s="438"/>
      <c r="O383" s="438"/>
      <c r="P383" s="438"/>
      <c r="Q383" s="439"/>
      <c r="R383" s="437"/>
      <c r="S383" s="438"/>
      <c r="T383" s="438"/>
      <c r="U383" s="438"/>
      <c r="V383" s="438"/>
      <c r="W383" s="438"/>
      <c r="X383" s="438"/>
      <c r="Y383" s="438"/>
      <c r="Z383" s="438"/>
      <c r="AA383" s="438"/>
      <c r="AB383" s="438"/>
      <c r="AC383" s="438"/>
      <c r="AD383" s="439"/>
      <c r="AE383" s="437"/>
      <c r="AF383" s="438"/>
      <c r="AG383" s="438"/>
      <c r="AH383" s="438"/>
      <c r="AI383" s="438"/>
      <c r="AJ383" s="438"/>
      <c r="AK383" s="438"/>
      <c r="AL383" s="438"/>
      <c r="AM383" s="438"/>
      <c r="AN383" s="438"/>
      <c r="AO383" s="438"/>
      <c r="AP383" s="438"/>
      <c r="AQ383" s="439"/>
    </row>
    <row r="384" spans="1:43" x14ac:dyDescent="0.2">
      <c r="A384" s="458"/>
      <c r="B384" s="442">
        <v>635</v>
      </c>
      <c r="C384" s="443"/>
      <c r="D384" s="444"/>
      <c r="E384" s="924" t="str">
        <f ca="1">VLOOKUP(INDIRECT(ADDRESS(ROW(),COLUMN()-3)),Language_Translations,MATCH(Language_Selected,Language_Options,0),FALSE)</f>
        <v>Combien de temps après le début de la fièvre, (NOM) a-t-il/elle commencé à prendre de la SP/Fansidar ?</v>
      </c>
      <c r="F384" s="924"/>
      <c r="G384" s="924"/>
      <c r="H384" s="924"/>
      <c r="I384" s="924"/>
      <c r="J384" s="924"/>
      <c r="K384" s="924"/>
      <c r="L384" s="924"/>
      <c r="M384" s="924"/>
      <c r="N384" s="924"/>
      <c r="O384" s="924"/>
      <c r="P384" s="924"/>
      <c r="Q384" s="459"/>
      <c r="R384" s="444"/>
      <c r="S384" s="736" t="s">
        <v>1058</v>
      </c>
      <c r="T384" s="736"/>
      <c r="U384" s="736"/>
      <c r="V384" s="446"/>
      <c r="W384" s="460" t="s">
        <v>2</v>
      </c>
      <c r="X384" s="460"/>
      <c r="Y384" s="460"/>
      <c r="Z384" s="460"/>
      <c r="AA384" s="460"/>
      <c r="AB384" s="460"/>
      <c r="AC384" s="461" t="s">
        <v>156</v>
      </c>
      <c r="AD384" s="445"/>
      <c r="AE384" s="444"/>
      <c r="AF384" s="736" t="s">
        <v>1058</v>
      </c>
      <c r="AG384" s="736"/>
      <c r="AH384" s="736"/>
      <c r="AI384" s="446"/>
      <c r="AJ384" s="460" t="s">
        <v>2</v>
      </c>
      <c r="AK384" s="460"/>
      <c r="AL384" s="460"/>
      <c r="AM384" s="460"/>
      <c r="AN384" s="460"/>
      <c r="AO384" s="460"/>
      <c r="AP384" s="461" t="s">
        <v>156</v>
      </c>
      <c r="AQ384" s="445"/>
    </row>
    <row r="385" spans="1:43" x14ac:dyDescent="0.2">
      <c r="A385" s="458"/>
      <c r="B385" s="804" t="s">
        <v>72</v>
      </c>
      <c r="C385" s="443"/>
      <c r="D385" s="444"/>
      <c r="E385" s="924"/>
      <c r="F385" s="924"/>
      <c r="G385" s="924"/>
      <c r="H385" s="924"/>
      <c r="I385" s="924"/>
      <c r="J385" s="924"/>
      <c r="K385" s="924"/>
      <c r="L385" s="924"/>
      <c r="M385" s="924"/>
      <c r="N385" s="924"/>
      <c r="O385" s="924"/>
      <c r="P385" s="924"/>
      <c r="Q385" s="459"/>
      <c r="R385" s="444"/>
      <c r="S385" s="736" t="s">
        <v>1059</v>
      </c>
      <c r="T385" s="736"/>
      <c r="U385" s="736"/>
      <c r="V385" s="446"/>
      <c r="W385" s="460"/>
      <c r="X385" s="460" t="s">
        <v>2</v>
      </c>
      <c r="Y385" s="460"/>
      <c r="Z385" s="460"/>
      <c r="AA385" s="460"/>
      <c r="AB385" s="460"/>
      <c r="AC385" s="461" t="s">
        <v>10</v>
      </c>
      <c r="AD385" s="445"/>
      <c r="AE385" s="444"/>
      <c r="AF385" s="736" t="s">
        <v>1059</v>
      </c>
      <c r="AG385" s="736"/>
      <c r="AH385" s="736"/>
      <c r="AI385" s="446"/>
      <c r="AJ385" s="460"/>
      <c r="AK385" s="460" t="s">
        <v>2</v>
      </c>
      <c r="AL385" s="460"/>
      <c r="AM385" s="460"/>
      <c r="AN385" s="460"/>
      <c r="AO385" s="460"/>
      <c r="AP385" s="461" t="s">
        <v>10</v>
      </c>
      <c r="AQ385" s="445"/>
    </row>
    <row r="386" spans="1:43" x14ac:dyDescent="0.2">
      <c r="A386" s="458"/>
      <c r="B386" s="442"/>
      <c r="C386" s="443"/>
      <c r="D386" s="444"/>
      <c r="E386" s="924"/>
      <c r="F386" s="924"/>
      <c r="G386" s="924"/>
      <c r="H386" s="924"/>
      <c r="I386" s="924"/>
      <c r="J386" s="924"/>
      <c r="K386" s="924"/>
      <c r="L386" s="924"/>
      <c r="M386" s="924"/>
      <c r="N386" s="924"/>
      <c r="O386" s="924"/>
      <c r="P386" s="924"/>
      <c r="Q386" s="459"/>
      <c r="R386" s="444"/>
      <c r="S386" s="736" t="s">
        <v>1061</v>
      </c>
      <c r="T386" s="736"/>
      <c r="U386" s="736"/>
      <c r="V386" s="446"/>
      <c r="W386" s="446"/>
      <c r="X386" s="446"/>
      <c r="Y386" s="446"/>
      <c r="Z386" s="446"/>
      <c r="AA386" s="446"/>
      <c r="AB386" s="446"/>
      <c r="AC386" s="180"/>
      <c r="AD386" s="445"/>
      <c r="AE386" s="444"/>
      <c r="AF386" s="736" t="s">
        <v>1061</v>
      </c>
      <c r="AG386" s="736"/>
      <c r="AH386" s="736"/>
      <c r="AI386" s="446"/>
      <c r="AJ386" s="446"/>
      <c r="AK386" s="446"/>
      <c r="AL386" s="446"/>
      <c r="AM386" s="446"/>
      <c r="AN386" s="446"/>
      <c r="AO386" s="446"/>
      <c r="AP386" s="180"/>
      <c r="AQ386" s="445"/>
    </row>
    <row r="387" spans="1:43" x14ac:dyDescent="0.2">
      <c r="A387" s="458"/>
      <c r="B387" s="442"/>
      <c r="C387" s="443"/>
      <c r="D387" s="444"/>
      <c r="E387" s="924"/>
      <c r="F387" s="924"/>
      <c r="G387" s="924"/>
      <c r="H387" s="924"/>
      <c r="I387" s="924"/>
      <c r="J387" s="924"/>
      <c r="K387" s="924"/>
      <c r="L387" s="924"/>
      <c r="M387" s="924"/>
      <c r="N387" s="924"/>
      <c r="O387" s="924"/>
      <c r="P387" s="924"/>
      <c r="Q387" s="459"/>
      <c r="R387" s="444"/>
      <c r="T387" s="180" t="s">
        <v>1060</v>
      </c>
      <c r="W387" s="183" t="s">
        <v>2</v>
      </c>
      <c r="X387" s="183"/>
      <c r="Y387" s="183"/>
      <c r="Z387" s="183"/>
      <c r="AA387" s="183"/>
      <c r="AB387" s="183"/>
      <c r="AC387" s="461" t="s">
        <v>12</v>
      </c>
      <c r="AD387" s="445"/>
      <c r="AE387" s="444"/>
      <c r="AG387" s="180" t="s">
        <v>1060</v>
      </c>
      <c r="AJ387" s="183" t="s">
        <v>2</v>
      </c>
      <c r="AK387" s="183"/>
      <c r="AL387" s="183"/>
      <c r="AM387" s="183"/>
      <c r="AN387" s="183"/>
      <c r="AO387" s="183"/>
      <c r="AP387" s="461" t="s">
        <v>12</v>
      </c>
      <c r="AQ387" s="445"/>
    </row>
    <row r="388" spans="1:43" x14ac:dyDescent="0.2">
      <c r="A388" s="458"/>
      <c r="B388" s="442"/>
      <c r="C388" s="443"/>
      <c r="D388" s="444"/>
      <c r="E388" s="924"/>
      <c r="F388" s="924"/>
      <c r="G388" s="924"/>
      <c r="H388" s="924"/>
      <c r="I388" s="924"/>
      <c r="J388" s="924"/>
      <c r="K388" s="924"/>
      <c r="L388" s="924"/>
      <c r="M388" s="924"/>
      <c r="N388" s="924"/>
      <c r="O388" s="924"/>
      <c r="P388" s="924"/>
      <c r="Q388" s="459"/>
      <c r="R388" s="444"/>
      <c r="S388" s="736" t="s">
        <v>1062</v>
      </c>
      <c r="T388" s="736"/>
      <c r="U388" s="736"/>
      <c r="V388" s="446"/>
      <c r="W388" s="446"/>
      <c r="X388" s="446"/>
      <c r="Y388" s="446"/>
      <c r="Z388" s="446"/>
      <c r="AA388" s="446"/>
      <c r="AB388" s="446"/>
      <c r="AC388" s="180"/>
      <c r="AD388" s="445"/>
      <c r="AE388" s="444"/>
      <c r="AF388" s="736" t="s">
        <v>1062</v>
      </c>
      <c r="AG388" s="736"/>
      <c r="AH388" s="736"/>
      <c r="AI388" s="446"/>
      <c r="AJ388" s="446"/>
      <c r="AK388" s="446"/>
      <c r="AL388" s="446"/>
      <c r="AM388" s="446"/>
      <c r="AN388" s="446"/>
      <c r="AO388" s="446"/>
      <c r="AP388" s="180"/>
      <c r="AQ388" s="445"/>
    </row>
    <row r="389" spans="1:43" x14ac:dyDescent="0.2">
      <c r="A389" s="458"/>
      <c r="B389" s="442"/>
      <c r="C389" s="443"/>
      <c r="D389" s="444"/>
      <c r="E389" s="924"/>
      <c r="F389" s="924"/>
      <c r="G389" s="924"/>
      <c r="H389" s="924"/>
      <c r="I389" s="924"/>
      <c r="J389" s="924"/>
      <c r="K389" s="924"/>
      <c r="L389" s="924"/>
      <c r="M389" s="924"/>
      <c r="N389" s="924"/>
      <c r="O389" s="924"/>
      <c r="P389" s="924"/>
      <c r="Q389" s="459"/>
      <c r="R389" s="444"/>
      <c r="T389" s="180" t="s">
        <v>1063</v>
      </c>
      <c r="X389" s="183"/>
      <c r="Y389" s="183" t="s">
        <v>2</v>
      </c>
      <c r="Z389" s="183"/>
      <c r="AA389" s="183"/>
      <c r="AB389" s="183"/>
      <c r="AC389" s="461" t="s">
        <v>14</v>
      </c>
      <c r="AD389" s="445"/>
      <c r="AE389" s="444"/>
      <c r="AG389" s="180" t="s">
        <v>1063</v>
      </c>
      <c r="AK389" s="183"/>
      <c r="AL389" s="183" t="s">
        <v>2</v>
      </c>
      <c r="AM389" s="183"/>
      <c r="AN389" s="183"/>
      <c r="AO389" s="183"/>
      <c r="AP389" s="461" t="s">
        <v>14</v>
      </c>
      <c r="AQ389" s="445"/>
    </row>
    <row r="390" spans="1:43" x14ac:dyDescent="0.2">
      <c r="A390" s="458"/>
      <c r="B390" s="442"/>
      <c r="C390" s="443"/>
      <c r="D390" s="444"/>
      <c r="E390" s="924"/>
      <c r="F390" s="924"/>
      <c r="G390" s="924"/>
      <c r="H390" s="924"/>
      <c r="I390" s="924"/>
      <c r="J390" s="924"/>
      <c r="K390" s="924"/>
      <c r="L390" s="924"/>
      <c r="M390" s="924"/>
      <c r="N390" s="924"/>
      <c r="O390" s="924"/>
      <c r="P390" s="924"/>
      <c r="Q390" s="459"/>
      <c r="R390" s="444"/>
      <c r="S390" s="735" t="s">
        <v>560</v>
      </c>
      <c r="T390" s="736"/>
      <c r="U390" s="736"/>
      <c r="V390" s="446"/>
      <c r="W390" s="446"/>
      <c r="X390" s="460" t="s">
        <v>2</v>
      </c>
      <c r="Y390" s="460"/>
      <c r="Z390" s="460"/>
      <c r="AA390" s="460"/>
      <c r="AB390" s="460"/>
      <c r="AC390" s="461" t="s">
        <v>58</v>
      </c>
      <c r="AD390" s="445"/>
      <c r="AE390" s="444"/>
      <c r="AF390" s="735" t="s">
        <v>560</v>
      </c>
      <c r="AG390" s="736"/>
      <c r="AH390" s="736"/>
      <c r="AI390" s="446"/>
      <c r="AJ390" s="446"/>
      <c r="AK390" s="460" t="s">
        <v>2</v>
      </c>
      <c r="AL390" s="460"/>
      <c r="AM390" s="460"/>
      <c r="AN390" s="460"/>
      <c r="AO390" s="460"/>
      <c r="AP390" s="461" t="s">
        <v>58</v>
      </c>
      <c r="AQ390" s="445"/>
    </row>
    <row r="391" spans="1:43" ht="6" customHeight="1" thickBot="1" x14ac:dyDescent="0.25">
      <c r="A391" s="462"/>
      <c r="B391" s="451"/>
      <c r="C391" s="452"/>
      <c r="D391" s="453"/>
      <c r="E391" s="454"/>
      <c r="F391" s="454"/>
      <c r="G391" s="454"/>
      <c r="H391" s="454"/>
      <c r="I391" s="454"/>
      <c r="J391" s="454"/>
      <c r="K391" s="454"/>
      <c r="L391" s="454"/>
      <c r="M391" s="454"/>
      <c r="N391" s="454"/>
      <c r="O391" s="454"/>
      <c r="P391" s="454"/>
      <c r="Q391" s="455"/>
      <c r="R391" s="453"/>
      <c r="S391" s="454"/>
      <c r="T391" s="454"/>
      <c r="U391" s="454"/>
      <c r="V391" s="454"/>
      <c r="W391" s="454"/>
      <c r="X391" s="454"/>
      <c r="Y391" s="454"/>
      <c r="Z391" s="454"/>
      <c r="AA391" s="454"/>
      <c r="AB391" s="454"/>
      <c r="AC391" s="454"/>
      <c r="AD391" s="455"/>
      <c r="AE391" s="453"/>
      <c r="AF391" s="454"/>
      <c r="AG391" s="454"/>
      <c r="AH391" s="454"/>
      <c r="AI391" s="454"/>
      <c r="AJ391" s="454"/>
      <c r="AK391" s="454"/>
      <c r="AL391" s="454"/>
      <c r="AM391" s="454"/>
      <c r="AN391" s="454"/>
      <c r="AO391" s="454"/>
      <c r="AP391" s="454"/>
      <c r="AQ391" s="455"/>
    </row>
    <row r="392" spans="1:43" ht="6" customHeight="1" x14ac:dyDescent="0.2">
      <c r="A392" s="434"/>
      <c r="B392" s="435"/>
      <c r="C392" s="436"/>
      <c r="D392" s="437"/>
      <c r="E392" s="438"/>
      <c r="F392" s="438"/>
      <c r="G392" s="438"/>
      <c r="H392" s="438"/>
      <c r="I392" s="438"/>
      <c r="J392" s="438"/>
      <c r="K392" s="438"/>
      <c r="L392" s="438"/>
      <c r="M392" s="438"/>
      <c r="N392" s="438"/>
      <c r="O392" s="438"/>
      <c r="P392" s="438"/>
      <c r="Q392" s="439"/>
      <c r="R392" s="437"/>
      <c r="S392" s="438"/>
      <c r="T392" s="438"/>
      <c r="U392" s="438"/>
      <c r="V392" s="438"/>
      <c r="W392" s="438"/>
      <c r="X392" s="438"/>
      <c r="Y392" s="438"/>
      <c r="Z392" s="438"/>
      <c r="AA392" s="438"/>
      <c r="AB392" s="438"/>
      <c r="AC392" s="438"/>
      <c r="AD392" s="439"/>
      <c r="AE392" s="437"/>
      <c r="AF392" s="438"/>
      <c r="AG392" s="438"/>
      <c r="AH392" s="438"/>
      <c r="AI392" s="438"/>
      <c r="AJ392" s="438"/>
      <c r="AK392" s="438"/>
      <c r="AL392" s="438"/>
      <c r="AM392" s="438"/>
      <c r="AN392" s="438"/>
      <c r="AO392" s="438"/>
      <c r="AP392" s="438"/>
      <c r="AQ392" s="440"/>
    </row>
    <row r="393" spans="1:43" x14ac:dyDescent="0.2">
      <c r="A393" s="441"/>
      <c r="B393" s="442">
        <v>636</v>
      </c>
      <c r="C393" s="443"/>
      <c r="D393" s="444"/>
      <c r="E393" s="934" t="s">
        <v>1064</v>
      </c>
      <c r="F393" s="934"/>
      <c r="G393" s="934"/>
      <c r="H393" s="934"/>
      <c r="I393" s="934"/>
      <c r="J393" s="934"/>
      <c r="K393" s="934"/>
      <c r="L393" s="934"/>
      <c r="M393" s="934"/>
      <c r="N393" s="934"/>
      <c r="O393" s="934"/>
      <c r="P393" s="934"/>
      <c r="Q393" s="445"/>
      <c r="R393" s="444"/>
      <c r="S393" s="446" t="s">
        <v>253</v>
      </c>
      <c r="T393" s="446"/>
      <c r="U393" s="446"/>
      <c r="V393" s="446"/>
      <c r="W393" s="446"/>
      <c r="X393" s="446"/>
      <c r="Y393" s="446"/>
      <c r="Z393" s="446"/>
      <c r="AA393" s="58" t="s">
        <v>253</v>
      </c>
      <c r="AB393" s="446"/>
      <c r="AC393" s="180"/>
      <c r="AD393" s="445"/>
      <c r="AE393" s="444"/>
      <c r="AF393" s="446" t="s">
        <v>253</v>
      </c>
      <c r="AG393" s="446"/>
      <c r="AH393" s="446"/>
      <c r="AI393" s="446"/>
      <c r="AJ393" s="446"/>
      <c r="AK393" s="446"/>
      <c r="AL393" s="446"/>
      <c r="AM393" s="446"/>
      <c r="AN393" s="58" t="s">
        <v>253</v>
      </c>
      <c r="AO393" s="446"/>
      <c r="AP393" s="180"/>
      <c r="AQ393" s="448"/>
    </row>
    <row r="394" spans="1:43" x14ac:dyDescent="0.2">
      <c r="A394" s="441"/>
      <c r="B394" s="804" t="s">
        <v>72</v>
      </c>
      <c r="C394" s="443"/>
      <c r="D394" s="444"/>
      <c r="E394" s="934"/>
      <c r="F394" s="934"/>
      <c r="G394" s="934"/>
      <c r="H394" s="934"/>
      <c r="I394" s="934"/>
      <c r="J394" s="934"/>
      <c r="K394" s="934"/>
      <c r="L394" s="934"/>
      <c r="M394" s="934"/>
      <c r="N394" s="934"/>
      <c r="O394" s="934"/>
      <c r="P394" s="934"/>
      <c r="Q394" s="445"/>
      <c r="R394" s="444"/>
      <c r="S394" s="446" t="s">
        <v>463</v>
      </c>
      <c r="T394" s="446"/>
      <c r="U394" s="446"/>
      <c r="V394" s="446"/>
      <c r="W394" s="446"/>
      <c r="X394" s="446"/>
      <c r="Y394" s="446"/>
      <c r="Z394" s="446"/>
      <c r="AA394" s="58" t="s">
        <v>445</v>
      </c>
      <c r="AB394" s="446"/>
      <c r="AC394" s="180"/>
      <c r="AD394" s="445"/>
      <c r="AE394" s="444"/>
      <c r="AF394" s="446" t="s">
        <v>463</v>
      </c>
      <c r="AG394" s="446"/>
      <c r="AH394" s="446"/>
      <c r="AI394" s="446"/>
      <c r="AJ394" s="446"/>
      <c r="AK394" s="446"/>
      <c r="AL394" s="446"/>
      <c r="AM394" s="446"/>
      <c r="AN394" s="58" t="s">
        <v>445</v>
      </c>
      <c r="AO394" s="446"/>
      <c r="AP394" s="180"/>
      <c r="AQ394" s="448"/>
    </row>
    <row r="395" spans="1:43" x14ac:dyDescent="0.2">
      <c r="A395" s="441"/>
      <c r="B395" s="442"/>
      <c r="C395" s="443"/>
      <c r="D395" s="444"/>
      <c r="E395" s="934"/>
      <c r="F395" s="934"/>
      <c r="G395" s="934"/>
      <c r="H395" s="934"/>
      <c r="I395" s="934"/>
      <c r="J395" s="934"/>
      <c r="K395" s="934"/>
      <c r="L395" s="934"/>
      <c r="M395" s="934"/>
      <c r="N395" s="934"/>
      <c r="O395" s="934"/>
      <c r="P395" s="934"/>
      <c r="Q395" s="445"/>
      <c r="R395" s="444"/>
      <c r="S395" s="446"/>
      <c r="T395" s="446"/>
      <c r="U395" s="446"/>
      <c r="V395" s="446"/>
      <c r="W395" s="446"/>
      <c r="X395" s="446"/>
      <c r="Y395" s="446"/>
      <c r="Z395" s="446"/>
      <c r="AA395" s="58" t="s">
        <v>463</v>
      </c>
      <c r="AB395" s="446"/>
      <c r="AC395" s="180"/>
      <c r="AD395" s="445"/>
      <c r="AE395" s="444"/>
      <c r="AF395" s="446"/>
      <c r="AG395" s="446"/>
      <c r="AH395" s="446"/>
      <c r="AI395" s="446"/>
      <c r="AJ395" s="446"/>
      <c r="AK395" s="446"/>
      <c r="AL395" s="446"/>
      <c r="AM395" s="446"/>
      <c r="AN395" s="58" t="s">
        <v>463</v>
      </c>
      <c r="AO395" s="446"/>
      <c r="AP395" s="180"/>
      <c r="AQ395" s="448"/>
    </row>
    <row r="396" spans="1:43" x14ac:dyDescent="0.2">
      <c r="A396" s="441"/>
      <c r="B396" s="442"/>
      <c r="C396" s="443"/>
      <c r="D396" s="444"/>
      <c r="E396" s="934"/>
      <c r="F396" s="934"/>
      <c r="G396" s="934"/>
      <c r="H396" s="934"/>
      <c r="I396" s="934"/>
      <c r="J396" s="934"/>
      <c r="K396" s="934"/>
      <c r="L396" s="934"/>
      <c r="M396" s="934"/>
      <c r="N396" s="934"/>
      <c r="O396" s="934"/>
      <c r="P396" s="934"/>
      <c r="Q396" s="445"/>
      <c r="R396" s="444"/>
      <c r="S396" s="446"/>
      <c r="T396" s="446"/>
      <c r="U396" s="446"/>
      <c r="V396" s="446"/>
      <c r="W396" s="446"/>
      <c r="X396" s="446"/>
      <c r="Y396" s="446"/>
      <c r="Z396" s="446"/>
      <c r="AA396" s="446"/>
      <c r="AB396" s="446"/>
      <c r="AC396" s="446"/>
      <c r="AD396" s="445"/>
      <c r="AE396" s="444"/>
      <c r="AF396" s="446"/>
      <c r="AG396" s="446"/>
      <c r="AH396" s="446"/>
      <c r="AI396" s="446"/>
      <c r="AJ396" s="446"/>
      <c r="AK396" s="446"/>
      <c r="AL396" s="446"/>
      <c r="AM396" s="446"/>
      <c r="AN396" s="446"/>
      <c r="AO396" s="446"/>
      <c r="AP396" s="446"/>
      <c r="AQ396" s="448"/>
    </row>
    <row r="397" spans="1:43" x14ac:dyDescent="0.2">
      <c r="A397" s="441"/>
      <c r="B397" s="442"/>
      <c r="C397" s="443"/>
      <c r="D397" s="444"/>
      <c r="E397" s="934"/>
      <c r="F397" s="934"/>
      <c r="G397" s="934"/>
      <c r="H397" s="934"/>
      <c r="I397" s="934"/>
      <c r="J397" s="934"/>
      <c r="K397" s="934"/>
      <c r="L397" s="934"/>
      <c r="M397" s="934"/>
      <c r="N397" s="934"/>
      <c r="O397" s="934"/>
      <c r="P397" s="934"/>
      <c r="Q397" s="445"/>
      <c r="R397" s="444"/>
      <c r="S397" s="446"/>
      <c r="T397" s="446"/>
      <c r="U397" s="446"/>
      <c r="V397" s="446"/>
      <c r="W397" s="446"/>
      <c r="X397" s="446"/>
      <c r="Y397" s="446"/>
      <c r="Z397" s="446"/>
      <c r="AA397" s="58" t="s">
        <v>902</v>
      </c>
      <c r="AB397" s="446"/>
      <c r="AC397" s="446"/>
      <c r="AD397" s="445"/>
      <c r="AE397" s="444"/>
      <c r="AF397" s="446"/>
      <c r="AG397" s="446"/>
      <c r="AH397" s="446"/>
      <c r="AI397" s="446"/>
      <c r="AJ397" s="446"/>
      <c r="AK397" s="446"/>
      <c r="AL397" s="446"/>
      <c r="AM397" s="446"/>
      <c r="AN397" s="58" t="s">
        <v>902</v>
      </c>
      <c r="AO397" s="446"/>
      <c r="AP397" s="446"/>
      <c r="AQ397" s="448"/>
    </row>
    <row r="398" spans="1:43" ht="6" customHeight="1" thickBot="1" x14ac:dyDescent="0.25">
      <c r="A398" s="450"/>
      <c r="B398" s="451"/>
      <c r="C398" s="452"/>
      <c r="D398" s="453"/>
      <c r="E398" s="454"/>
      <c r="F398" s="454"/>
      <c r="G398" s="454"/>
      <c r="H398" s="454"/>
      <c r="I398" s="454"/>
      <c r="J398" s="454"/>
      <c r="K398" s="454"/>
      <c r="L398" s="454"/>
      <c r="M398" s="454"/>
      <c r="N398" s="454"/>
      <c r="O398" s="454"/>
      <c r="P398" s="454"/>
      <c r="Q398" s="455"/>
      <c r="R398" s="453"/>
      <c r="S398" s="454"/>
      <c r="T398" s="454"/>
      <c r="U398" s="454"/>
      <c r="V398" s="454"/>
      <c r="W398" s="454"/>
      <c r="X398" s="454"/>
      <c r="Y398" s="454"/>
      <c r="Z398" s="454"/>
      <c r="AA398" s="454"/>
      <c r="AB398" s="454"/>
      <c r="AC398" s="454"/>
      <c r="AD398" s="455"/>
      <c r="AE398" s="453"/>
      <c r="AF398" s="454"/>
      <c r="AG398" s="454"/>
      <c r="AH398" s="454"/>
      <c r="AI398" s="454"/>
      <c r="AJ398" s="454"/>
      <c r="AK398" s="454"/>
      <c r="AL398" s="454"/>
      <c r="AM398" s="454"/>
      <c r="AN398" s="454"/>
      <c r="AO398" s="454"/>
      <c r="AP398" s="454"/>
      <c r="AQ398" s="456"/>
    </row>
    <row r="399" spans="1:43" ht="6" customHeight="1" x14ac:dyDescent="0.2">
      <c r="A399" s="457"/>
      <c r="B399" s="435"/>
      <c r="C399" s="436"/>
      <c r="D399" s="437"/>
      <c r="E399" s="438"/>
      <c r="F399" s="438"/>
      <c r="G399" s="438"/>
      <c r="H399" s="438"/>
      <c r="I399" s="438"/>
      <c r="J399" s="438"/>
      <c r="K399" s="438"/>
      <c r="L399" s="438"/>
      <c r="M399" s="438"/>
      <c r="N399" s="438"/>
      <c r="O399" s="438"/>
      <c r="P399" s="438"/>
      <c r="Q399" s="439"/>
      <c r="R399" s="437"/>
      <c r="S399" s="438"/>
      <c r="T399" s="438"/>
      <c r="U399" s="438"/>
      <c r="V399" s="438"/>
      <c r="W399" s="438"/>
      <c r="X399" s="438"/>
      <c r="Y399" s="438"/>
      <c r="Z399" s="438"/>
      <c r="AA399" s="438"/>
      <c r="AB399" s="438"/>
      <c r="AC399" s="438"/>
      <c r="AD399" s="439"/>
      <c r="AE399" s="437"/>
      <c r="AF399" s="438"/>
      <c r="AG399" s="438"/>
      <c r="AH399" s="438"/>
      <c r="AI399" s="438"/>
      <c r="AJ399" s="438"/>
      <c r="AK399" s="438"/>
      <c r="AL399" s="438"/>
      <c r="AM399" s="438"/>
      <c r="AN399" s="438"/>
      <c r="AO399" s="438"/>
      <c r="AP399" s="438"/>
      <c r="AQ399" s="439"/>
    </row>
    <row r="400" spans="1:43" x14ac:dyDescent="0.2">
      <c r="A400" s="458"/>
      <c r="B400" s="442">
        <v>637</v>
      </c>
      <c r="C400" s="443"/>
      <c r="D400" s="444"/>
      <c r="E400" s="924" t="str">
        <f ca="1">VLOOKUP(INDIRECT(ADDRESS(ROW(),COLUMN()-3)),Language_Translations,MATCH(Language_Selected,Language_Options,0),FALSE)</f>
        <v>Combien de temps après le début de la fièvre, (NOM) a-t-il/elle commencé à prendre de la Chloroquine ?</v>
      </c>
      <c r="F400" s="924"/>
      <c r="G400" s="924"/>
      <c r="H400" s="924"/>
      <c r="I400" s="924"/>
      <c r="J400" s="924"/>
      <c r="K400" s="924"/>
      <c r="L400" s="924"/>
      <c r="M400" s="924"/>
      <c r="N400" s="924"/>
      <c r="O400" s="924"/>
      <c r="P400" s="924"/>
      <c r="Q400" s="459"/>
      <c r="R400" s="444"/>
      <c r="S400" s="736" t="s">
        <v>1058</v>
      </c>
      <c r="T400" s="736"/>
      <c r="U400" s="736"/>
      <c r="V400" s="736"/>
      <c r="W400" s="460" t="s">
        <v>2</v>
      </c>
      <c r="X400" s="460"/>
      <c r="Y400" s="460"/>
      <c r="Z400" s="460"/>
      <c r="AA400" s="460"/>
      <c r="AB400" s="460"/>
      <c r="AC400" s="461" t="s">
        <v>156</v>
      </c>
      <c r="AD400" s="445"/>
      <c r="AE400" s="444"/>
      <c r="AF400" s="736" t="s">
        <v>1058</v>
      </c>
      <c r="AG400" s="736"/>
      <c r="AH400" s="736"/>
      <c r="AI400" s="736"/>
      <c r="AJ400" s="460" t="s">
        <v>2</v>
      </c>
      <c r="AK400" s="460"/>
      <c r="AL400" s="460"/>
      <c r="AM400" s="460"/>
      <c r="AN400" s="460"/>
      <c r="AO400" s="460"/>
      <c r="AP400" s="461" t="s">
        <v>156</v>
      </c>
      <c r="AQ400" s="445"/>
    </row>
    <row r="401" spans="1:43" x14ac:dyDescent="0.2">
      <c r="A401" s="458"/>
      <c r="B401" s="804" t="s">
        <v>72</v>
      </c>
      <c r="C401" s="443"/>
      <c r="D401" s="444"/>
      <c r="E401" s="924"/>
      <c r="F401" s="924"/>
      <c r="G401" s="924"/>
      <c r="H401" s="924"/>
      <c r="I401" s="924"/>
      <c r="J401" s="924"/>
      <c r="K401" s="924"/>
      <c r="L401" s="924"/>
      <c r="M401" s="924"/>
      <c r="N401" s="924"/>
      <c r="O401" s="924"/>
      <c r="P401" s="924"/>
      <c r="Q401" s="459"/>
      <c r="R401" s="444"/>
      <c r="S401" s="736" t="s">
        <v>1059</v>
      </c>
      <c r="T401" s="736"/>
      <c r="U401" s="736"/>
      <c r="V401" s="736"/>
      <c r="W401" s="460"/>
      <c r="X401" s="460" t="s">
        <v>2</v>
      </c>
      <c r="Y401" s="460"/>
      <c r="Z401" s="460"/>
      <c r="AA401" s="460"/>
      <c r="AB401" s="460"/>
      <c r="AC401" s="461" t="s">
        <v>10</v>
      </c>
      <c r="AD401" s="445"/>
      <c r="AE401" s="444"/>
      <c r="AF401" s="736" t="s">
        <v>1059</v>
      </c>
      <c r="AG401" s="736"/>
      <c r="AH401" s="736"/>
      <c r="AI401" s="736"/>
      <c r="AJ401" s="460"/>
      <c r="AK401" s="460" t="s">
        <v>2</v>
      </c>
      <c r="AL401" s="460"/>
      <c r="AM401" s="460"/>
      <c r="AN401" s="460"/>
      <c r="AO401" s="460"/>
      <c r="AP401" s="461" t="s">
        <v>10</v>
      </c>
      <c r="AQ401" s="445"/>
    </row>
    <row r="402" spans="1:43" x14ac:dyDescent="0.2">
      <c r="A402" s="458"/>
      <c r="B402" s="442"/>
      <c r="C402" s="443"/>
      <c r="D402" s="444"/>
      <c r="E402" s="924"/>
      <c r="F402" s="924"/>
      <c r="G402" s="924"/>
      <c r="H402" s="924"/>
      <c r="I402" s="924"/>
      <c r="J402" s="924"/>
      <c r="K402" s="924"/>
      <c r="L402" s="924"/>
      <c r="M402" s="924"/>
      <c r="N402" s="924"/>
      <c r="O402" s="924"/>
      <c r="P402" s="924"/>
      <c r="Q402" s="459"/>
      <c r="R402" s="444"/>
      <c r="S402" s="736" t="s">
        <v>1061</v>
      </c>
      <c r="T402" s="736"/>
      <c r="U402" s="736"/>
      <c r="V402" s="736"/>
      <c r="W402" s="736"/>
      <c r="X402" s="446"/>
      <c r="Y402" s="446"/>
      <c r="Z402" s="446"/>
      <c r="AA402" s="446"/>
      <c r="AB402" s="446"/>
      <c r="AC402" s="180"/>
      <c r="AD402" s="445"/>
      <c r="AE402" s="444"/>
      <c r="AF402" s="736" t="s">
        <v>1061</v>
      </c>
      <c r="AG402" s="736"/>
      <c r="AH402" s="736"/>
      <c r="AI402" s="736"/>
      <c r="AJ402" s="736"/>
      <c r="AK402" s="446"/>
      <c r="AL402" s="446"/>
      <c r="AM402" s="446"/>
      <c r="AN402" s="446"/>
      <c r="AO402" s="446"/>
      <c r="AP402" s="180"/>
      <c r="AQ402" s="445"/>
    </row>
    <row r="403" spans="1:43" x14ac:dyDescent="0.2">
      <c r="A403" s="458"/>
      <c r="B403" s="442"/>
      <c r="C403" s="443"/>
      <c r="D403" s="444"/>
      <c r="E403" s="924"/>
      <c r="F403" s="924"/>
      <c r="G403" s="924"/>
      <c r="H403" s="924"/>
      <c r="I403" s="924"/>
      <c r="J403" s="924"/>
      <c r="K403" s="924"/>
      <c r="L403" s="924"/>
      <c r="M403" s="924"/>
      <c r="N403" s="924"/>
      <c r="O403" s="924"/>
      <c r="P403" s="924"/>
      <c r="Q403" s="459"/>
      <c r="R403" s="444"/>
      <c r="T403" s="180" t="s">
        <v>1060</v>
      </c>
      <c r="W403" s="183" t="s">
        <v>2</v>
      </c>
      <c r="X403" s="183"/>
      <c r="Y403" s="183"/>
      <c r="Z403" s="183"/>
      <c r="AA403" s="183"/>
      <c r="AB403" s="183"/>
      <c r="AC403" s="461" t="s">
        <v>12</v>
      </c>
      <c r="AD403" s="445"/>
      <c r="AE403" s="444"/>
      <c r="AG403" s="180" t="s">
        <v>1060</v>
      </c>
      <c r="AJ403" s="183" t="s">
        <v>2</v>
      </c>
      <c r="AK403" s="183"/>
      <c r="AL403" s="183"/>
      <c r="AM403" s="183"/>
      <c r="AN403" s="183"/>
      <c r="AO403" s="183"/>
      <c r="AP403" s="461" t="s">
        <v>12</v>
      </c>
      <c r="AQ403" s="445"/>
    </row>
    <row r="404" spans="1:43" x14ac:dyDescent="0.2">
      <c r="A404" s="458"/>
      <c r="B404" s="442"/>
      <c r="C404" s="443"/>
      <c r="D404" s="444"/>
      <c r="E404" s="924"/>
      <c r="F404" s="924"/>
      <c r="G404" s="924"/>
      <c r="H404" s="924"/>
      <c r="I404" s="924"/>
      <c r="J404" s="924"/>
      <c r="K404" s="924"/>
      <c r="L404" s="924"/>
      <c r="M404" s="924"/>
      <c r="N404" s="924"/>
      <c r="O404" s="924"/>
      <c r="P404" s="924"/>
      <c r="Q404" s="459"/>
      <c r="R404" s="444"/>
      <c r="S404" s="736" t="s">
        <v>1062</v>
      </c>
      <c r="T404" s="736"/>
      <c r="U404" s="736"/>
      <c r="V404" s="736"/>
      <c r="W404" s="736"/>
      <c r="X404" s="446"/>
      <c r="Y404" s="446"/>
      <c r="Z404" s="446"/>
      <c r="AA404" s="446"/>
      <c r="AB404" s="446"/>
      <c r="AC404" s="180"/>
      <c r="AD404" s="445"/>
      <c r="AE404" s="444"/>
      <c r="AF404" s="736" t="s">
        <v>1062</v>
      </c>
      <c r="AG404" s="736"/>
      <c r="AH404" s="736"/>
      <c r="AI404" s="736"/>
      <c r="AJ404" s="736"/>
      <c r="AK404" s="446"/>
      <c r="AL404" s="446"/>
      <c r="AM404" s="446"/>
      <c r="AN404" s="446"/>
      <c r="AO404" s="446"/>
      <c r="AP404" s="180"/>
      <c r="AQ404" s="445"/>
    </row>
    <row r="405" spans="1:43" x14ac:dyDescent="0.2">
      <c r="A405" s="458"/>
      <c r="B405" s="442"/>
      <c r="C405" s="443"/>
      <c r="D405" s="444"/>
      <c r="E405" s="924"/>
      <c r="F405" s="924"/>
      <c r="G405" s="924"/>
      <c r="H405" s="924"/>
      <c r="I405" s="924"/>
      <c r="J405" s="924"/>
      <c r="K405" s="924"/>
      <c r="L405" s="924"/>
      <c r="M405" s="924"/>
      <c r="N405" s="924"/>
      <c r="O405" s="924"/>
      <c r="P405" s="924"/>
      <c r="Q405" s="459"/>
      <c r="R405" s="444"/>
      <c r="T405" s="180" t="s">
        <v>1063</v>
      </c>
      <c r="X405" s="183"/>
      <c r="Y405" s="183" t="s">
        <v>2</v>
      </c>
      <c r="Z405" s="183"/>
      <c r="AA405" s="183"/>
      <c r="AB405" s="183"/>
      <c r="AC405" s="461" t="s">
        <v>14</v>
      </c>
      <c r="AD405" s="445"/>
      <c r="AE405" s="444"/>
      <c r="AG405" s="180" t="s">
        <v>1063</v>
      </c>
      <c r="AK405" s="183"/>
      <c r="AL405" s="183" t="s">
        <v>2</v>
      </c>
      <c r="AM405" s="183"/>
      <c r="AN405" s="183"/>
      <c r="AO405" s="183"/>
      <c r="AP405" s="461" t="s">
        <v>14</v>
      </c>
      <c r="AQ405" s="445"/>
    </row>
    <row r="406" spans="1:43" x14ac:dyDescent="0.2">
      <c r="A406" s="458"/>
      <c r="B406" s="442"/>
      <c r="C406" s="443"/>
      <c r="D406" s="444"/>
      <c r="E406" s="924"/>
      <c r="F406" s="924"/>
      <c r="G406" s="924"/>
      <c r="H406" s="924"/>
      <c r="I406" s="924"/>
      <c r="J406" s="924"/>
      <c r="K406" s="924"/>
      <c r="L406" s="924"/>
      <c r="M406" s="924"/>
      <c r="N406" s="924"/>
      <c r="O406" s="924"/>
      <c r="P406" s="924"/>
      <c r="Q406" s="459"/>
      <c r="R406" s="444"/>
      <c r="S406" s="735" t="s">
        <v>560</v>
      </c>
      <c r="T406" s="736"/>
      <c r="U406" s="736"/>
      <c r="V406" s="736"/>
      <c r="W406" s="736"/>
      <c r="X406" s="460" t="s">
        <v>2</v>
      </c>
      <c r="Y406" s="460"/>
      <c r="Z406" s="460"/>
      <c r="AA406" s="460"/>
      <c r="AB406" s="460"/>
      <c r="AC406" s="461" t="s">
        <v>58</v>
      </c>
      <c r="AD406" s="445"/>
      <c r="AE406" s="444"/>
      <c r="AF406" s="735" t="s">
        <v>560</v>
      </c>
      <c r="AG406" s="736"/>
      <c r="AH406" s="736"/>
      <c r="AI406" s="736"/>
      <c r="AJ406" s="736"/>
      <c r="AK406" s="460" t="s">
        <v>2</v>
      </c>
      <c r="AL406" s="460"/>
      <c r="AM406" s="460"/>
      <c r="AN406" s="460"/>
      <c r="AO406" s="460"/>
      <c r="AP406" s="461" t="s">
        <v>58</v>
      </c>
      <c r="AQ406" s="445"/>
    </row>
    <row r="407" spans="1:43" ht="6" customHeight="1" thickBot="1" x14ac:dyDescent="0.25">
      <c r="A407" s="462"/>
      <c r="B407" s="451"/>
      <c r="C407" s="452"/>
      <c r="D407" s="453"/>
      <c r="E407" s="454"/>
      <c r="F407" s="454"/>
      <c r="G407" s="454"/>
      <c r="H407" s="454"/>
      <c r="I407" s="454"/>
      <c r="J407" s="454"/>
      <c r="K407" s="454"/>
      <c r="L407" s="454"/>
      <c r="M407" s="454"/>
      <c r="N407" s="454"/>
      <c r="O407" s="454"/>
      <c r="P407" s="454"/>
      <c r="Q407" s="455"/>
      <c r="R407" s="453"/>
      <c r="S407" s="454"/>
      <c r="T407" s="454"/>
      <c r="U407" s="454"/>
      <c r="V407" s="454"/>
      <c r="W407" s="454"/>
      <c r="X407" s="454"/>
      <c r="Y407" s="454"/>
      <c r="Z407" s="454"/>
      <c r="AA407" s="454"/>
      <c r="AB407" s="454"/>
      <c r="AC407" s="454"/>
      <c r="AD407" s="455"/>
      <c r="AE407" s="453"/>
      <c r="AF407" s="454"/>
      <c r="AG407" s="454"/>
      <c r="AH407" s="454"/>
      <c r="AI407" s="454"/>
      <c r="AJ407" s="454"/>
      <c r="AK407" s="454"/>
      <c r="AL407" s="454"/>
      <c r="AM407" s="454"/>
      <c r="AN407" s="454"/>
      <c r="AO407" s="454"/>
      <c r="AP407" s="454"/>
      <c r="AQ407" s="455"/>
    </row>
    <row r="408" spans="1:43" ht="6" customHeight="1" x14ac:dyDescent="0.2">
      <c r="A408" s="434"/>
      <c r="B408" s="435"/>
      <c r="C408" s="436"/>
      <c r="D408" s="437"/>
      <c r="E408" s="438"/>
      <c r="F408" s="438"/>
      <c r="G408" s="438"/>
      <c r="H408" s="438"/>
      <c r="I408" s="438"/>
      <c r="J408" s="438"/>
      <c r="K408" s="438"/>
      <c r="L408" s="438"/>
      <c r="M408" s="438"/>
      <c r="N408" s="438"/>
      <c r="O408" s="438"/>
      <c r="P408" s="438"/>
      <c r="Q408" s="439"/>
      <c r="R408" s="437"/>
      <c r="S408" s="438"/>
      <c r="T408" s="438"/>
      <c r="U408" s="438"/>
      <c r="V408" s="438"/>
      <c r="W408" s="438"/>
      <c r="X408" s="438"/>
      <c r="Y408" s="438"/>
      <c r="Z408" s="438"/>
      <c r="AA408" s="438"/>
      <c r="AB408" s="438"/>
      <c r="AC408" s="438"/>
      <c r="AD408" s="439"/>
      <c r="AE408" s="437"/>
      <c r="AF408" s="438"/>
      <c r="AG408" s="438"/>
      <c r="AH408" s="438"/>
      <c r="AI408" s="438"/>
      <c r="AJ408" s="438"/>
      <c r="AK408" s="438"/>
      <c r="AL408" s="438"/>
      <c r="AM408" s="438"/>
      <c r="AN408" s="438"/>
      <c r="AO408" s="438"/>
      <c r="AP408" s="438"/>
      <c r="AQ408" s="440"/>
    </row>
    <row r="409" spans="1:43" x14ac:dyDescent="0.2">
      <c r="A409" s="441"/>
      <c r="B409" s="442">
        <v>638</v>
      </c>
      <c r="C409" s="443"/>
      <c r="D409" s="444"/>
      <c r="E409" s="934" t="s">
        <v>1067</v>
      </c>
      <c r="F409" s="934"/>
      <c r="G409" s="934"/>
      <c r="H409" s="934"/>
      <c r="I409" s="934"/>
      <c r="J409" s="934"/>
      <c r="K409" s="934"/>
      <c r="L409" s="934"/>
      <c r="M409" s="934"/>
      <c r="N409" s="934"/>
      <c r="O409" s="934"/>
      <c r="P409" s="934"/>
      <c r="Q409" s="445"/>
      <c r="R409" s="444"/>
      <c r="S409" s="446" t="s">
        <v>254</v>
      </c>
      <c r="T409" s="446"/>
      <c r="U409" s="446"/>
      <c r="V409" s="446"/>
      <c r="W409" s="446"/>
      <c r="X409" s="446"/>
      <c r="Y409" s="446"/>
      <c r="Z409" s="446"/>
      <c r="AA409" s="58" t="s">
        <v>254</v>
      </c>
      <c r="AB409" s="446"/>
      <c r="AC409" s="180"/>
      <c r="AD409" s="445"/>
      <c r="AE409" s="444"/>
      <c r="AF409" s="446" t="s">
        <v>254</v>
      </c>
      <c r="AG409" s="446"/>
      <c r="AH409" s="446"/>
      <c r="AI409" s="446"/>
      <c r="AJ409" s="446"/>
      <c r="AK409" s="446"/>
      <c r="AL409" s="446"/>
      <c r="AM409" s="446"/>
      <c r="AN409" s="58" t="s">
        <v>254</v>
      </c>
      <c r="AO409" s="446"/>
      <c r="AP409" s="180"/>
      <c r="AQ409" s="448"/>
    </row>
    <row r="410" spans="1:43" x14ac:dyDescent="0.2">
      <c r="A410" s="441"/>
      <c r="B410" s="804" t="s">
        <v>72</v>
      </c>
      <c r="C410" s="443"/>
      <c r="D410" s="444"/>
      <c r="E410" s="934"/>
      <c r="F410" s="934"/>
      <c r="G410" s="934"/>
      <c r="H410" s="934"/>
      <c r="I410" s="934"/>
      <c r="J410" s="934"/>
      <c r="K410" s="934"/>
      <c r="L410" s="934"/>
      <c r="M410" s="934"/>
      <c r="N410" s="934"/>
      <c r="O410" s="934"/>
      <c r="P410" s="934"/>
      <c r="Q410" s="445"/>
      <c r="R410" s="444"/>
      <c r="S410" s="446" t="s">
        <v>463</v>
      </c>
      <c r="T410" s="446"/>
      <c r="U410" s="446"/>
      <c r="V410" s="446"/>
      <c r="W410" s="446"/>
      <c r="X410" s="446"/>
      <c r="Y410" s="446"/>
      <c r="Z410" s="446"/>
      <c r="AA410" s="58" t="s">
        <v>445</v>
      </c>
      <c r="AB410" s="446"/>
      <c r="AC410" s="180"/>
      <c r="AD410" s="445"/>
      <c r="AE410" s="444"/>
      <c r="AF410" s="736" t="s">
        <v>463</v>
      </c>
      <c r="AG410" s="446"/>
      <c r="AH410" s="446"/>
      <c r="AI410" s="446"/>
      <c r="AJ410" s="446"/>
      <c r="AK410" s="446"/>
      <c r="AL410" s="446"/>
      <c r="AM410" s="446"/>
      <c r="AN410" s="58" t="s">
        <v>445</v>
      </c>
      <c r="AO410" s="446"/>
      <c r="AP410" s="180"/>
      <c r="AQ410" s="448"/>
    </row>
    <row r="411" spans="1:43" x14ac:dyDescent="0.2">
      <c r="A411" s="441"/>
      <c r="B411" s="442"/>
      <c r="C411" s="443"/>
      <c r="D411" s="444"/>
      <c r="E411" s="934"/>
      <c r="F411" s="934"/>
      <c r="G411" s="934"/>
      <c r="H411" s="934"/>
      <c r="I411" s="934"/>
      <c r="J411" s="934"/>
      <c r="K411" s="934"/>
      <c r="L411" s="934"/>
      <c r="M411" s="934"/>
      <c r="N411" s="934"/>
      <c r="O411" s="934"/>
      <c r="P411" s="934"/>
      <c r="Q411" s="445"/>
      <c r="R411" s="444"/>
      <c r="S411" s="446"/>
      <c r="T411" s="446"/>
      <c r="U411" s="446"/>
      <c r="V411" s="446"/>
      <c r="W411" s="446"/>
      <c r="X411" s="446"/>
      <c r="Y411" s="446"/>
      <c r="Z411" s="446"/>
      <c r="AA411" s="58" t="s">
        <v>463</v>
      </c>
      <c r="AB411" s="446"/>
      <c r="AC411" s="180"/>
      <c r="AD411" s="445"/>
      <c r="AE411" s="444"/>
      <c r="AF411" s="446"/>
      <c r="AG411" s="446"/>
      <c r="AH411" s="446"/>
      <c r="AI411" s="446"/>
      <c r="AJ411" s="446"/>
      <c r="AK411" s="446"/>
      <c r="AM411" s="446"/>
      <c r="AN411" s="58" t="s">
        <v>463</v>
      </c>
      <c r="AO411" s="446"/>
      <c r="AP411" s="180"/>
      <c r="AQ411" s="448"/>
    </row>
    <row r="412" spans="1:43" x14ac:dyDescent="0.2">
      <c r="A412" s="441"/>
      <c r="B412" s="442"/>
      <c r="C412" s="443"/>
      <c r="D412" s="444"/>
      <c r="E412" s="934"/>
      <c r="F412" s="934"/>
      <c r="G412" s="934"/>
      <c r="H412" s="934"/>
      <c r="I412" s="934"/>
      <c r="J412" s="934"/>
      <c r="K412" s="934"/>
      <c r="L412" s="934"/>
      <c r="M412" s="934"/>
      <c r="N412" s="934"/>
      <c r="O412" s="934"/>
      <c r="P412" s="934"/>
      <c r="Q412" s="445"/>
      <c r="R412" s="444"/>
      <c r="S412" s="446"/>
      <c r="T412" s="446"/>
      <c r="U412" s="446"/>
      <c r="V412" s="446"/>
      <c r="W412" s="446"/>
      <c r="X412" s="446"/>
      <c r="Y412" s="446"/>
      <c r="Z412" s="446"/>
      <c r="AA412" s="446"/>
      <c r="AB412" s="446"/>
      <c r="AC412" s="446"/>
      <c r="AD412" s="445"/>
      <c r="AE412" s="444"/>
      <c r="AF412" s="446"/>
      <c r="AG412" s="446"/>
      <c r="AH412" s="446"/>
      <c r="AI412" s="446"/>
      <c r="AJ412" s="446"/>
      <c r="AK412" s="446"/>
      <c r="AL412" s="446"/>
      <c r="AM412" s="446"/>
      <c r="AN412" s="446"/>
      <c r="AO412" s="446"/>
      <c r="AP412" s="446"/>
      <c r="AQ412" s="448"/>
    </row>
    <row r="413" spans="1:43" x14ac:dyDescent="0.2">
      <c r="A413" s="441"/>
      <c r="B413" s="442"/>
      <c r="C413" s="443"/>
      <c r="D413" s="444"/>
      <c r="E413" s="934"/>
      <c r="F413" s="934"/>
      <c r="G413" s="934"/>
      <c r="H413" s="934"/>
      <c r="I413" s="934"/>
      <c r="J413" s="934"/>
      <c r="K413" s="934"/>
      <c r="L413" s="934"/>
      <c r="M413" s="934"/>
      <c r="N413" s="934"/>
      <c r="O413" s="934"/>
      <c r="P413" s="934"/>
      <c r="Q413" s="445"/>
      <c r="R413" s="444"/>
      <c r="S413" s="446"/>
      <c r="T413" s="446"/>
      <c r="U413" s="446"/>
      <c r="V413" s="446"/>
      <c r="W413" s="446"/>
      <c r="X413" s="446"/>
      <c r="Y413" s="446"/>
      <c r="Z413" s="446"/>
      <c r="AA413" s="58" t="s">
        <v>903</v>
      </c>
      <c r="AB413" s="446"/>
      <c r="AC413" s="446"/>
      <c r="AD413" s="445"/>
      <c r="AE413" s="444"/>
      <c r="AF413" s="446"/>
      <c r="AG413" s="446"/>
      <c r="AH413" s="446"/>
      <c r="AI413" s="446"/>
      <c r="AJ413" s="446"/>
      <c r="AK413" s="446"/>
      <c r="AL413" s="446"/>
      <c r="AM413" s="446"/>
      <c r="AN413" s="58" t="s">
        <v>903</v>
      </c>
      <c r="AO413" s="446"/>
      <c r="AP413" s="446"/>
      <c r="AQ413" s="448"/>
    </row>
    <row r="414" spans="1:43" ht="6" customHeight="1" thickBot="1" x14ac:dyDescent="0.25">
      <c r="A414" s="450"/>
      <c r="B414" s="451"/>
      <c r="C414" s="452"/>
      <c r="D414" s="453"/>
      <c r="E414" s="454"/>
      <c r="F414" s="454"/>
      <c r="G414" s="454"/>
      <c r="H414" s="454"/>
      <c r="I414" s="454"/>
      <c r="J414" s="454"/>
      <c r="K414" s="454"/>
      <c r="L414" s="454"/>
      <c r="M414" s="454"/>
      <c r="N414" s="454"/>
      <c r="O414" s="454"/>
      <c r="P414" s="454"/>
      <c r="Q414" s="455"/>
      <c r="R414" s="453"/>
      <c r="S414" s="454"/>
      <c r="T414" s="454"/>
      <c r="U414" s="454"/>
      <c r="V414" s="454"/>
      <c r="W414" s="454"/>
      <c r="X414" s="454"/>
      <c r="Y414" s="454"/>
      <c r="Z414" s="454"/>
      <c r="AA414" s="454"/>
      <c r="AB414" s="454"/>
      <c r="AC414" s="454"/>
      <c r="AD414" s="455"/>
      <c r="AE414" s="453"/>
      <c r="AF414" s="454"/>
      <c r="AG414" s="454"/>
      <c r="AH414" s="454"/>
      <c r="AI414" s="454"/>
      <c r="AJ414" s="454"/>
      <c r="AK414" s="454"/>
      <c r="AL414" s="454"/>
      <c r="AM414" s="454"/>
      <c r="AN414" s="454"/>
      <c r="AO414" s="454"/>
      <c r="AP414" s="454"/>
      <c r="AQ414" s="456"/>
    </row>
    <row r="415" spans="1:43" ht="6" customHeight="1" x14ac:dyDescent="0.2">
      <c r="A415" s="457"/>
      <c r="B415" s="435"/>
      <c r="C415" s="436"/>
      <c r="D415" s="437"/>
      <c r="E415" s="438"/>
      <c r="F415" s="438"/>
      <c r="G415" s="438"/>
      <c r="H415" s="438"/>
      <c r="I415" s="438"/>
      <c r="J415" s="438"/>
      <c r="K415" s="438"/>
      <c r="L415" s="438"/>
      <c r="M415" s="438"/>
      <c r="N415" s="438"/>
      <c r="O415" s="438"/>
      <c r="P415" s="438"/>
      <c r="Q415" s="439"/>
      <c r="R415" s="437"/>
      <c r="S415" s="438"/>
      <c r="T415" s="438"/>
      <c r="U415" s="438"/>
      <c r="V415" s="438"/>
      <c r="W415" s="438"/>
      <c r="X415" s="438"/>
      <c r="Y415" s="438"/>
      <c r="Z415" s="438"/>
      <c r="AA415" s="438"/>
      <c r="AB415" s="438"/>
      <c r="AC415" s="438"/>
      <c r="AD415" s="439"/>
      <c r="AE415" s="437"/>
      <c r="AF415" s="438"/>
      <c r="AG415" s="438"/>
      <c r="AH415" s="438"/>
      <c r="AI415" s="438"/>
      <c r="AJ415" s="438"/>
      <c r="AK415" s="438"/>
      <c r="AL415" s="438"/>
      <c r="AM415" s="438"/>
      <c r="AN415" s="438"/>
      <c r="AO415" s="438"/>
      <c r="AP415" s="438"/>
      <c r="AQ415" s="439"/>
    </row>
    <row r="416" spans="1:43" x14ac:dyDescent="0.2">
      <c r="A416" s="458"/>
      <c r="B416" s="442">
        <v>639</v>
      </c>
      <c r="C416" s="443"/>
      <c r="D416" s="444"/>
      <c r="E416" s="924" t="str">
        <f ca="1">VLOOKUP(INDIRECT(ADDRESS(ROW(),COLUMN()-3)),Language_Translations,MATCH(Language_Selected,Language_Options,0),FALSE)</f>
        <v>Combien de temps après le début de la fièvre, (NOM) a-t-il/elle commencé à prendre de l'amodiaquine ?</v>
      </c>
      <c r="F416" s="924"/>
      <c r="G416" s="924"/>
      <c r="H416" s="924"/>
      <c r="I416" s="924"/>
      <c r="J416" s="924"/>
      <c r="K416" s="924"/>
      <c r="L416" s="924"/>
      <c r="M416" s="924"/>
      <c r="N416" s="924"/>
      <c r="O416" s="924"/>
      <c r="P416" s="924"/>
      <c r="Q416" s="459"/>
      <c r="R416" s="444"/>
      <c r="S416" s="736" t="s">
        <v>1058</v>
      </c>
      <c r="T416" s="736"/>
      <c r="U416" s="736"/>
      <c r="V416" s="736"/>
      <c r="W416" s="460" t="s">
        <v>2</v>
      </c>
      <c r="X416" s="460"/>
      <c r="Y416" s="460"/>
      <c r="Z416" s="460"/>
      <c r="AA416" s="460"/>
      <c r="AB416" s="460"/>
      <c r="AC416" s="461" t="s">
        <v>156</v>
      </c>
      <c r="AD416" s="445"/>
      <c r="AE416" s="444"/>
      <c r="AF416" s="736" t="s">
        <v>1058</v>
      </c>
      <c r="AG416" s="736"/>
      <c r="AH416" s="736"/>
      <c r="AI416" s="736"/>
      <c r="AJ416" s="460" t="s">
        <v>2</v>
      </c>
      <c r="AK416" s="460"/>
      <c r="AL416" s="460"/>
      <c r="AM416" s="460"/>
      <c r="AN416" s="460"/>
      <c r="AO416" s="460"/>
      <c r="AP416" s="461" t="s">
        <v>156</v>
      </c>
      <c r="AQ416" s="445"/>
    </row>
    <row r="417" spans="1:43" x14ac:dyDescent="0.2">
      <c r="A417" s="458"/>
      <c r="B417" s="804" t="s">
        <v>72</v>
      </c>
      <c r="C417" s="443"/>
      <c r="D417" s="444"/>
      <c r="E417" s="924"/>
      <c r="F417" s="924"/>
      <c r="G417" s="924"/>
      <c r="H417" s="924"/>
      <c r="I417" s="924"/>
      <c r="J417" s="924"/>
      <c r="K417" s="924"/>
      <c r="L417" s="924"/>
      <c r="M417" s="924"/>
      <c r="N417" s="924"/>
      <c r="O417" s="924"/>
      <c r="P417" s="924"/>
      <c r="Q417" s="459"/>
      <c r="R417" s="444"/>
      <c r="S417" s="736" t="s">
        <v>1059</v>
      </c>
      <c r="T417" s="736"/>
      <c r="U417" s="736"/>
      <c r="V417" s="736"/>
      <c r="W417" s="460"/>
      <c r="X417" s="460" t="s">
        <v>2</v>
      </c>
      <c r="Y417" s="460"/>
      <c r="Z417" s="460"/>
      <c r="AA417" s="460"/>
      <c r="AB417" s="460"/>
      <c r="AC417" s="461" t="s">
        <v>10</v>
      </c>
      <c r="AD417" s="445"/>
      <c r="AE417" s="444"/>
      <c r="AF417" s="736" t="s">
        <v>1059</v>
      </c>
      <c r="AG417" s="736"/>
      <c r="AH417" s="736"/>
      <c r="AI417" s="736"/>
      <c r="AJ417" s="460"/>
      <c r="AK417" s="460" t="s">
        <v>2</v>
      </c>
      <c r="AL417" s="460"/>
      <c r="AM417" s="460"/>
      <c r="AN417" s="460"/>
      <c r="AO417" s="460"/>
      <c r="AP417" s="461" t="s">
        <v>10</v>
      </c>
      <c r="AQ417" s="445"/>
    </row>
    <row r="418" spans="1:43" x14ac:dyDescent="0.2">
      <c r="A418" s="458"/>
      <c r="B418" s="463"/>
      <c r="C418" s="443"/>
      <c r="D418" s="444"/>
      <c r="E418" s="924"/>
      <c r="F418" s="924"/>
      <c r="G418" s="924"/>
      <c r="H418" s="924"/>
      <c r="I418" s="924"/>
      <c r="J418" s="924"/>
      <c r="K418" s="924"/>
      <c r="L418" s="924"/>
      <c r="M418" s="924"/>
      <c r="N418" s="924"/>
      <c r="O418" s="924"/>
      <c r="P418" s="924"/>
      <c r="Q418" s="459"/>
      <c r="R418" s="444"/>
      <c r="S418" s="736" t="s">
        <v>1061</v>
      </c>
      <c r="T418" s="736"/>
      <c r="U418" s="736"/>
      <c r="V418" s="736"/>
      <c r="W418" s="736"/>
      <c r="X418" s="446"/>
      <c r="Y418" s="446"/>
      <c r="Z418" s="446"/>
      <c r="AA418" s="446"/>
      <c r="AB418" s="446"/>
      <c r="AC418" s="180"/>
      <c r="AD418" s="445"/>
      <c r="AE418" s="444"/>
      <c r="AF418" s="736" t="s">
        <v>1061</v>
      </c>
      <c r="AG418" s="736"/>
      <c r="AH418" s="736"/>
      <c r="AI418" s="736"/>
      <c r="AJ418" s="736"/>
      <c r="AK418" s="446"/>
      <c r="AL418" s="446"/>
      <c r="AM418" s="446"/>
      <c r="AN418" s="446"/>
      <c r="AO418" s="446"/>
      <c r="AP418" s="180"/>
      <c r="AQ418" s="445"/>
    </row>
    <row r="419" spans="1:43" x14ac:dyDescent="0.2">
      <c r="A419" s="458"/>
      <c r="B419" s="463"/>
      <c r="C419" s="443"/>
      <c r="D419" s="444"/>
      <c r="E419" s="924"/>
      <c r="F419" s="924"/>
      <c r="G419" s="924"/>
      <c r="H419" s="924"/>
      <c r="I419" s="924"/>
      <c r="J419" s="924"/>
      <c r="K419" s="924"/>
      <c r="L419" s="924"/>
      <c r="M419" s="924"/>
      <c r="N419" s="924"/>
      <c r="O419" s="924"/>
      <c r="P419" s="924"/>
      <c r="Q419" s="459"/>
      <c r="R419" s="444"/>
      <c r="T419" s="180" t="s">
        <v>1060</v>
      </c>
      <c r="W419" s="183" t="s">
        <v>2</v>
      </c>
      <c r="X419" s="183"/>
      <c r="Y419" s="183"/>
      <c r="Z419" s="183"/>
      <c r="AA419" s="183"/>
      <c r="AB419" s="183"/>
      <c r="AC419" s="461" t="s">
        <v>12</v>
      </c>
      <c r="AD419" s="445"/>
      <c r="AE419" s="444"/>
      <c r="AG419" s="180" t="s">
        <v>1060</v>
      </c>
      <c r="AJ419" s="183" t="s">
        <v>2</v>
      </c>
      <c r="AK419" s="183"/>
      <c r="AL419" s="183"/>
      <c r="AM419" s="183"/>
      <c r="AN419" s="183"/>
      <c r="AO419" s="183"/>
      <c r="AP419" s="461" t="s">
        <v>12</v>
      </c>
      <c r="AQ419" s="445"/>
    </row>
    <row r="420" spans="1:43" x14ac:dyDescent="0.2">
      <c r="A420" s="458"/>
      <c r="B420" s="463"/>
      <c r="C420" s="443"/>
      <c r="D420" s="444"/>
      <c r="E420" s="924"/>
      <c r="F420" s="924"/>
      <c r="G420" s="924"/>
      <c r="H420" s="924"/>
      <c r="I420" s="924"/>
      <c r="J420" s="924"/>
      <c r="K420" s="924"/>
      <c r="L420" s="924"/>
      <c r="M420" s="924"/>
      <c r="N420" s="924"/>
      <c r="O420" s="924"/>
      <c r="P420" s="924"/>
      <c r="Q420" s="459"/>
      <c r="R420" s="444"/>
      <c r="S420" s="736" t="s">
        <v>1062</v>
      </c>
      <c r="T420" s="736"/>
      <c r="U420" s="736"/>
      <c r="V420" s="736"/>
      <c r="W420" s="736"/>
      <c r="X420" s="446"/>
      <c r="Y420" s="446"/>
      <c r="Z420" s="446"/>
      <c r="AA420" s="446"/>
      <c r="AB420" s="446"/>
      <c r="AC420" s="180"/>
      <c r="AD420" s="445"/>
      <c r="AE420" s="444"/>
      <c r="AF420" s="736" t="s">
        <v>1062</v>
      </c>
      <c r="AG420" s="736"/>
      <c r="AH420" s="736"/>
      <c r="AI420" s="736"/>
      <c r="AJ420" s="736"/>
      <c r="AK420" s="446"/>
      <c r="AL420" s="446"/>
      <c r="AM420" s="446"/>
      <c r="AN420" s="446"/>
      <c r="AO420" s="446"/>
      <c r="AP420" s="180"/>
      <c r="AQ420" s="445"/>
    </row>
    <row r="421" spans="1:43" x14ac:dyDescent="0.2">
      <c r="A421" s="458"/>
      <c r="B421" s="463"/>
      <c r="C421" s="443"/>
      <c r="D421" s="444"/>
      <c r="E421" s="924"/>
      <c r="F421" s="924"/>
      <c r="G421" s="924"/>
      <c r="H421" s="924"/>
      <c r="I421" s="924"/>
      <c r="J421" s="924"/>
      <c r="K421" s="924"/>
      <c r="L421" s="924"/>
      <c r="M421" s="924"/>
      <c r="N421" s="924"/>
      <c r="O421" s="924"/>
      <c r="P421" s="924"/>
      <c r="Q421" s="459"/>
      <c r="R421" s="444"/>
      <c r="T421" s="180" t="s">
        <v>1063</v>
      </c>
      <c r="X421" s="183"/>
      <c r="Y421" s="183" t="s">
        <v>2</v>
      </c>
      <c r="Z421" s="183"/>
      <c r="AA421" s="183"/>
      <c r="AB421" s="183"/>
      <c r="AC421" s="461" t="s">
        <v>14</v>
      </c>
      <c r="AD421" s="445"/>
      <c r="AE421" s="444"/>
      <c r="AG421" s="180" t="s">
        <v>1063</v>
      </c>
      <c r="AK421" s="183"/>
      <c r="AL421" s="183" t="s">
        <v>2</v>
      </c>
      <c r="AM421" s="183"/>
      <c r="AN421" s="183"/>
      <c r="AO421" s="183"/>
      <c r="AP421" s="461" t="s">
        <v>14</v>
      </c>
      <c r="AQ421" s="445"/>
    </row>
    <row r="422" spans="1:43" x14ac:dyDescent="0.2">
      <c r="A422" s="458"/>
      <c r="B422" s="463"/>
      <c r="C422" s="443"/>
      <c r="D422" s="444"/>
      <c r="E422" s="924"/>
      <c r="F422" s="924"/>
      <c r="G422" s="924"/>
      <c r="H422" s="924"/>
      <c r="I422" s="924"/>
      <c r="J422" s="924"/>
      <c r="K422" s="924"/>
      <c r="L422" s="924"/>
      <c r="M422" s="924"/>
      <c r="N422" s="924"/>
      <c r="O422" s="924"/>
      <c r="P422" s="924"/>
      <c r="Q422" s="459"/>
      <c r="R422" s="444"/>
      <c r="S422" s="735" t="s">
        <v>560</v>
      </c>
      <c r="T422" s="736"/>
      <c r="U422" s="736"/>
      <c r="V422" s="736"/>
      <c r="W422" s="736"/>
      <c r="X422" s="460" t="s">
        <v>2</v>
      </c>
      <c r="Y422" s="460"/>
      <c r="Z422" s="460"/>
      <c r="AA422" s="460"/>
      <c r="AB422" s="460"/>
      <c r="AC422" s="461" t="s">
        <v>58</v>
      </c>
      <c r="AD422" s="445"/>
      <c r="AE422" s="444"/>
      <c r="AF422" s="735" t="s">
        <v>560</v>
      </c>
      <c r="AG422" s="736"/>
      <c r="AH422" s="736"/>
      <c r="AI422" s="736"/>
      <c r="AJ422" s="736"/>
      <c r="AK422" s="460" t="s">
        <v>2</v>
      </c>
      <c r="AL422" s="460"/>
      <c r="AM422" s="460"/>
      <c r="AN422" s="460"/>
      <c r="AO422" s="460"/>
      <c r="AP422" s="461" t="s">
        <v>58</v>
      </c>
      <c r="AQ422" s="445"/>
    </row>
    <row r="423" spans="1:43" ht="6" customHeight="1" thickBot="1" x14ac:dyDescent="0.25">
      <c r="A423" s="462"/>
      <c r="B423" s="451"/>
      <c r="C423" s="452"/>
      <c r="D423" s="453"/>
      <c r="E423" s="454"/>
      <c r="F423" s="454"/>
      <c r="G423" s="454"/>
      <c r="H423" s="454"/>
      <c r="I423" s="454"/>
      <c r="J423" s="454"/>
      <c r="K423" s="454"/>
      <c r="L423" s="454"/>
      <c r="M423" s="454"/>
      <c r="N423" s="454"/>
      <c r="O423" s="454"/>
      <c r="P423" s="454"/>
      <c r="Q423" s="455"/>
      <c r="R423" s="453"/>
      <c r="S423" s="454"/>
      <c r="T423" s="454"/>
      <c r="U423" s="454"/>
      <c r="V423" s="454"/>
      <c r="W423" s="454"/>
      <c r="X423" s="454"/>
      <c r="Y423" s="454"/>
      <c r="Z423" s="454"/>
      <c r="AA423" s="454"/>
      <c r="AB423" s="454"/>
      <c r="AC423" s="454"/>
      <c r="AD423" s="455"/>
      <c r="AE423" s="453"/>
      <c r="AF423" s="454"/>
      <c r="AG423" s="454"/>
      <c r="AH423" s="454"/>
      <c r="AI423" s="454"/>
      <c r="AJ423" s="454"/>
      <c r="AK423" s="454"/>
      <c r="AL423" s="454"/>
      <c r="AM423" s="454"/>
      <c r="AN423" s="454"/>
      <c r="AO423" s="454"/>
      <c r="AP423" s="454"/>
      <c r="AQ423" s="455"/>
    </row>
    <row r="424" spans="1:43" ht="6" customHeight="1" x14ac:dyDescent="0.2">
      <c r="A424" s="434"/>
      <c r="B424" s="435"/>
      <c r="C424" s="436"/>
      <c r="D424" s="437"/>
      <c r="E424" s="438"/>
      <c r="F424" s="438"/>
      <c r="G424" s="438"/>
      <c r="H424" s="438"/>
      <c r="I424" s="438"/>
      <c r="J424" s="438"/>
      <c r="K424" s="438"/>
      <c r="L424" s="438"/>
      <c r="M424" s="438"/>
      <c r="N424" s="438"/>
      <c r="O424" s="438"/>
      <c r="P424" s="438"/>
      <c r="Q424" s="439"/>
      <c r="R424" s="437"/>
      <c r="S424" s="438"/>
      <c r="T424" s="438"/>
      <c r="U424" s="438"/>
      <c r="V424" s="438"/>
      <c r="W424" s="438"/>
      <c r="X424" s="438"/>
      <c r="Y424" s="438"/>
      <c r="Z424" s="438"/>
      <c r="AA424" s="438"/>
      <c r="AB424" s="438"/>
      <c r="AC424" s="438"/>
      <c r="AD424" s="439"/>
      <c r="AE424" s="437"/>
      <c r="AF424" s="438"/>
      <c r="AG424" s="438"/>
      <c r="AH424" s="438"/>
      <c r="AI424" s="438"/>
      <c r="AJ424" s="438"/>
      <c r="AK424" s="438"/>
      <c r="AL424" s="438"/>
      <c r="AM424" s="438"/>
      <c r="AN424" s="438"/>
      <c r="AO424" s="438"/>
      <c r="AP424" s="438"/>
      <c r="AQ424" s="440"/>
    </row>
    <row r="425" spans="1:43" x14ac:dyDescent="0.2">
      <c r="A425" s="441"/>
      <c r="B425" s="442">
        <v>640</v>
      </c>
      <c r="C425" s="443"/>
      <c r="D425" s="444"/>
      <c r="E425" s="934" t="s">
        <v>1486</v>
      </c>
      <c r="F425" s="934"/>
      <c r="G425" s="934"/>
      <c r="H425" s="934"/>
      <c r="I425" s="934"/>
      <c r="J425" s="934"/>
      <c r="K425" s="934"/>
      <c r="L425" s="934"/>
      <c r="M425" s="934"/>
      <c r="N425" s="934"/>
      <c r="O425" s="934"/>
      <c r="P425" s="934"/>
      <c r="Q425" s="445"/>
      <c r="R425" s="444"/>
      <c r="S425" s="446" t="s">
        <v>104</v>
      </c>
      <c r="T425" s="446"/>
      <c r="U425" s="446"/>
      <c r="V425" s="446"/>
      <c r="W425" s="446"/>
      <c r="X425" s="446"/>
      <c r="Y425" s="446"/>
      <c r="Z425" s="446"/>
      <c r="AA425" s="58" t="s">
        <v>104</v>
      </c>
      <c r="AB425" s="446"/>
      <c r="AD425" s="445"/>
      <c r="AE425" s="444"/>
      <c r="AF425" s="446" t="s">
        <v>104</v>
      </c>
      <c r="AG425" s="446"/>
      <c r="AH425" s="446"/>
      <c r="AI425" s="446"/>
      <c r="AJ425" s="446"/>
      <c r="AK425" s="446"/>
      <c r="AL425" s="446"/>
      <c r="AM425" s="446"/>
      <c r="AN425" s="58" t="s">
        <v>104</v>
      </c>
      <c r="AO425" s="446"/>
      <c r="AQ425" s="448"/>
    </row>
    <row r="426" spans="1:43" x14ac:dyDescent="0.2">
      <c r="A426" s="441"/>
      <c r="B426" s="804" t="s">
        <v>72</v>
      </c>
      <c r="C426" s="443"/>
      <c r="D426" s="444"/>
      <c r="E426" s="934"/>
      <c r="F426" s="934"/>
      <c r="G426" s="934"/>
      <c r="H426" s="934"/>
      <c r="I426" s="934"/>
      <c r="J426" s="934"/>
      <c r="K426" s="934"/>
      <c r="L426" s="934"/>
      <c r="M426" s="934"/>
      <c r="N426" s="934"/>
      <c r="O426" s="934"/>
      <c r="P426" s="934"/>
      <c r="Q426" s="445"/>
      <c r="R426" s="444"/>
      <c r="S426" s="464" t="s">
        <v>1068</v>
      </c>
      <c r="T426" s="446"/>
      <c r="U426" s="446"/>
      <c r="V426" s="446"/>
      <c r="W426" s="446"/>
      <c r="X426" s="446"/>
      <c r="Y426" s="446"/>
      <c r="Z426" s="446"/>
      <c r="AA426" s="141" t="s">
        <v>1068</v>
      </c>
      <c r="AB426" s="446"/>
      <c r="AD426" s="445"/>
      <c r="AE426" s="444"/>
      <c r="AF426" s="464" t="s">
        <v>1068</v>
      </c>
      <c r="AG426" s="446"/>
      <c r="AH426" s="446"/>
      <c r="AI426" s="446"/>
      <c r="AJ426" s="446"/>
      <c r="AK426" s="446"/>
      <c r="AL426" s="446"/>
      <c r="AM426" s="446"/>
      <c r="AN426" s="141" t="s">
        <v>1068</v>
      </c>
      <c r="AO426" s="446"/>
      <c r="AQ426" s="448"/>
    </row>
    <row r="427" spans="1:43" x14ac:dyDescent="0.2">
      <c r="A427" s="441"/>
      <c r="B427" s="442"/>
      <c r="C427" s="443"/>
      <c r="D427" s="444"/>
      <c r="E427" s="934"/>
      <c r="F427" s="934"/>
      <c r="G427" s="934"/>
      <c r="H427" s="934"/>
      <c r="I427" s="934"/>
      <c r="J427" s="934"/>
      <c r="K427" s="934"/>
      <c r="L427" s="934"/>
      <c r="M427" s="934"/>
      <c r="N427" s="934"/>
      <c r="O427" s="934"/>
      <c r="P427" s="934"/>
      <c r="Q427" s="445"/>
      <c r="R427" s="444"/>
      <c r="S427" s="736" t="s">
        <v>463</v>
      </c>
      <c r="T427" s="446"/>
      <c r="U427" s="446"/>
      <c r="V427" s="446"/>
      <c r="W427" s="446"/>
      <c r="X427" s="446"/>
      <c r="Y427" s="446"/>
      <c r="Z427" s="446"/>
      <c r="AA427" s="58" t="s">
        <v>445</v>
      </c>
      <c r="AB427" s="446"/>
      <c r="AD427" s="445"/>
      <c r="AE427" s="444"/>
      <c r="AF427" s="736" t="s">
        <v>463</v>
      </c>
      <c r="AG427" s="446"/>
      <c r="AH427" s="446"/>
      <c r="AI427" s="446"/>
      <c r="AJ427" s="446"/>
      <c r="AK427" s="446"/>
      <c r="AL427" s="446"/>
      <c r="AM427" s="446"/>
      <c r="AN427" s="58" t="s">
        <v>445</v>
      </c>
      <c r="AO427" s="446"/>
      <c r="AQ427" s="448"/>
    </row>
    <row r="428" spans="1:43" x14ac:dyDescent="0.2">
      <c r="A428" s="441"/>
      <c r="B428" s="442"/>
      <c r="C428" s="443"/>
      <c r="D428" s="444"/>
      <c r="E428" s="934"/>
      <c r="F428" s="934"/>
      <c r="G428" s="934"/>
      <c r="H428" s="934"/>
      <c r="I428" s="934"/>
      <c r="J428" s="934"/>
      <c r="K428" s="934"/>
      <c r="L428" s="934"/>
      <c r="M428" s="934"/>
      <c r="N428" s="934"/>
      <c r="O428" s="934"/>
      <c r="P428" s="934"/>
      <c r="Q428" s="445"/>
      <c r="R428" s="444"/>
      <c r="S428" s="446"/>
      <c r="T428" s="446"/>
      <c r="U428" s="446"/>
      <c r="V428" s="446"/>
      <c r="W428" s="446"/>
      <c r="X428" s="446"/>
      <c r="Y428" s="446"/>
      <c r="Z428" s="446"/>
      <c r="AA428" s="58" t="s">
        <v>463</v>
      </c>
      <c r="AB428" s="446"/>
      <c r="AC428" s="446"/>
      <c r="AD428" s="445"/>
      <c r="AE428" s="444"/>
      <c r="AF428" s="446"/>
      <c r="AG428" s="446"/>
      <c r="AH428" s="446"/>
      <c r="AI428" s="446"/>
      <c r="AJ428" s="446"/>
      <c r="AK428" s="446"/>
      <c r="AL428" s="446"/>
      <c r="AM428" s="446"/>
      <c r="AN428" s="58" t="s">
        <v>463</v>
      </c>
      <c r="AO428" s="446"/>
      <c r="AP428" s="446"/>
      <c r="AQ428" s="448"/>
    </row>
    <row r="429" spans="1:43" x14ac:dyDescent="0.2">
      <c r="A429" s="441"/>
      <c r="B429" s="442"/>
      <c r="C429" s="443"/>
      <c r="D429" s="444"/>
      <c r="E429" s="934"/>
      <c r="F429" s="934"/>
      <c r="G429" s="934"/>
      <c r="H429" s="934"/>
      <c r="I429" s="934"/>
      <c r="J429" s="934"/>
      <c r="K429" s="934"/>
      <c r="L429" s="934"/>
      <c r="M429" s="934"/>
      <c r="N429" s="934"/>
      <c r="O429" s="934"/>
      <c r="P429" s="934"/>
      <c r="Q429" s="445"/>
      <c r="R429" s="444"/>
      <c r="S429" s="446"/>
      <c r="T429" s="446"/>
      <c r="U429" s="446"/>
      <c r="V429" s="446"/>
      <c r="W429" s="446"/>
      <c r="X429" s="446"/>
      <c r="Y429" s="446"/>
      <c r="Z429" s="446"/>
      <c r="AA429" s="446"/>
      <c r="AB429" s="446"/>
      <c r="AC429" s="446"/>
      <c r="AD429" s="445"/>
      <c r="AE429" s="444"/>
      <c r="AF429" s="446"/>
      <c r="AG429" s="446"/>
      <c r="AH429" s="446"/>
      <c r="AI429" s="446"/>
      <c r="AJ429" s="446"/>
      <c r="AK429" s="446"/>
      <c r="AL429" s="446"/>
      <c r="AM429" s="446"/>
      <c r="AN429" s="446"/>
      <c r="AO429" s="446"/>
      <c r="AP429" s="446"/>
      <c r="AQ429" s="448"/>
    </row>
    <row r="430" spans="1:43" x14ac:dyDescent="0.2">
      <c r="A430" s="441"/>
      <c r="B430" s="442"/>
      <c r="C430" s="443"/>
      <c r="D430" s="444"/>
      <c r="E430" s="934"/>
      <c r="F430" s="934"/>
      <c r="G430" s="934"/>
      <c r="H430" s="934"/>
      <c r="I430" s="934"/>
      <c r="J430" s="934"/>
      <c r="K430" s="934"/>
      <c r="L430" s="934"/>
      <c r="M430" s="934"/>
      <c r="N430" s="934"/>
      <c r="O430" s="934"/>
      <c r="P430" s="934"/>
      <c r="Q430" s="445"/>
      <c r="R430" s="444"/>
      <c r="S430" s="446"/>
      <c r="T430" s="446"/>
      <c r="U430" s="446"/>
      <c r="V430" s="446"/>
      <c r="W430" s="446"/>
      <c r="X430" s="446"/>
      <c r="Y430" s="446"/>
      <c r="Z430" s="446"/>
      <c r="AA430" s="58" t="s">
        <v>904</v>
      </c>
      <c r="AB430" s="446"/>
      <c r="AC430" s="446"/>
      <c r="AD430" s="445"/>
      <c r="AE430" s="444"/>
      <c r="AF430" s="446"/>
      <c r="AG430" s="446"/>
      <c r="AH430" s="446"/>
      <c r="AI430" s="446"/>
      <c r="AJ430" s="446"/>
      <c r="AK430" s="446"/>
      <c r="AL430" s="446"/>
      <c r="AM430" s="446"/>
      <c r="AN430" s="58" t="s">
        <v>904</v>
      </c>
      <c r="AO430" s="446"/>
      <c r="AP430" s="446"/>
      <c r="AQ430" s="448"/>
    </row>
    <row r="431" spans="1:43" ht="6" customHeight="1" thickBot="1" x14ac:dyDescent="0.25">
      <c r="A431" s="450"/>
      <c r="B431" s="451"/>
      <c r="C431" s="452"/>
      <c r="D431" s="453"/>
      <c r="E431" s="454"/>
      <c r="F431" s="454"/>
      <c r="G431" s="454"/>
      <c r="H431" s="454"/>
      <c r="I431" s="454"/>
      <c r="J431" s="454"/>
      <c r="K431" s="454"/>
      <c r="L431" s="454"/>
      <c r="M431" s="454"/>
      <c r="N431" s="454"/>
      <c r="O431" s="454"/>
      <c r="P431" s="454"/>
      <c r="Q431" s="455"/>
      <c r="R431" s="453"/>
      <c r="S431" s="454"/>
      <c r="T431" s="454"/>
      <c r="U431" s="454"/>
      <c r="V431" s="454"/>
      <c r="W431" s="454"/>
      <c r="X431" s="454"/>
      <c r="Y431" s="454"/>
      <c r="Z431" s="454"/>
      <c r="AA431" s="454"/>
      <c r="AB431" s="454"/>
      <c r="AC431" s="454"/>
      <c r="AD431" s="455"/>
      <c r="AE431" s="453"/>
      <c r="AF431" s="454"/>
      <c r="AG431" s="454"/>
      <c r="AH431" s="454"/>
      <c r="AI431" s="454"/>
      <c r="AJ431" s="454"/>
      <c r="AK431" s="454"/>
      <c r="AL431" s="454"/>
      <c r="AM431" s="454"/>
      <c r="AN431" s="454"/>
      <c r="AO431" s="454"/>
      <c r="AP431" s="454"/>
      <c r="AQ431" s="456"/>
    </row>
    <row r="432" spans="1:43" ht="6" customHeight="1" x14ac:dyDescent="0.2">
      <c r="A432" s="457"/>
      <c r="B432" s="435"/>
      <c r="C432" s="436"/>
      <c r="D432" s="437"/>
      <c r="E432" s="438"/>
      <c r="F432" s="438"/>
      <c r="G432" s="438"/>
      <c r="H432" s="438"/>
      <c r="I432" s="438"/>
      <c r="J432" s="438"/>
      <c r="K432" s="438"/>
      <c r="L432" s="438"/>
      <c r="M432" s="438"/>
      <c r="N432" s="438"/>
      <c r="O432" s="438"/>
      <c r="P432" s="438"/>
      <c r="Q432" s="439"/>
      <c r="R432" s="437"/>
      <c r="S432" s="438"/>
      <c r="T432" s="438"/>
      <c r="U432" s="438"/>
      <c r="V432" s="438"/>
      <c r="W432" s="438"/>
      <c r="X432" s="438"/>
      <c r="Y432" s="438"/>
      <c r="Z432" s="438"/>
      <c r="AA432" s="438"/>
      <c r="AB432" s="438"/>
      <c r="AC432" s="438"/>
      <c r="AD432" s="439"/>
      <c r="AE432" s="437"/>
      <c r="AF432" s="438"/>
      <c r="AG432" s="438"/>
      <c r="AH432" s="438"/>
      <c r="AI432" s="438"/>
      <c r="AJ432" s="438"/>
      <c r="AK432" s="438"/>
      <c r="AL432" s="438"/>
      <c r="AM432" s="438"/>
      <c r="AN432" s="438"/>
      <c r="AO432" s="438"/>
      <c r="AP432" s="438"/>
      <c r="AQ432" s="439"/>
    </row>
    <row r="433" spans="1:43" x14ac:dyDescent="0.2">
      <c r="A433" s="458"/>
      <c r="B433" s="442">
        <v>641</v>
      </c>
      <c r="C433" s="443"/>
      <c r="D433" s="444"/>
      <c r="E433" s="924" t="str">
        <f ca="1">VLOOKUP(INDIRECT(ADDRESS(ROW(),COLUMN()-3)),Language_Translations,MATCH(Language_Selected,Language_Options,0),FALSE)</f>
        <v>Combien de temps après le début de la fièvre, (NOM) a-t-il/elle commencé à prendre de la quinine ?</v>
      </c>
      <c r="F433" s="924"/>
      <c r="G433" s="924"/>
      <c r="H433" s="924"/>
      <c r="I433" s="924"/>
      <c r="J433" s="924"/>
      <c r="K433" s="924"/>
      <c r="L433" s="924"/>
      <c r="M433" s="924"/>
      <c r="N433" s="924"/>
      <c r="O433" s="924"/>
      <c r="P433" s="924"/>
      <c r="Q433" s="459"/>
      <c r="R433" s="444"/>
      <c r="S433" s="736" t="s">
        <v>1058</v>
      </c>
      <c r="T433" s="736"/>
      <c r="U433" s="736"/>
      <c r="V433" s="736"/>
      <c r="W433" s="460" t="s">
        <v>2</v>
      </c>
      <c r="X433" s="460"/>
      <c r="Y433" s="460"/>
      <c r="Z433" s="460"/>
      <c r="AA433" s="460"/>
      <c r="AB433" s="460"/>
      <c r="AC433" s="461" t="s">
        <v>156</v>
      </c>
      <c r="AD433" s="445"/>
      <c r="AE433" s="444"/>
      <c r="AF433" s="736" t="s">
        <v>1058</v>
      </c>
      <c r="AG433" s="736"/>
      <c r="AH433" s="736"/>
      <c r="AI433" s="736"/>
      <c r="AJ433" s="460" t="s">
        <v>2</v>
      </c>
      <c r="AK433" s="460"/>
      <c r="AL433" s="460"/>
      <c r="AM433" s="460"/>
      <c r="AN433" s="460"/>
      <c r="AO433" s="460"/>
      <c r="AP433" s="461" t="s">
        <v>156</v>
      </c>
      <c r="AQ433" s="445"/>
    </row>
    <row r="434" spans="1:43" x14ac:dyDescent="0.2">
      <c r="A434" s="458"/>
      <c r="B434" s="804" t="s">
        <v>72</v>
      </c>
      <c r="C434" s="443"/>
      <c r="D434" s="444"/>
      <c r="E434" s="924"/>
      <c r="F434" s="924"/>
      <c r="G434" s="924"/>
      <c r="H434" s="924"/>
      <c r="I434" s="924"/>
      <c r="J434" s="924"/>
      <c r="K434" s="924"/>
      <c r="L434" s="924"/>
      <c r="M434" s="924"/>
      <c r="N434" s="924"/>
      <c r="O434" s="924"/>
      <c r="P434" s="924"/>
      <c r="Q434" s="459"/>
      <c r="R434" s="444"/>
      <c r="S434" s="736" t="s">
        <v>1059</v>
      </c>
      <c r="T434" s="736"/>
      <c r="U434" s="736"/>
      <c r="V434" s="736"/>
      <c r="W434" s="460"/>
      <c r="X434" s="460" t="s">
        <v>2</v>
      </c>
      <c r="Y434" s="460"/>
      <c r="Z434" s="460"/>
      <c r="AA434" s="460"/>
      <c r="AB434" s="460"/>
      <c r="AC434" s="461" t="s">
        <v>10</v>
      </c>
      <c r="AD434" s="445"/>
      <c r="AE434" s="444"/>
      <c r="AF434" s="736" t="s">
        <v>1059</v>
      </c>
      <c r="AG434" s="736"/>
      <c r="AH434" s="736"/>
      <c r="AI434" s="736"/>
      <c r="AJ434" s="460"/>
      <c r="AK434" s="460" t="s">
        <v>2</v>
      </c>
      <c r="AL434" s="460"/>
      <c r="AM434" s="460"/>
      <c r="AN434" s="460"/>
      <c r="AO434" s="460"/>
      <c r="AP434" s="461" t="s">
        <v>10</v>
      </c>
      <c r="AQ434" s="445"/>
    </row>
    <row r="435" spans="1:43" x14ac:dyDescent="0.2">
      <c r="A435" s="458"/>
      <c r="B435" s="442"/>
      <c r="C435" s="443"/>
      <c r="D435" s="444"/>
      <c r="E435" s="924"/>
      <c r="F435" s="924"/>
      <c r="G435" s="924"/>
      <c r="H435" s="924"/>
      <c r="I435" s="924"/>
      <c r="J435" s="924"/>
      <c r="K435" s="924"/>
      <c r="L435" s="924"/>
      <c r="M435" s="924"/>
      <c r="N435" s="924"/>
      <c r="O435" s="924"/>
      <c r="P435" s="924"/>
      <c r="Q435" s="459"/>
      <c r="R435" s="444"/>
      <c r="S435" s="736" t="s">
        <v>1061</v>
      </c>
      <c r="T435" s="736"/>
      <c r="U435" s="736"/>
      <c r="V435" s="736"/>
      <c r="W435" s="736"/>
      <c r="X435" s="446"/>
      <c r="Y435" s="446"/>
      <c r="Z435" s="446"/>
      <c r="AA435" s="446"/>
      <c r="AB435" s="446"/>
      <c r="AC435" s="180"/>
      <c r="AD435" s="445"/>
      <c r="AE435" s="444"/>
      <c r="AF435" s="736" t="s">
        <v>1061</v>
      </c>
      <c r="AG435" s="736"/>
      <c r="AH435" s="736"/>
      <c r="AI435" s="736"/>
      <c r="AJ435" s="736"/>
      <c r="AK435" s="446"/>
      <c r="AL435" s="446"/>
      <c r="AM435" s="446"/>
      <c r="AN435" s="446"/>
      <c r="AO435" s="446"/>
      <c r="AP435" s="180"/>
      <c r="AQ435" s="445"/>
    </row>
    <row r="436" spans="1:43" x14ac:dyDescent="0.2">
      <c r="A436" s="458"/>
      <c r="B436" s="442"/>
      <c r="C436" s="443"/>
      <c r="D436" s="444"/>
      <c r="E436" s="924"/>
      <c r="F436" s="924"/>
      <c r="G436" s="924"/>
      <c r="H436" s="924"/>
      <c r="I436" s="924"/>
      <c r="J436" s="924"/>
      <c r="K436" s="924"/>
      <c r="L436" s="924"/>
      <c r="M436" s="924"/>
      <c r="N436" s="924"/>
      <c r="O436" s="924"/>
      <c r="P436" s="924"/>
      <c r="Q436" s="459"/>
      <c r="R436" s="444"/>
      <c r="T436" s="180" t="s">
        <v>1060</v>
      </c>
      <c r="W436" s="183" t="s">
        <v>2</v>
      </c>
      <c r="X436" s="183"/>
      <c r="Y436" s="183"/>
      <c r="Z436" s="183"/>
      <c r="AA436" s="183"/>
      <c r="AB436" s="183"/>
      <c r="AC436" s="461" t="s">
        <v>12</v>
      </c>
      <c r="AD436" s="445"/>
      <c r="AE436" s="444"/>
      <c r="AG436" s="180" t="s">
        <v>1060</v>
      </c>
      <c r="AJ436" s="183" t="s">
        <v>2</v>
      </c>
      <c r="AK436" s="183"/>
      <c r="AL436" s="183"/>
      <c r="AM436" s="183"/>
      <c r="AN436" s="183"/>
      <c r="AO436" s="183"/>
      <c r="AP436" s="461" t="s">
        <v>12</v>
      </c>
      <c r="AQ436" s="445"/>
    </row>
    <row r="437" spans="1:43" x14ac:dyDescent="0.2">
      <c r="A437" s="458"/>
      <c r="B437" s="442"/>
      <c r="C437" s="443"/>
      <c r="D437" s="444"/>
      <c r="E437" s="924"/>
      <c r="F437" s="924"/>
      <c r="G437" s="924"/>
      <c r="H437" s="924"/>
      <c r="I437" s="924"/>
      <c r="J437" s="924"/>
      <c r="K437" s="924"/>
      <c r="L437" s="924"/>
      <c r="M437" s="924"/>
      <c r="N437" s="924"/>
      <c r="O437" s="924"/>
      <c r="P437" s="924"/>
      <c r="Q437" s="459"/>
      <c r="R437" s="444"/>
      <c r="S437" s="736" t="s">
        <v>1062</v>
      </c>
      <c r="T437" s="736"/>
      <c r="U437" s="736"/>
      <c r="V437" s="736"/>
      <c r="W437" s="736"/>
      <c r="X437" s="446"/>
      <c r="Y437" s="446"/>
      <c r="Z437" s="446"/>
      <c r="AA437" s="446"/>
      <c r="AB437" s="446"/>
      <c r="AC437" s="180"/>
      <c r="AD437" s="445"/>
      <c r="AE437" s="444"/>
      <c r="AF437" s="736" t="s">
        <v>1062</v>
      </c>
      <c r="AG437" s="736"/>
      <c r="AH437" s="736"/>
      <c r="AI437" s="736"/>
      <c r="AJ437" s="736"/>
      <c r="AK437" s="446"/>
      <c r="AL437" s="446"/>
      <c r="AM437" s="446"/>
      <c r="AN437" s="446"/>
      <c r="AO437" s="446"/>
      <c r="AP437" s="180"/>
      <c r="AQ437" s="445"/>
    </row>
    <row r="438" spans="1:43" x14ac:dyDescent="0.2">
      <c r="A438" s="458"/>
      <c r="B438" s="442"/>
      <c r="C438" s="443"/>
      <c r="D438" s="444"/>
      <c r="E438" s="924"/>
      <c r="F438" s="924"/>
      <c r="G438" s="924"/>
      <c r="H438" s="924"/>
      <c r="I438" s="924"/>
      <c r="J438" s="924"/>
      <c r="K438" s="924"/>
      <c r="L438" s="924"/>
      <c r="M438" s="924"/>
      <c r="N438" s="924"/>
      <c r="O438" s="924"/>
      <c r="P438" s="924"/>
      <c r="Q438" s="459"/>
      <c r="R438" s="444"/>
      <c r="T438" s="180" t="s">
        <v>1063</v>
      </c>
      <c r="X438" s="183"/>
      <c r="Y438" s="183" t="s">
        <v>2</v>
      </c>
      <c r="Z438" s="183"/>
      <c r="AA438" s="183"/>
      <c r="AB438" s="183"/>
      <c r="AC438" s="461" t="s">
        <v>14</v>
      </c>
      <c r="AD438" s="445"/>
      <c r="AE438" s="444"/>
      <c r="AG438" s="180" t="s">
        <v>1063</v>
      </c>
      <c r="AK438" s="183"/>
      <c r="AL438" s="183" t="s">
        <v>2</v>
      </c>
      <c r="AM438" s="183"/>
      <c r="AN438" s="183"/>
      <c r="AO438" s="183"/>
      <c r="AP438" s="461" t="s">
        <v>14</v>
      </c>
      <c r="AQ438" s="445"/>
    </row>
    <row r="439" spans="1:43" x14ac:dyDescent="0.2">
      <c r="A439" s="458"/>
      <c r="B439" s="442"/>
      <c r="C439" s="443"/>
      <c r="D439" s="444"/>
      <c r="E439" s="924"/>
      <c r="F439" s="924"/>
      <c r="G439" s="924"/>
      <c r="H439" s="924"/>
      <c r="I439" s="924"/>
      <c r="J439" s="924"/>
      <c r="K439" s="924"/>
      <c r="L439" s="924"/>
      <c r="M439" s="924"/>
      <c r="N439" s="924"/>
      <c r="O439" s="924"/>
      <c r="P439" s="924"/>
      <c r="Q439" s="459"/>
      <c r="R439" s="444"/>
      <c r="S439" s="735" t="s">
        <v>560</v>
      </c>
      <c r="T439" s="736"/>
      <c r="U439" s="736"/>
      <c r="V439" s="736"/>
      <c r="W439" s="736"/>
      <c r="X439" s="460" t="s">
        <v>2</v>
      </c>
      <c r="Y439" s="460"/>
      <c r="Z439" s="460"/>
      <c r="AA439" s="460"/>
      <c r="AB439" s="460"/>
      <c r="AC439" s="461" t="s">
        <v>58</v>
      </c>
      <c r="AD439" s="445"/>
      <c r="AE439" s="444"/>
      <c r="AF439" s="735" t="s">
        <v>560</v>
      </c>
      <c r="AG439" s="736"/>
      <c r="AH439" s="736"/>
      <c r="AI439" s="736"/>
      <c r="AJ439" s="736"/>
      <c r="AK439" s="460" t="s">
        <v>2</v>
      </c>
      <c r="AL439" s="460"/>
      <c r="AM439" s="460"/>
      <c r="AN439" s="460"/>
      <c r="AO439" s="460"/>
      <c r="AP439" s="461" t="s">
        <v>58</v>
      </c>
      <c r="AQ439" s="445"/>
    </row>
    <row r="440" spans="1:43" ht="6" customHeight="1" thickBot="1" x14ac:dyDescent="0.25">
      <c r="A440" s="462"/>
      <c r="B440" s="451"/>
      <c r="C440" s="452"/>
      <c r="D440" s="453"/>
      <c r="E440" s="454"/>
      <c r="F440" s="454"/>
      <c r="G440" s="454"/>
      <c r="H440" s="454"/>
      <c r="I440" s="454"/>
      <c r="J440" s="454"/>
      <c r="K440" s="454"/>
      <c r="L440" s="454"/>
      <c r="M440" s="454"/>
      <c r="N440" s="454"/>
      <c r="O440" s="454"/>
      <c r="P440" s="454"/>
      <c r="Q440" s="455"/>
      <c r="R440" s="453"/>
      <c r="S440" s="454"/>
      <c r="T440" s="454"/>
      <c r="U440" s="454"/>
      <c r="V440" s="454"/>
      <c r="W440" s="454"/>
      <c r="X440" s="454"/>
      <c r="Y440" s="454"/>
      <c r="Z440" s="454"/>
      <c r="AA440" s="454"/>
      <c r="AB440" s="454"/>
      <c r="AC440" s="454"/>
      <c r="AD440" s="455"/>
      <c r="AE440" s="453"/>
      <c r="AF440" s="454"/>
      <c r="AG440" s="454"/>
      <c r="AH440" s="454"/>
      <c r="AI440" s="454"/>
      <c r="AJ440" s="454"/>
      <c r="AK440" s="454"/>
      <c r="AL440" s="454"/>
      <c r="AM440" s="454"/>
      <c r="AN440" s="454"/>
      <c r="AO440" s="454"/>
      <c r="AP440" s="454"/>
      <c r="AQ440" s="455"/>
    </row>
    <row r="441" spans="1:43" ht="6" customHeight="1" x14ac:dyDescent="0.2">
      <c r="A441" s="434"/>
      <c r="B441" s="435"/>
      <c r="C441" s="436"/>
      <c r="D441" s="437"/>
      <c r="E441" s="438"/>
      <c r="F441" s="438"/>
      <c r="G441" s="438"/>
      <c r="H441" s="438"/>
      <c r="I441" s="438"/>
      <c r="J441" s="438"/>
      <c r="K441" s="438"/>
      <c r="L441" s="438"/>
      <c r="M441" s="438"/>
      <c r="N441" s="438"/>
      <c r="O441" s="438"/>
      <c r="P441" s="438"/>
      <c r="Q441" s="439"/>
      <c r="R441" s="437"/>
      <c r="S441" s="438"/>
      <c r="T441" s="438"/>
      <c r="U441" s="438"/>
      <c r="V441" s="438"/>
      <c r="W441" s="438"/>
      <c r="X441" s="438"/>
      <c r="Y441" s="438"/>
      <c r="Z441" s="438"/>
      <c r="AA441" s="438"/>
      <c r="AB441" s="438"/>
      <c r="AC441" s="438"/>
      <c r="AD441" s="439"/>
      <c r="AE441" s="437"/>
      <c r="AF441" s="438"/>
      <c r="AG441" s="438"/>
      <c r="AH441" s="438"/>
      <c r="AI441" s="438"/>
      <c r="AJ441" s="438"/>
      <c r="AK441" s="438"/>
      <c r="AL441" s="438"/>
      <c r="AM441" s="438"/>
      <c r="AN441" s="438"/>
      <c r="AO441" s="438"/>
      <c r="AP441" s="438"/>
      <c r="AQ441" s="440"/>
    </row>
    <row r="442" spans="1:43" x14ac:dyDescent="0.2">
      <c r="A442" s="441"/>
      <c r="B442" s="442">
        <v>642</v>
      </c>
      <c r="C442" s="443"/>
      <c r="D442" s="444"/>
      <c r="E442" s="934" t="s">
        <v>1487</v>
      </c>
      <c r="F442" s="934"/>
      <c r="G442" s="934"/>
      <c r="H442" s="934"/>
      <c r="I442" s="934"/>
      <c r="J442" s="934"/>
      <c r="K442" s="934"/>
      <c r="L442" s="934"/>
      <c r="M442" s="934"/>
      <c r="N442" s="934"/>
      <c r="O442" s="934"/>
      <c r="P442" s="934"/>
      <c r="Q442" s="445"/>
      <c r="R442" s="444"/>
      <c r="S442" s="446" t="s">
        <v>104</v>
      </c>
      <c r="T442" s="446"/>
      <c r="U442" s="446"/>
      <c r="V442" s="446"/>
      <c r="W442" s="446"/>
      <c r="X442" s="446"/>
      <c r="Y442" s="446"/>
      <c r="Z442" s="446"/>
      <c r="AA442" s="58" t="s">
        <v>104</v>
      </c>
      <c r="AB442" s="446"/>
      <c r="AD442" s="445"/>
      <c r="AE442" s="444"/>
      <c r="AF442" s="446" t="s">
        <v>104</v>
      </c>
      <c r="AG442" s="446"/>
      <c r="AH442" s="446"/>
      <c r="AI442" s="446"/>
      <c r="AJ442" s="446"/>
      <c r="AK442" s="446"/>
      <c r="AL442" s="446"/>
      <c r="AM442" s="446"/>
      <c r="AN442" s="58" t="s">
        <v>104</v>
      </c>
      <c r="AO442" s="446"/>
      <c r="AQ442" s="448"/>
    </row>
    <row r="443" spans="1:43" x14ac:dyDescent="0.2">
      <c r="A443" s="441"/>
      <c r="B443" s="804" t="s">
        <v>72</v>
      </c>
      <c r="C443" s="443"/>
      <c r="D443" s="444"/>
      <c r="E443" s="934"/>
      <c r="F443" s="934"/>
      <c r="G443" s="934"/>
      <c r="H443" s="934"/>
      <c r="I443" s="934"/>
      <c r="J443" s="934"/>
      <c r="K443" s="934"/>
      <c r="L443" s="934"/>
      <c r="M443" s="934"/>
      <c r="N443" s="934"/>
      <c r="O443" s="934"/>
      <c r="P443" s="934"/>
      <c r="Q443" s="445"/>
      <c r="R443" s="444"/>
      <c r="S443" s="464" t="s">
        <v>1069</v>
      </c>
      <c r="T443" s="446"/>
      <c r="U443" s="446"/>
      <c r="V443" s="446"/>
      <c r="W443" s="446"/>
      <c r="X443" s="446"/>
      <c r="Y443" s="446"/>
      <c r="Z443" s="446"/>
      <c r="AA443" s="141" t="s">
        <v>1069</v>
      </c>
      <c r="AB443" s="446"/>
      <c r="AD443" s="445"/>
      <c r="AE443" s="444"/>
      <c r="AF443" s="464" t="s">
        <v>1069</v>
      </c>
      <c r="AG443" s="446"/>
      <c r="AH443" s="446"/>
      <c r="AI443" s="446"/>
      <c r="AJ443" s="446"/>
      <c r="AK443" s="446"/>
      <c r="AL443" s="446"/>
      <c r="AM443" s="446"/>
      <c r="AN443" s="141" t="s">
        <v>1069</v>
      </c>
      <c r="AO443" s="446"/>
      <c r="AQ443" s="448"/>
    </row>
    <row r="444" spans="1:43" x14ac:dyDescent="0.2">
      <c r="A444" s="441"/>
      <c r="B444" s="442"/>
      <c r="C444" s="443"/>
      <c r="D444" s="444"/>
      <c r="E444" s="934"/>
      <c r="F444" s="934"/>
      <c r="G444" s="934"/>
      <c r="H444" s="934"/>
      <c r="I444" s="934"/>
      <c r="J444" s="934"/>
      <c r="K444" s="934"/>
      <c r="L444" s="934"/>
      <c r="M444" s="934"/>
      <c r="N444" s="934"/>
      <c r="O444" s="934"/>
      <c r="P444" s="934"/>
      <c r="Q444" s="445"/>
      <c r="R444" s="444"/>
      <c r="S444" s="446" t="s">
        <v>463</v>
      </c>
      <c r="T444" s="446"/>
      <c r="U444" s="446"/>
      <c r="V444" s="446"/>
      <c r="W444" s="446"/>
      <c r="X444" s="446"/>
      <c r="Y444" s="446"/>
      <c r="Z444" s="446"/>
      <c r="AA444" s="58" t="s">
        <v>445</v>
      </c>
      <c r="AB444" s="446"/>
      <c r="AD444" s="445"/>
      <c r="AE444" s="444"/>
      <c r="AF444" s="446" t="s">
        <v>463</v>
      </c>
      <c r="AG444" s="446"/>
      <c r="AH444" s="446"/>
      <c r="AI444" s="446"/>
      <c r="AJ444" s="446"/>
      <c r="AK444" s="446"/>
      <c r="AL444" s="446"/>
      <c r="AM444" s="446"/>
      <c r="AN444" s="58" t="s">
        <v>445</v>
      </c>
      <c r="AO444" s="446"/>
      <c r="AQ444" s="448"/>
    </row>
    <row r="445" spans="1:43" x14ac:dyDescent="0.2">
      <c r="A445" s="441"/>
      <c r="B445" s="442"/>
      <c r="C445" s="443"/>
      <c r="D445" s="444"/>
      <c r="E445" s="934"/>
      <c r="F445" s="934"/>
      <c r="G445" s="934"/>
      <c r="H445" s="934"/>
      <c r="I445" s="934"/>
      <c r="J445" s="934"/>
      <c r="K445" s="934"/>
      <c r="L445" s="934"/>
      <c r="M445" s="934"/>
      <c r="N445" s="934"/>
      <c r="O445" s="934"/>
      <c r="P445" s="934"/>
      <c r="Q445" s="445"/>
      <c r="R445" s="444"/>
      <c r="S445" s="446"/>
      <c r="T445" s="446"/>
      <c r="U445" s="446"/>
      <c r="V445" s="446"/>
      <c r="W445" s="446"/>
      <c r="X445" s="446"/>
      <c r="Y445" s="446"/>
      <c r="Z445" s="446"/>
      <c r="AA445" s="58" t="s">
        <v>463</v>
      </c>
      <c r="AB445" s="446"/>
      <c r="AC445" s="446"/>
      <c r="AD445" s="445"/>
      <c r="AE445" s="444"/>
      <c r="AF445" s="446"/>
      <c r="AG445" s="446"/>
      <c r="AH445" s="446"/>
      <c r="AI445" s="446"/>
      <c r="AJ445" s="446"/>
      <c r="AK445" s="446"/>
      <c r="AL445" s="446"/>
      <c r="AM445" s="446"/>
      <c r="AN445" s="58" t="s">
        <v>463</v>
      </c>
      <c r="AO445" s="446"/>
      <c r="AP445" s="446"/>
      <c r="AQ445" s="448"/>
    </row>
    <row r="446" spans="1:43" x14ac:dyDescent="0.2">
      <c r="A446" s="441"/>
      <c r="B446" s="442"/>
      <c r="C446" s="443"/>
      <c r="D446" s="444"/>
      <c r="E446" s="934"/>
      <c r="F446" s="934"/>
      <c r="G446" s="934"/>
      <c r="H446" s="934"/>
      <c r="I446" s="934"/>
      <c r="J446" s="934"/>
      <c r="K446" s="934"/>
      <c r="L446" s="934"/>
      <c r="M446" s="934"/>
      <c r="N446" s="934"/>
      <c r="O446" s="934"/>
      <c r="P446" s="934"/>
      <c r="Q446" s="445"/>
      <c r="R446" s="444"/>
      <c r="S446" s="446"/>
      <c r="T446" s="446"/>
      <c r="U446" s="446"/>
      <c r="V446" s="446"/>
      <c r="W446" s="446"/>
      <c r="X446" s="446"/>
      <c r="Y446" s="446"/>
      <c r="Z446" s="446"/>
      <c r="AA446" s="446"/>
      <c r="AB446" s="446"/>
      <c r="AC446" s="446"/>
      <c r="AD446" s="445"/>
      <c r="AE446" s="444"/>
      <c r="AF446" s="446"/>
      <c r="AG446" s="446"/>
      <c r="AH446" s="446"/>
      <c r="AI446" s="446"/>
      <c r="AJ446" s="446"/>
      <c r="AK446" s="446"/>
      <c r="AL446" s="446"/>
      <c r="AM446" s="446"/>
      <c r="AN446" s="446"/>
      <c r="AO446" s="446"/>
      <c r="AP446" s="446"/>
      <c r="AQ446" s="448"/>
    </row>
    <row r="447" spans="1:43" x14ac:dyDescent="0.2">
      <c r="A447" s="441"/>
      <c r="B447" s="442"/>
      <c r="C447" s="443"/>
      <c r="D447" s="444"/>
      <c r="E447" s="934"/>
      <c r="F447" s="934"/>
      <c r="G447" s="934"/>
      <c r="H447" s="934"/>
      <c r="I447" s="934"/>
      <c r="J447" s="934"/>
      <c r="K447" s="934"/>
      <c r="L447" s="934"/>
      <c r="M447" s="934"/>
      <c r="N447" s="934"/>
      <c r="O447" s="934"/>
      <c r="P447" s="934"/>
      <c r="Q447" s="445"/>
      <c r="R447" s="444"/>
      <c r="S447" s="446"/>
      <c r="T447" s="446"/>
      <c r="U447" s="446"/>
      <c r="V447" s="446"/>
      <c r="W447" s="446"/>
      <c r="X447" s="446"/>
      <c r="Y447" s="446"/>
      <c r="Z447" s="446"/>
      <c r="AA447" s="58" t="s">
        <v>905</v>
      </c>
      <c r="AB447" s="446"/>
      <c r="AC447" s="446"/>
      <c r="AD447" s="445"/>
      <c r="AE447" s="444"/>
      <c r="AF447" s="446"/>
      <c r="AG447" s="446"/>
      <c r="AH447" s="446"/>
      <c r="AI447" s="446"/>
      <c r="AJ447" s="446"/>
      <c r="AK447" s="446"/>
      <c r="AL447" s="446"/>
      <c r="AM447" s="446"/>
      <c r="AN447" s="58" t="s">
        <v>905</v>
      </c>
      <c r="AO447" s="446"/>
      <c r="AP447" s="446"/>
      <c r="AQ447" s="448"/>
    </row>
    <row r="448" spans="1:43" ht="6" customHeight="1" thickBot="1" x14ac:dyDescent="0.25">
      <c r="A448" s="450"/>
      <c r="B448" s="451"/>
      <c r="C448" s="452"/>
      <c r="D448" s="453"/>
      <c r="E448" s="454"/>
      <c r="F448" s="454"/>
      <c r="G448" s="454"/>
      <c r="H448" s="454"/>
      <c r="I448" s="454"/>
      <c r="J448" s="454"/>
      <c r="K448" s="454"/>
      <c r="L448" s="454"/>
      <c r="M448" s="454"/>
      <c r="N448" s="454"/>
      <c r="O448" s="454"/>
      <c r="P448" s="454"/>
      <c r="Q448" s="455"/>
      <c r="R448" s="453"/>
      <c r="S448" s="454"/>
      <c r="T448" s="454"/>
      <c r="U448" s="454"/>
      <c r="V448" s="454"/>
      <c r="W448" s="454"/>
      <c r="X448" s="454"/>
      <c r="Y448" s="454"/>
      <c r="Z448" s="454"/>
      <c r="AA448" s="454"/>
      <c r="AB448" s="454"/>
      <c r="AC448" s="454"/>
      <c r="AD448" s="455"/>
      <c r="AE448" s="453"/>
      <c r="AF448" s="454"/>
      <c r="AG448" s="454"/>
      <c r="AH448" s="454"/>
      <c r="AI448" s="454"/>
      <c r="AJ448" s="454"/>
      <c r="AK448" s="454"/>
      <c r="AL448" s="454"/>
      <c r="AM448" s="454"/>
      <c r="AN448" s="454"/>
      <c r="AO448" s="454"/>
      <c r="AP448" s="454"/>
      <c r="AQ448" s="456"/>
    </row>
    <row r="449" spans="1:43" ht="6" customHeight="1" x14ac:dyDescent="0.2">
      <c r="A449" s="457"/>
      <c r="B449" s="435"/>
      <c r="C449" s="436"/>
      <c r="D449" s="437"/>
      <c r="E449" s="438"/>
      <c r="F449" s="438"/>
      <c r="G449" s="438"/>
      <c r="H449" s="438"/>
      <c r="I449" s="438"/>
      <c r="J449" s="438"/>
      <c r="K449" s="438"/>
      <c r="L449" s="438"/>
      <c r="M449" s="438"/>
      <c r="N449" s="438"/>
      <c r="O449" s="438"/>
      <c r="P449" s="438"/>
      <c r="Q449" s="439"/>
      <c r="R449" s="437"/>
      <c r="S449" s="438"/>
      <c r="T449" s="438"/>
      <c r="U449" s="438"/>
      <c r="V449" s="438"/>
      <c r="W449" s="438"/>
      <c r="X449" s="438"/>
      <c r="Y449" s="438"/>
      <c r="Z449" s="438"/>
      <c r="AA449" s="438"/>
      <c r="AB449" s="438"/>
      <c r="AC449" s="438"/>
      <c r="AD449" s="439"/>
      <c r="AE449" s="437"/>
      <c r="AF449" s="438"/>
      <c r="AG449" s="438"/>
      <c r="AH449" s="438"/>
      <c r="AI449" s="438"/>
      <c r="AJ449" s="438"/>
      <c r="AK449" s="438"/>
      <c r="AL449" s="438"/>
      <c r="AM449" s="438"/>
      <c r="AN449" s="438"/>
      <c r="AO449" s="438"/>
      <c r="AP449" s="438"/>
      <c r="AQ449" s="439"/>
    </row>
    <row r="450" spans="1:43" x14ac:dyDescent="0.2">
      <c r="A450" s="458"/>
      <c r="B450" s="442">
        <v>643</v>
      </c>
      <c r="C450" s="443"/>
      <c r="D450" s="444"/>
      <c r="E450" s="924" t="str">
        <f ca="1">VLOOKUP(INDIRECT(ADDRESS(ROW(),COLUMN()-3)),Language_Translations,MATCH(Language_Selected,Language_Options,0),FALSE)</f>
        <v>Combien de temps après le début de la fièvre, (NOM) a-t-il/elle commencé à prendre de l'artésunate ?</v>
      </c>
      <c r="F450" s="924"/>
      <c r="G450" s="924"/>
      <c r="H450" s="924"/>
      <c r="I450" s="924"/>
      <c r="J450" s="924"/>
      <c r="K450" s="924"/>
      <c r="L450" s="924"/>
      <c r="M450" s="924"/>
      <c r="N450" s="924"/>
      <c r="O450" s="924"/>
      <c r="P450" s="924"/>
      <c r="Q450" s="459"/>
      <c r="R450" s="444"/>
      <c r="S450" s="736" t="s">
        <v>1058</v>
      </c>
      <c r="T450" s="736"/>
      <c r="U450" s="736"/>
      <c r="V450" s="736"/>
      <c r="W450" s="460" t="s">
        <v>2</v>
      </c>
      <c r="X450" s="460"/>
      <c r="Y450" s="460"/>
      <c r="Z450" s="460"/>
      <c r="AA450" s="460"/>
      <c r="AB450" s="460"/>
      <c r="AC450" s="461" t="s">
        <v>156</v>
      </c>
      <c r="AD450" s="445"/>
      <c r="AE450" s="444"/>
      <c r="AF450" s="736" t="s">
        <v>1058</v>
      </c>
      <c r="AG450" s="736"/>
      <c r="AH450" s="736"/>
      <c r="AI450" s="736"/>
      <c r="AJ450" s="460" t="s">
        <v>2</v>
      </c>
      <c r="AK450" s="460"/>
      <c r="AL450" s="460"/>
      <c r="AM450" s="460"/>
      <c r="AN450" s="460"/>
      <c r="AO450" s="460"/>
      <c r="AP450" s="461" t="s">
        <v>156</v>
      </c>
      <c r="AQ450" s="445"/>
    </row>
    <row r="451" spans="1:43" x14ac:dyDescent="0.2">
      <c r="A451" s="458"/>
      <c r="B451" s="804" t="s">
        <v>72</v>
      </c>
      <c r="C451" s="443"/>
      <c r="D451" s="444"/>
      <c r="E451" s="924"/>
      <c r="F451" s="924"/>
      <c r="G451" s="924"/>
      <c r="H451" s="924"/>
      <c r="I451" s="924"/>
      <c r="J451" s="924"/>
      <c r="K451" s="924"/>
      <c r="L451" s="924"/>
      <c r="M451" s="924"/>
      <c r="N451" s="924"/>
      <c r="O451" s="924"/>
      <c r="P451" s="924"/>
      <c r="Q451" s="459"/>
      <c r="R451" s="444"/>
      <c r="S451" s="736" t="s">
        <v>1059</v>
      </c>
      <c r="T451" s="736"/>
      <c r="U451" s="736"/>
      <c r="V451" s="736"/>
      <c r="W451" s="460"/>
      <c r="X451" s="460" t="s">
        <v>2</v>
      </c>
      <c r="Y451" s="460"/>
      <c r="Z451" s="460"/>
      <c r="AA451" s="460"/>
      <c r="AB451" s="460"/>
      <c r="AC451" s="461" t="s">
        <v>10</v>
      </c>
      <c r="AD451" s="445"/>
      <c r="AE451" s="444"/>
      <c r="AF451" s="736" t="s">
        <v>1059</v>
      </c>
      <c r="AG451" s="736"/>
      <c r="AH451" s="736"/>
      <c r="AI451" s="736"/>
      <c r="AJ451" s="460"/>
      <c r="AK451" s="460" t="s">
        <v>2</v>
      </c>
      <c r="AL451" s="460"/>
      <c r="AM451" s="460"/>
      <c r="AN451" s="460"/>
      <c r="AO451" s="460"/>
      <c r="AP451" s="461" t="s">
        <v>10</v>
      </c>
      <c r="AQ451" s="445"/>
    </row>
    <row r="452" spans="1:43" x14ac:dyDescent="0.2">
      <c r="A452" s="458"/>
      <c r="B452" s="442"/>
      <c r="C452" s="443"/>
      <c r="D452" s="444"/>
      <c r="E452" s="924"/>
      <c r="F452" s="924"/>
      <c r="G452" s="924"/>
      <c r="H452" s="924"/>
      <c r="I452" s="924"/>
      <c r="J452" s="924"/>
      <c r="K452" s="924"/>
      <c r="L452" s="924"/>
      <c r="M452" s="924"/>
      <c r="N452" s="924"/>
      <c r="O452" s="924"/>
      <c r="P452" s="924"/>
      <c r="Q452" s="459"/>
      <c r="R452" s="444"/>
      <c r="S452" s="736" t="s">
        <v>1061</v>
      </c>
      <c r="T452" s="736"/>
      <c r="U452" s="736"/>
      <c r="V452" s="736"/>
      <c r="W452" s="736"/>
      <c r="X452" s="446"/>
      <c r="Y452" s="446"/>
      <c r="Z452" s="446"/>
      <c r="AA452" s="446"/>
      <c r="AB452" s="446"/>
      <c r="AC452" s="180"/>
      <c r="AD452" s="445"/>
      <c r="AE452" s="444"/>
      <c r="AF452" s="736" t="s">
        <v>1061</v>
      </c>
      <c r="AG452" s="736"/>
      <c r="AH452" s="736"/>
      <c r="AI452" s="736"/>
      <c r="AJ452" s="736"/>
      <c r="AK452" s="446"/>
      <c r="AL452" s="446"/>
      <c r="AM452" s="446"/>
      <c r="AN452" s="446"/>
      <c r="AO452" s="446"/>
      <c r="AP452" s="180"/>
      <c r="AQ452" s="445"/>
    </row>
    <row r="453" spans="1:43" x14ac:dyDescent="0.2">
      <c r="A453" s="458"/>
      <c r="B453" s="442"/>
      <c r="C453" s="443"/>
      <c r="D453" s="444"/>
      <c r="E453" s="924"/>
      <c r="F453" s="924"/>
      <c r="G453" s="924"/>
      <c r="H453" s="924"/>
      <c r="I453" s="924"/>
      <c r="J453" s="924"/>
      <c r="K453" s="924"/>
      <c r="L453" s="924"/>
      <c r="M453" s="924"/>
      <c r="N453" s="924"/>
      <c r="O453" s="924"/>
      <c r="P453" s="924"/>
      <c r="Q453" s="459"/>
      <c r="R453" s="444"/>
      <c r="T453" s="180" t="s">
        <v>1060</v>
      </c>
      <c r="W453" s="183" t="s">
        <v>2</v>
      </c>
      <c r="X453" s="183"/>
      <c r="Y453" s="183"/>
      <c r="Z453" s="183"/>
      <c r="AA453" s="183"/>
      <c r="AB453" s="183"/>
      <c r="AC453" s="461" t="s">
        <v>12</v>
      </c>
      <c r="AD453" s="445"/>
      <c r="AE453" s="444"/>
      <c r="AG453" s="180" t="s">
        <v>1060</v>
      </c>
      <c r="AJ453" s="183" t="s">
        <v>2</v>
      </c>
      <c r="AK453" s="183"/>
      <c r="AL453" s="183"/>
      <c r="AM453" s="183"/>
      <c r="AN453" s="183"/>
      <c r="AO453" s="183"/>
      <c r="AP453" s="461" t="s">
        <v>12</v>
      </c>
      <c r="AQ453" s="445"/>
    </row>
    <row r="454" spans="1:43" x14ac:dyDescent="0.2">
      <c r="A454" s="458"/>
      <c r="B454" s="442"/>
      <c r="C454" s="443"/>
      <c r="D454" s="444"/>
      <c r="E454" s="924"/>
      <c r="F454" s="924"/>
      <c r="G454" s="924"/>
      <c r="H454" s="924"/>
      <c r="I454" s="924"/>
      <c r="J454" s="924"/>
      <c r="K454" s="924"/>
      <c r="L454" s="924"/>
      <c r="M454" s="924"/>
      <c r="N454" s="924"/>
      <c r="O454" s="924"/>
      <c r="P454" s="924"/>
      <c r="Q454" s="459"/>
      <c r="R454" s="444"/>
      <c r="S454" s="736" t="s">
        <v>1062</v>
      </c>
      <c r="T454" s="736"/>
      <c r="U454" s="736"/>
      <c r="V454" s="736"/>
      <c r="W454" s="736"/>
      <c r="X454" s="446"/>
      <c r="Y454" s="446"/>
      <c r="Z454" s="446"/>
      <c r="AA454" s="446"/>
      <c r="AB454" s="446"/>
      <c r="AC454" s="180"/>
      <c r="AD454" s="445"/>
      <c r="AE454" s="444"/>
      <c r="AF454" s="736" t="s">
        <v>1062</v>
      </c>
      <c r="AG454" s="736"/>
      <c r="AH454" s="736"/>
      <c r="AI454" s="736"/>
      <c r="AJ454" s="736"/>
      <c r="AK454" s="446"/>
      <c r="AL454" s="446"/>
      <c r="AM454" s="446"/>
      <c r="AN454" s="446"/>
      <c r="AO454" s="446"/>
      <c r="AP454" s="180"/>
      <c r="AQ454" s="445"/>
    </row>
    <row r="455" spans="1:43" x14ac:dyDescent="0.2">
      <c r="A455" s="458"/>
      <c r="B455" s="442"/>
      <c r="C455" s="443"/>
      <c r="D455" s="444"/>
      <c r="E455" s="924"/>
      <c r="F455" s="924"/>
      <c r="G455" s="924"/>
      <c r="H455" s="924"/>
      <c r="I455" s="924"/>
      <c r="J455" s="924"/>
      <c r="K455" s="924"/>
      <c r="L455" s="924"/>
      <c r="M455" s="924"/>
      <c r="N455" s="924"/>
      <c r="O455" s="924"/>
      <c r="P455" s="924"/>
      <c r="Q455" s="459"/>
      <c r="R455" s="444"/>
      <c r="T455" s="180" t="s">
        <v>1063</v>
      </c>
      <c r="X455" s="183"/>
      <c r="Y455" s="183" t="s">
        <v>2</v>
      </c>
      <c r="Z455" s="183"/>
      <c r="AA455" s="183"/>
      <c r="AB455" s="183"/>
      <c r="AC455" s="461" t="s">
        <v>14</v>
      </c>
      <c r="AD455" s="445"/>
      <c r="AE455" s="444"/>
      <c r="AG455" s="180" t="s">
        <v>1063</v>
      </c>
      <c r="AK455" s="183"/>
      <c r="AL455" s="183" t="s">
        <v>2</v>
      </c>
      <c r="AM455" s="183"/>
      <c r="AN455" s="183"/>
      <c r="AO455" s="183"/>
      <c r="AP455" s="461" t="s">
        <v>14</v>
      </c>
      <c r="AQ455" s="445"/>
    </row>
    <row r="456" spans="1:43" x14ac:dyDescent="0.2">
      <c r="A456" s="458"/>
      <c r="B456" s="442"/>
      <c r="C456" s="443"/>
      <c r="D456" s="444"/>
      <c r="E456" s="924"/>
      <c r="F456" s="924"/>
      <c r="G456" s="924"/>
      <c r="H456" s="924"/>
      <c r="I456" s="924"/>
      <c r="J456" s="924"/>
      <c r="K456" s="924"/>
      <c r="L456" s="924"/>
      <c r="M456" s="924"/>
      <c r="N456" s="924"/>
      <c r="O456" s="924"/>
      <c r="P456" s="924"/>
      <c r="Q456" s="459"/>
      <c r="R456" s="444"/>
      <c r="S456" s="735" t="s">
        <v>560</v>
      </c>
      <c r="T456" s="736"/>
      <c r="U456" s="736"/>
      <c r="V456" s="736"/>
      <c r="W456" s="736"/>
      <c r="X456" s="460" t="s">
        <v>2</v>
      </c>
      <c r="Y456" s="460"/>
      <c r="Z456" s="460"/>
      <c r="AA456" s="460"/>
      <c r="AB456" s="460"/>
      <c r="AC456" s="461" t="s">
        <v>58</v>
      </c>
      <c r="AD456" s="445"/>
      <c r="AE456" s="444"/>
      <c r="AF456" s="735" t="s">
        <v>560</v>
      </c>
      <c r="AG456" s="736"/>
      <c r="AH456" s="736"/>
      <c r="AI456" s="736"/>
      <c r="AJ456" s="736"/>
      <c r="AK456" s="460" t="s">
        <v>2</v>
      </c>
      <c r="AL456" s="460"/>
      <c r="AM456" s="460"/>
      <c r="AN456" s="460"/>
      <c r="AO456" s="460"/>
      <c r="AP456" s="461" t="s">
        <v>58</v>
      </c>
      <c r="AQ456" s="445"/>
    </row>
    <row r="457" spans="1:43" ht="6" customHeight="1" thickBot="1" x14ac:dyDescent="0.25">
      <c r="A457" s="462"/>
      <c r="B457" s="451"/>
      <c r="C457" s="452"/>
      <c r="D457" s="453"/>
      <c r="E457" s="454"/>
      <c r="F457" s="454"/>
      <c r="G457" s="454"/>
      <c r="H457" s="454"/>
      <c r="I457" s="454"/>
      <c r="J457" s="454"/>
      <c r="K457" s="454"/>
      <c r="L457" s="454"/>
      <c r="M457" s="454"/>
      <c r="N457" s="454"/>
      <c r="O457" s="454"/>
      <c r="P457" s="454"/>
      <c r="Q457" s="455"/>
      <c r="R457" s="453"/>
      <c r="S457" s="454"/>
      <c r="T457" s="454"/>
      <c r="U457" s="454"/>
      <c r="V457" s="454"/>
      <c r="W457" s="454"/>
      <c r="X457" s="454"/>
      <c r="Y457" s="454"/>
      <c r="Z457" s="454"/>
      <c r="AA457" s="454"/>
      <c r="AB457" s="454"/>
      <c r="AC457" s="454"/>
      <c r="AD457" s="455"/>
      <c r="AE457" s="453"/>
      <c r="AF457" s="454"/>
      <c r="AG457" s="454"/>
      <c r="AH457" s="454"/>
      <c r="AI457" s="454"/>
      <c r="AJ457" s="454"/>
      <c r="AK457" s="454"/>
      <c r="AL457" s="454"/>
      <c r="AM457" s="454"/>
      <c r="AN457" s="454"/>
      <c r="AO457" s="454"/>
      <c r="AP457" s="454"/>
      <c r="AQ457" s="455"/>
    </row>
    <row r="458" spans="1:43" ht="6" customHeight="1" x14ac:dyDescent="0.2">
      <c r="A458" s="434"/>
      <c r="B458" s="435"/>
      <c r="C458" s="436"/>
      <c r="D458" s="437"/>
      <c r="E458" s="438"/>
      <c r="F458" s="438"/>
      <c r="G458" s="438"/>
      <c r="H458" s="438"/>
      <c r="I458" s="438"/>
      <c r="J458" s="438"/>
      <c r="K458" s="438"/>
      <c r="L458" s="438"/>
      <c r="M458" s="438"/>
      <c r="N458" s="438"/>
      <c r="O458" s="438"/>
      <c r="P458" s="438"/>
      <c r="Q458" s="439"/>
      <c r="R458" s="437"/>
      <c r="S458" s="438"/>
      <c r="T458" s="438"/>
      <c r="U458" s="438"/>
      <c r="V458" s="438"/>
      <c r="W458" s="438"/>
      <c r="X458" s="438"/>
      <c r="Y458" s="438"/>
      <c r="Z458" s="438"/>
      <c r="AA458" s="438"/>
      <c r="AB458" s="438"/>
      <c r="AC458" s="438"/>
      <c r="AD458" s="439"/>
      <c r="AE458" s="437"/>
      <c r="AF458" s="438"/>
      <c r="AG458" s="438"/>
      <c r="AH458" s="438"/>
      <c r="AI458" s="438"/>
      <c r="AJ458" s="438"/>
      <c r="AK458" s="438"/>
      <c r="AL458" s="438"/>
      <c r="AM458" s="438"/>
      <c r="AN458" s="438"/>
      <c r="AO458" s="438"/>
      <c r="AP458" s="438"/>
      <c r="AQ458" s="440"/>
    </row>
    <row r="459" spans="1:43" x14ac:dyDescent="0.2">
      <c r="A459" s="441"/>
      <c r="B459" s="442">
        <v>644</v>
      </c>
      <c r="C459" s="443"/>
      <c r="D459" s="444"/>
      <c r="E459" s="934" t="s">
        <v>1488</v>
      </c>
      <c r="F459" s="934"/>
      <c r="G459" s="934"/>
      <c r="H459" s="934"/>
      <c r="I459" s="934"/>
      <c r="J459" s="934"/>
      <c r="K459" s="934"/>
      <c r="L459" s="934"/>
      <c r="M459" s="934"/>
      <c r="N459" s="934"/>
      <c r="O459" s="934"/>
      <c r="P459" s="934"/>
      <c r="Q459" s="445"/>
      <c r="R459" s="444"/>
      <c r="S459" s="446" t="s">
        <v>255</v>
      </c>
      <c r="T459" s="446"/>
      <c r="U459" s="446"/>
      <c r="V459" s="446"/>
      <c r="W459" s="446"/>
      <c r="X459" s="446"/>
      <c r="Y459" s="446"/>
      <c r="Z459" s="446"/>
      <c r="AA459" s="58" t="s">
        <v>255</v>
      </c>
      <c r="AB459" s="446"/>
      <c r="AC459" s="180"/>
      <c r="AD459" s="445"/>
      <c r="AE459" s="444"/>
      <c r="AF459" s="446" t="s">
        <v>255</v>
      </c>
      <c r="AG459" s="446"/>
      <c r="AH459" s="446"/>
      <c r="AI459" s="446"/>
      <c r="AJ459" s="446"/>
      <c r="AK459" s="446"/>
      <c r="AL459" s="446"/>
      <c r="AM459" s="446"/>
      <c r="AN459" s="58" t="s">
        <v>255</v>
      </c>
      <c r="AO459" s="446"/>
      <c r="AP459" s="180"/>
      <c r="AQ459" s="448"/>
    </row>
    <row r="460" spans="1:43" x14ac:dyDescent="0.2">
      <c r="A460" s="441"/>
      <c r="B460" s="804" t="s">
        <v>72</v>
      </c>
      <c r="C460" s="443"/>
      <c r="D460" s="444"/>
      <c r="E460" s="934"/>
      <c r="F460" s="934"/>
      <c r="G460" s="934"/>
      <c r="H460" s="934"/>
      <c r="I460" s="934"/>
      <c r="J460" s="934"/>
      <c r="K460" s="934"/>
      <c r="L460" s="934"/>
      <c r="M460" s="934"/>
      <c r="N460" s="934"/>
      <c r="O460" s="934"/>
      <c r="P460" s="934"/>
      <c r="Q460" s="445"/>
      <c r="R460" s="444"/>
      <c r="S460" s="446" t="s">
        <v>463</v>
      </c>
      <c r="T460" s="446"/>
      <c r="U460" s="446"/>
      <c r="V460" s="446"/>
      <c r="W460" s="446"/>
      <c r="X460" s="446"/>
      <c r="Y460" s="446"/>
      <c r="Z460" s="446"/>
      <c r="AA460" s="58" t="s">
        <v>445</v>
      </c>
      <c r="AB460" s="446"/>
      <c r="AC460" s="180"/>
      <c r="AD460" s="445"/>
      <c r="AE460" s="444"/>
      <c r="AF460" s="446" t="s">
        <v>463</v>
      </c>
      <c r="AG460" s="446"/>
      <c r="AH460" s="446"/>
      <c r="AI460" s="446"/>
      <c r="AJ460" s="446"/>
      <c r="AK460" s="446"/>
      <c r="AL460" s="446"/>
      <c r="AM460" s="446"/>
      <c r="AN460" s="58" t="s">
        <v>445</v>
      </c>
      <c r="AO460" s="446"/>
      <c r="AP460" s="180"/>
      <c r="AQ460" s="448"/>
    </row>
    <row r="461" spans="1:43" x14ac:dyDescent="0.2">
      <c r="A461" s="441"/>
      <c r="B461" s="442"/>
      <c r="C461" s="443"/>
      <c r="D461" s="444"/>
      <c r="E461" s="934"/>
      <c r="F461" s="934"/>
      <c r="G461" s="934"/>
      <c r="H461" s="934"/>
      <c r="I461" s="934"/>
      <c r="J461" s="934"/>
      <c r="K461" s="934"/>
      <c r="L461" s="934"/>
      <c r="M461" s="934"/>
      <c r="N461" s="934"/>
      <c r="O461" s="934"/>
      <c r="P461" s="934"/>
      <c r="Q461" s="445"/>
      <c r="R461" s="444"/>
      <c r="S461" s="447"/>
      <c r="T461" s="447"/>
      <c r="U461" s="446"/>
      <c r="V461" s="446"/>
      <c r="W461" s="446"/>
      <c r="X461" s="446"/>
      <c r="Y461" s="446"/>
      <c r="Z461" s="446"/>
      <c r="AA461" s="58" t="s">
        <v>463</v>
      </c>
      <c r="AB461" s="446"/>
      <c r="AC461" s="180"/>
      <c r="AD461" s="445"/>
      <c r="AE461" s="444"/>
      <c r="AF461" s="447"/>
      <c r="AG461" s="447"/>
      <c r="AH461" s="446"/>
      <c r="AI461" s="446"/>
      <c r="AJ461" s="446"/>
      <c r="AK461" s="446"/>
      <c r="AL461" s="446"/>
      <c r="AM461" s="446"/>
      <c r="AN461" s="58" t="s">
        <v>463</v>
      </c>
      <c r="AO461" s="446"/>
      <c r="AP461" s="180"/>
      <c r="AQ461" s="448"/>
    </row>
    <row r="462" spans="1:43" x14ac:dyDescent="0.2">
      <c r="A462" s="441"/>
      <c r="B462" s="442"/>
      <c r="C462" s="443"/>
      <c r="D462" s="444"/>
      <c r="E462" s="934"/>
      <c r="F462" s="934"/>
      <c r="G462" s="934"/>
      <c r="H462" s="934"/>
      <c r="I462" s="934"/>
      <c r="J462" s="934"/>
      <c r="K462" s="934"/>
      <c r="L462" s="934"/>
      <c r="M462" s="934"/>
      <c r="N462" s="934"/>
      <c r="O462" s="934"/>
      <c r="P462" s="934"/>
      <c r="Q462" s="445"/>
      <c r="R462" s="444"/>
      <c r="S462" s="447"/>
      <c r="T462" s="447"/>
      <c r="U462" s="446"/>
      <c r="V462" s="446"/>
      <c r="W462" s="446"/>
      <c r="X462" s="446"/>
      <c r="Y462" s="446"/>
      <c r="Z462" s="446"/>
      <c r="AA462" s="446"/>
      <c r="AB462" s="446"/>
      <c r="AC462" s="446"/>
      <c r="AD462" s="445"/>
      <c r="AE462" s="444"/>
      <c r="AF462" s="447"/>
      <c r="AG462" s="447"/>
      <c r="AH462" s="446"/>
      <c r="AI462" s="446"/>
      <c r="AJ462" s="446"/>
      <c r="AK462" s="446"/>
      <c r="AL462" s="446"/>
      <c r="AM462" s="446"/>
      <c r="AN462" s="446"/>
      <c r="AO462" s="446"/>
      <c r="AP462" s="446"/>
      <c r="AQ462" s="448"/>
    </row>
    <row r="463" spans="1:43" x14ac:dyDescent="0.2">
      <c r="A463" s="441"/>
      <c r="B463" s="442"/>
      <c r="C463" s="443"/>
      <c r="D463" s="444"/>
      <c r="E463" s="934"/>
      <c r="F463" s="934"/>
      <c r="G463" s="934"/>
      <c r="H463" s="934"/>
      <c r="I463" s="934"/>
      <c r="J463" s="934"/>
      <c r="K463" s="934"/>
      <c r="L463" s="934"/>
      <c r="M463" s="934"/>
      <c r="N463" s="934"/>
      <c r="O463" s="934"/>
      <c r="P463" s="934"/>
      <c r="Q463" s="445"/>
      <c r="R463" s="444"/>
      <c r="S463" s="447"/>
      <c r="T463" s="447"/>
      <c r="U463" s="446"/>
      <c r="V463" s="446"/>
      <c r="W463" s="446"/>
      <c r="X463" s="446"/>
      <c r="Y463" s="446"/>
      <c r="Z463" s="446"/>
      <c r="AA463" s="58" t="s">
        <v>882</v>
      </c>
      <c r="AB463" s="446"/>
      <c r="AC463" s="446"/>
      <c r="AD463" s="445"/>
      <c r="AE463" s="444"/>
      <c r="AF463" s="447"/>
      <c r="AG463" s="447"/>
      <c r="AH463" s="446"/>
      <c r="AI463" s="446"/>
      <c r="AJ463" s="446"/>
      <c r="AK463" s="446"/>
      <c r="AL463" s="446"/>
      <c r="AM463" s="446"/>
      <c r="AN463" s="58" t="s">
        <v>882</v>
      </c>
      <c r="AO463" s="446"/>
      <c r="AP463" s="446"/>
      <c r="AQ463" s="448"/>
    </row>
    <row r="464" spans="1:43" ht="6" customHeight="1" thickBot="1" x14ac:dyDescent="0.25">
      <c r="A464" s="450"/>
      <c r="B464" s="451"/>
      <c r="C464" s="452"/>
      <c r="D464" s="453"/>
      <c r="E464" s="454"/>
      <c r="F464" s="454"/>
      <c r="G464" s="454"/>
      <c r="H464" s="454"/>
      <c r="I464" s="454"/>
      <c r="J464" s="454"/>
      <c r="K464" s="454"/>
      <c r="L464" s="454"/>
      <c r="M464" s="454"/>
      <c r="N464" s="454"/>
      <c r="O464" s="454"/>
      <c r="P464" s="454"/>
      <c r="Q464" s="455"/>
      <c r="R464" s="453"/>
      <c r="S464" s="454"/>
      <c r="T464" s="454"/>
      <c r="U464" s="454"/>
      <c r="V464" s="454"/>
      <c r="W464" s="454"/>
      <c r="X464" s="454"/>
      <c r="Y464" s="454"/>
      <c r="Z464" s="454"/>
      <c r="AA464" s="454"/>
      <c r="AB464" s="454"/>
      <c r="AC464" s="454"/>
      <c r="AD464" s="455"/>
      <c r="AE464" s="453"/>
      <c r="AF464" s="454"/>
      <c r="AG464" s="454"/>
      <c r="AH464" s="454"/>
      <c r="AI464" s="454"/>
      <c r="AJ464" s="454"/>
      <c r="AK464" s="454"/>
      <c r="AL464" s="454"/>
      <c r="AM464" s="454"/>
      <c r="AN464" s="454"/>
      <c r="AO464" s="454"/>
      <c r="AP464" s="454"/>
      <c r="AQ464" s="456"/>
    </row>
    <row r="465" spans="1:43" ht="6" customHeight="1" x14ac:dyDescent="0.2">
      <c r="A465" s="457"/>
      <c r="B465" s="435"/>
      <c r="C465" s="436"/>
      <c r="D465" s="437"/>
      <c r="E465" s="438"/>
      <c r="F465" s="438"/>
      <c r="G465" s="438"/>
      <c r="H465" s="438"/>
      <c r="I465" s="438"/>
      <c r="J465" s="438"/>
      <c r="K465" s="438"/>
      <c r="L465" s="438"/>
      <c r="M465" s="438"/>
      <c r="N465" s="438"/>
      <c r="O465" s="438"/>
      <c r="P465" s="438"/>
      <c r="Q465" s="439"/>
      <c r="R465" s="437"/>
      <c r="S465" s="438"/>
      <c r="T465" s="438"/>
      <c r="U465" s="438"/>
      <c r="V465" s="438"/>
      <c r="W465" s="438"/>
      <c r="X465" s="438"/>
      <c r="Y465" s="438"/>
      <c r="Z465" s="438"/>
      <c r="AA465" s="438"/>
      <c r="AB465" s="438"/>
      <c r="AC465" s="438"/>
      <c r="AD465" s="439"/>
      <c r="AE465" s="437"/>
      <c r="AF465" s="438"/>
      <c r="AG465" s="438"/>
      <c r="AH465" s="438"/>
      <c r="AI465" s="438"/>
      <c r="AJ465" s="438"/>
      <c r="AK465" s="438"/>
      <c r="AL465" s="438"/>
      <c r="AM465" s="438"/>
      <c r="AN465" s="438"/>
      <c r="AO465" s="438"/>
      <c r="AP465" s="438"/>
      <c r="AQ465" s="439"/>
    </row>
    <row r="466" spans="1:43" x14ac:dyDescent="0.2">
      <c r="A466" s="458"/>
      <c r="B466" s="442">
        <v>645</v>
      </c>
      <c r="C466" s="443"/>
      <c r="D466" s="444"/>
      <c r="E466" s="924" t="str">
        <f ca="1">VLOOKUP(INDIRECT(ADDRESS(ROW(),COLUMN()-3)),Language_Translations,MATCH(Language_Selected,Language_Options,0),FALSE)</f>
        <v>Combien de temps après le début de la fièvre, (NOM) a-t-il/elle commencé à prendre un (AUTRE ANTIPALUDIQUE) ?</v>
      </c>
      <c r="F466" s="924"/>
      <c r="G466" s="924"/>
      <c r="H466" s="924"/>
      <c r="I466" s="924"/>
      <c r="J466" s="924"/>
      <c r="K466" s="924"/>
      <c r="L466" s="924"/>
      <c r="M466" s="924"/>
      <c r="N466" s="924"/>
      <c r="O466" s="924"/>
      <c r="P466" s="924"/>
      <c r="Q466" s="459"/>
      <c r="R466" s="444"/>
      <c r="S466" s="736" t="s">
        <v>1058</v>
      </c>
      <c r="T466" s="736"/>
      <c r="U466" s="736"/>
      <c r="V466" s="736"/>
      <c r="W466" s="460" t="s">
        <v>2</v>
      </c>
      <c r="X466" s="460"/>
      <c r="Y466" s="460"/>
      <c r="Z466" s="460"/>
      <c r="AA466" s="460"/>
      <c r="AB466" s="460"/>
      <c r="AC466" s="461" t="s">
        <v>156</v>
      </c>
      <c r="AD466" s="445"/>
      <c r="AE466" s="444"/>
      <c r="AF466" s="736" t="s">
        <v>1058</v>
      </c>
      <c r="AG466" s="736"/>
      <c r="AH466" s="736"/>
      <c r="AI466" s="736"/>
      <c r="AJ466" s="460" t="s">
        <v>2</v>
      </c>
      <c r="AK466" s="460"/>
      <c r="AL466" s="460"/>
      <c r="AM466" s="460"/>
      <c r="AN466" s="460"/>
      <c r="AO466" s="460"/>
      <c r="AP466" s="461" t="s">
        <v>156</v>
      </c>
      <c r="AQ466" s="445"/>
    </row>
    <row r="467" spans="1:43" x14ac:dyDescent="0.2">
      <c r="A467" s="458"/>
      <c r="B467" s="804" t="s">
        <v>72</v>
      </c>
      <c r="C467" s="443"/>
      <c r="D467" s="444"/>
      <c r="E467" s="924"/>
      <c r="F467" s="924"/>
      <c r="G467" s="924"/>
      <c r="H467" s="924"/>
      <c r="I467" s="924"/>
      <c r="J467" s="924"/>
      <c r="K467" s="924"/>
      <c r="L467" s="924"/>
      <c r="M467" s="924"/>
      <c r="N467" s="924"/>
      <c r="O467" s="924"/>
      <c r="P467" s="924"/>
      <c r="Q467" s="459"/>
      <c r="R467" s="444"/>
      <c r="S467" s="736" t="s">
        <v>1059</v>
      </c>
      <c r="T467" s="736"/>
      <c r="U467" s="736"/>
      <c r="V467" s="736"/>
      <c r="W467" s="460"/>
      <c r="X467" s="460" t="s">
        <v>2</v>
      </c>
      <c r="Y467" s="460"/>
      <c r="Z467" s="460"/>
      <c r="AA467" s="460"/>
      <c r="AB467" s="460"/>
      <c r="AC467" s="461" t="s">
        <v>10</v>
      </c>
      <c r="AD467" s="445"/>
      <c r="AE467" s="444"/>
      <c r="AF467" s="736" t="s">
        <v>1059</v>
      </c>
      <c r="AG467" s="736"/>
      <c r="AH467" s="736"/>
      <c r="AI467" s="736"/>
      <c r="AJ467" s="460"/>
      <c r="AK467" s="460" t="s">
        <v>2</v>
      </c>
      <c r="AL467" s="460"/>
      <c r="AM467" s="460"/>
      <c r="AN467" s="460"/>
      <c r="AO467" s="460"/>
      <c r="AP467" s="461" t="s">
        <v>10</v>
      </c>
      <c r="AQ467" s="445"/>
    </row>
    <row r="468" spans="1:43" x14ac:dyDescent="0.2">
      <c r="A468" s="458"/>
      <c r="B468" s="463"/>
      <c r="C468" s="443"/>
      <c r="D468" s="444"/>
      <c r="E468" s="924"/>
      <c r="F468" s="924"/>
      <c r="G468" s="924"/>
      <c r="H468" s="924"/>
      <c r="I468" s="924"/>
      <c r="J468" s="924"/>
      <c r="K468" s="924"/>
      <c r="L468" s="924"/>
      <c r="M468" s="924"/>
      <c r="N468" s="924"/>
      <c r="O468" s="924"/>
      <c r="P468" s="924"/>
      <c r="Q468" s="459"/>
      <c r="R468" s="444"/>
      <c r="S468" s="736" t="s">
        <v>1061</v>
      </c>
      <c r="T468" s="736"/>
      <c r="U468" s="736"/>
      <c r="V468" s="736"/>
      <c r="W468" s="736"/>
      <c r="X468" s="446"/>
      <c r="Y468" s="446"/>
      <c r="Z468" s="446"/>
      <c r="AA468" s="446"/>
      <c r="AB468" s="446"/>
      <c r="AC468" s="180"/>
      <c r="AD468" s="445"/>
      <c r="AE468" s="444"/>
      <c r="AF468" s="736" t="s">
        <v>1061</v>
      </c>
      <c r="AG468" s="736"/>
      <c r="AH468" s="736"/>
      <c r="AI468" s="736"/>
      <c r="AJ468" s="736"/>
      <c r="AK468" s="446"/>
      <c r="AL468" s="446"/>
      <c r="AM468" s="446"/>
      <c r="AN468" s="446"/>
      <c r="AO468" s="446"/>
      <c r="AP468" s="180"/>
      <c r="AQ468" s="445"/>
    </row>
    <row r="469" spans="1:43" x14ac:dyDescent="0.2">
      <c r="A469" s="458"/>
      <c r="B469" s="463"/>
      <c r="C469" s="443"/>
      <c r="D469" s="444"/>
      <c r="E469" s="924"/>
      <c r="F469" s="924"/>
      <c r="G469" s="924"/>
      <c r="H469" s="924"/>
      <c r="I469" s="924"/>
      <c r="J469" s="924"/>
      <c r="K469" s="924"/>
      <c r="L469" s="924"/>
      <c r="M469" s="924"/>
      <c r="N469" s="924"/>
      <c r="O469" s="924"/>
      <c r="P469" s="924"/>
      <c r="Q469" s="459"/>
      <c r="R469" s="444"/>
      <c r="T469" s="180" t="s">
        <v>1060</v>
      </c>
      <c r="W469" s="183" t="s">
        <v>2</v>
      </c>
      <c r="X469" s="183"/>
      <c r="Y469" s="183"/>
      <c r="Z469" s="183"/>
      <c r="AA469" s="183"/>
      <c r="AB469" s="183"/>
      <c r="AC469" s="461" t="s">
        <v>12</v>
      </c>
      <c r="AD469" s="445"/>
      <c r="AE469" s="444"/>
      <c r="AG469" s="180" t="s">
        <v>1060</v>
      </c>
      <c r="AJ469" s="183" t="s">
        <v>2</v>
      </c>
      <c r="AK469" s="183"/>
      <c r="AL469" s="183"/>
      <c r="AM469" s="183"/>
      <c r="AN469" s="183"/>
      <c r="AO469" s="183"/>
      <c r="AP469" s="461" t="s">
        <v>12</v>
      </c>
      <c r="AQ469" s="445"/>
    </row>
    <row r="470" spans="1:43" x14ac:dyDescent="0.2">
      <c r="A470" s="458"/>
      <c r="B470" s="463"/>
      <c r="C470" s="443"/>
      <c r="D470" s="444"/>
      <c r="E470" s="924"/>
      <c r="F470" s="924"/>
      <c r="G470" s="924"/>
      <c r="H470" s="924"/>
      <c r="I470" s="924"/>
      <c r="J470" s="924"/>
      <c r="K470" s="924"/>
      <c r="L470" s="924"/>
      <c r="M470" s="924"/>
      <c r="N470" s="924"/>
      <c r="O470" s="924"/>
      <c r="P470" s="924"/>
      <c r="Q470" s="459"/>
      <c r="R470" s="444"/>
      <c r="S470" s="736" t="s">
        <v>1062</v>
      </c>
      <c r="T470" s="736"/>
      <c r="U470" s="736"/>
      <c r="V470" s="736"/>
      <c r="W470" s="736"/>
      <c r="X470" s="446"/>
      <c r="Y470" s="446"/>
      <c r="Z470" s="446"/>
      <c r="AA470" s="446"/>
      <c r="AB470" s="446"/>
      <c r="AC470" s="180"/>
      <c r="AD470" s="445"/>
      <c r="AE470" s="444"/>
      <c r="AF470" s="736" t="s">
        <v>1062</v>
      </c>
      <c r="AG470" s="736"/>
      <c r="AH470" s="736"/>
      <c r="AI470" s="736"/>
      <c r="AJ470" s="736"/>
      <c r="AK470" s="446"/>
      <c r="AL470" s="446"/>
      <c r="AM470" s="446"/>
      <c r="AN470" s="446"/>
      <c r="AO470" s="446"/>
      <c r="AP470" s="180"/>
      <c r="AQ470" s="445"/>
    </row>
    <row r="471" spans="1:43" x14ac:dyDescent="0.2">
      <c r="A471" s="458"/>
      <c r="B471" s="463"/>
      <c r="C471" s="443"/>
      <c r="D471" s="444"/>
      <c r="E471" s="924"/>
      <c r="F471" s="924"/>
      <c r="G471" s="924"/>
      <c r="H471" s="924"/>
      <c r="I471" s="924"/>
      <c r="J471" s="924"/>
      <c r="K471" s="924"/>
      <c r="L471" s="924"/>
      <c r="M471" s="924"/>
      <c r="N471" s="924"/>
      <c r="O471" s="924"/>
      <c r="P471" s="924"/>
      <c r="Q471" s="459"/>
      <c r="R471" s="444"/>
      <c r="T471" s="180" t="s">
        <v>1489</v>
      </c>
      <c r="X471" s="183"/>
      <c r="Y471" s="183" t="s">
        <v>2</v>
      </c>
      <c r="Z471" s="183"/>
      <c r="AA471" s="183"/>
      <c r="AB471" s="183"/>
      <c r="AC471" s="461" t="s">
        <v>14</v>
      </c>
      <c r="AD471" s="445"/>
      <c r="AE471" s="444"/>
      <c r="AG471" s="180" t="s">
        <v>1489</v>
      </c>
      <c r="AK471" s="183"/>
      <c r="AL471" s="183" t="s">
        <v>2</v>
      </c>
      <c r="AM471" s="183"/>
      <c r="AN471" s="183"/>
      <c r="AO471" s="183"/>
      <c r="AP471" s="461" t="s">
        <v>14</v>
      </c>
      <c r="AQ471" s="445"/>
    </row>
    <row r="472" spans="1:43" x14ac:dyDescent="0.2">
      <c r="A472" s="458"/>
      <c r="B472" s="463"/>
      <c r="C472" s="443"/>
      <c r="D472" s="444"/>
      <c r="E472" s="924"/>
      <c r="F472" s="924"/>
      <c r="G472" s="924"/>
      <c r="H472" s="924"/>
      <c r="I472" s="924"/>
      <c r="J472" s="924"/>
      <c r="K472" s="924"/>
      <c r="L472" s="924"/>
      <c r="M472" s="924"/>
      <c r="N472" s="924"/>
      <c r="O472" s="924"/>
      <c r="P472" s="924"/>
      <c r="Q472" s="459"/>
      <c r="R472" s="444"/>
      <c r="S472" s="735" t="s">
        <v>560</v>
      </c>
      <c r="T472" s="736"/>
      <c r="U472" s="736"/>
      <c r="V472" s="736"/>
      <c r="W472" s="736"/>
      <c r="X472" s="460" t="s">
        <v>2</v>
      </c>
      <c r="Y472" s="460"/>
      <c r="Z472" s="460"/>
      <c r="AA472" s="460"/>
      <c r="AB472" s="460"/>
      <c r="AC472" s="461" t="s">
        <v>58</v>
      </c>
      <c r="AD472" s="445"/>
      <c r="AE472" s="444"/>
      <c r="AF472" s="735" t="s">
        <v>560</v>
      </c>
      <c r="AG472" s="736"/>
      <c r="AH472" s="736"/>
      <c r="AI472" s="736"/>
      <c r="AJ472" s="736"/>
      <c r="AK472" s="460" t="s">
        <v>2</v>
      </c>
      <c r="AL472" s="460"/>
      <c r="AM472" s="460"/>
      <c r="AN472" s="460"/>
      <c r="AO472" s="460"/>
      <c r="AP472" s="461" t="s">
        <v>58</v>
      </c>
      <c r="AQ472" s="445"/>
    </row>
    <row r="473" spans="1:43" ht="6" customHeight="1" thickBot="1" x14ac:dyDescent="0.25">
      <c r="A473" s="465"/>
      <c r="B473" s="466"/>
      <c r="C473" s="467"/>
      <c r="D473" s="468"/>
      <c r="E473" s="469"/>
      <c r="F473" s="469"/>
      <c r="G473" s="469"/>
      <c r="H473" s="469"/>
      <c r="I473" s="469"/>
      <c r="J473" s="469"/>
      <c r="K473" s="469"/>
      <c r="L473" s="469"/>
      <c r="M473" s="469"/>
      <c r="N473" s="469"/>
      <c r="O473" s="469"/>
      <c r="P473" s="469"/>
      <c r="Q473" s="470"/>
      <c r="R473" s="468"/>
      <c r="S473" s="469"/>
      <c r="T473" s="469"/>
      <c r="U473" s="469"/>
      <c r="V473" s="469"/>
      <c r="W473" s="469"/>
      <c r="X473" s="469"/>
      <c r="Y473" s="469"/>
      <c r="Z473" s="469"/>
      <c r="AA473" s="469"/>
      <c r="AB473" s="469"/>
      <c r="AC473" s="469"/>
      <c r="AD473" s="470"/>
      <c r="AE473" s="468"/>
      <c r="AF473" s="469"/>
      <c r="AG473" s="469"/>
      <c r="AH473" s="469"/>
      <c r="AI473" s="469"/>
      <c r="AJ473" s="469"/>
      <c r="AK473" s="469"/>
      <c r="AL473" s="469"/>
      <c r="AM473" s="469"/>
      <c r="AN473" s="469"/>
      <c r="AO473" s="469"/>
      <c r="AP473" s="469"/>
      <c r="AQ473" s="470"/>
    </row>
    <row r="474" spans="1:43" ht="6" customHeight="1" x14ac:dyDescent="0.2">
      <c r="A474" s="298"/>
      <c r="B474" s="299"/>
      <c r="C474" s="300"/>
      <c r="D474" s="301"/>
      <c r="E474" s="1"/>
      <c r="F474" s="1"/>
      <c r="G474" s="1"/>
      <c r="H474" s="1"/>
      <c r="I474" s="1"/>
      <c r="J474" s="1"/>
      <c r="K474" s="1"/>
      <c r="L474" s="1"/>
      <c r="M474" s="1"/>
      <c r="N474" s="1"/>
      <c r="O474" s="1"/>
      <c r="P474" s="1"/>
      <c r="Q474" s="300"/>
      <c r="R474" s="301"/>
      <c r="S474" s="1"/>
      <c r="T474" s="1"/>
      <c r="U474" s="1"/>
      <c r="V474" s="1"/>
      <c r="W474" s="1"/>
      <c r="X474" s="1"/>
      <c r="Y474" s="1"/>
      <c r="Z474" s="1"/>
      <c r="AA474" s="1"/>
      <c r="AB474" s="1"/>
      <c r="AC474" s="235"/>
      <c r="AD474" s="300"/>
      <c r="AE474" s="301"/>
      <c r="AF474" s="1"/>
      <c r="AG474" s="1"/>
      <c r="AH474" s="1"/>
      <c r="AI474" s="1"/>
      <c r="AJ474" s="1"/>
      <c r="AK474" s="1"/>
      <c r="AL474" s="1"/>
      <c r="AM474" s="1"/>
      <c r="AN474" s="1"/>
      <c r="AO474" s="1"/>
      <c r="AP474" s="235"/>
      <c r="AQ474" s="302"/>
    </row>
    <row r="475" spans="1:43" x14ac:dyDescent="0.2">
      <c r="A475" s="303"/>
      <c r="B475" s="757">
        <v>646</v>
      </c>
      <c r="C475" s="94"/>
      <c r="D475" s="95"/>
      <c r="E475" s="28"/>
      <c r="F475" s="28"/>
      <c r="G475" s="28"/>
      <c r="H475" s="28"/>
      <c r="I475" s="28"/>
      <c r="J475" s="28"/>
      <c r="K475" s="28"/>
      <c r="L475" s="28"/>
      <c r="M475" s="28"/>
      <c r="N475" s="28"/>
      <c r="O475" s="28"/>
      <c r="P475" s="28"/>
      <c r="Q475" s="94"/>
      <c r="R475" s="95"/>
      <c r="S475" s="899" t="s">
        <v>1070</v>
      </c>
      <c r="T475" s="899"/>
      <c r="U475" s="899"/>
      <c r="V475" s="899"/>
      <c r="W475" s="899"/>
      <c r="X475" s="899"/>
      <c r="Y475" s="899"/>
      <c r="Z475" s="899"/>
      <c r="AA475" s="899"/>
      <c r="AB475" s="899"/>
      <c r="AC475" s="899"/>
      <c r="AD475" s="94"/>
      <c r="AE475" s="95"/>
      <c r="AF475" s="899" t="s">
        <v>1660</v>
      </c>
      <c r="AG475" s="899"/>
      <c r="AH475" s="899"/>
      <c r="AI475" s="899"/>
      <c r="AJ475" s="899"/>
      <c r="AK475" s="899"/>
      <c r="AL475" s="899"/>
      <c r="AM475" s="899"/>
      <c r="AN475" s="899"/>
      <c r="AO475" s="899"/>
      <c r="AP475" s="899"/>
      <c r="AQ475" s="304"/>
    </row>
    <row r="476" spans="1:43" x14ac:dyDescent="0.2">
      <c r="A476" s="303"/>
      <c r="B476" s="757"/>
      <c r="C476" s="94"/>
      <c r="D476" s="95"/>
      <c r="E476" s="28"/>
      <c r="F476" s="28"/>
      <c r="G476" s="28"/>
      <c r="H476" s="28"/>
      <c r="I476" s="28"/>
      <c r="J476" s="28"/>
      <c r="K476" s="28"/>
      <c r="L476" s="28"/>
      <c r="M476" s="28"/>
      <c r="N476" s="28"/>
      <c r="O476" s="28"/>
      <c r="P476" s="28"/>
      <c r="Q476" s="94"/>
      <c r="R476" s="95"/>
      <c r="S476" s="899"/>
      <c r="T476" s="899"/>
      <c r="U476" s="899"/>
      <c r="V476" s="899"/>
      <c r="W476" s="899"/>
      <c r="X476" s="899"/>
      <c r="Y476" s="899"/>
      <c r="Z476" s="899"/>
      <c r="AA476" s="899"/>
      <c r="AB476" s="899"/>
      <c r="AC476" s="899"/>
      <c r="AD476" s="94"/>
      <c r="AE476" s="95"/>
      <c r="AF476" s="899"/>
      <c r="AG476" s="899"/>
      <c r="AH476" s="899"/>
      <c r="AI476" s="899"/>
      <c r="AJ476" s="899"/>
      <c r="AK476" s="899"/>
      <c r="AL476" s="899"/>
      <c r="AM476" s="899"/>
      <c r="AN476" s="899"/>
      <c r="AO476" s="899"/>
      <c r="AP476" s="899"/>
      <c r="AQ476" s="304"/>
    </row>
    <row r="477" spans="1:43" x14ac:dyDescent="0.2">
      <c r="A477" s="303"/>
      <c r="B477" s="757"/>
      <c r="C477" s="94"/>
      <c r="D477" s="95"/>
      <c r="E477" s="28"/>
      <c r="F477" s="28"/>
      <c r="G477" s="28"/>
      <c r="H477" s="28"/>
      <c r="I477" s="28"/>
      <c r="J477" s="28"/>
      <c r="K477" s="28"/>
      <c r="L477" s="28"/>
      <c r="M477" s="28"/>
      <c r="N477" s="28"/>
      <c r="O477" s="28"/>
      <c r="P477" s="28"/>
      <c r="Q477" s="94"/>
      <c r="R477" s="95"/>
      <c r="S477" s="899"/>
      <c r="T477" s="899"/>
      <c r="U477" s="899"/>
      <c r="V477" s="899"/>
      <c r="W477" s="899"/>
      <c r="X477" s="899"/>
      <c r="Y477" s="899"/>
      <c r="Z477" s="899"/>
      <c r="AA477" s="899"/>
      <c r="AB477" s="899"/>
      <c r="AC477" s="899"/>
      <c r="AD477" s="94"/>
      <c r="AE477" s="95"/>
      <c r="AF477" s="899"/>
      <c r="AG477" s="899"/>
      <c r="AH477" s="899"/>
      <c r="AI477" s="899"/>
      <c r="AJ477" s="899"/>
      <c r="AK477" s="899"/>
      <c r="AL477" s="899"/>
      <c r="AM477" s="899"/>
      <c r="AN477" s="899"/>
      <c r="AO477" s="899"/>
      <c r="AP477" s="899"/>
      <c r="AQ477" s="304"/>
    </row>
    <row r="478" spans="1:43" x14ac:dyDescent="0.2">
      <c r="A478" s="303"/>
      <c r="B478" s="757"/>
      <c r="C478" s="765"/>
      <c r="D478" s="95"/>
      <c r="E478" s="766"/>
      <c r="F478" s="766"/>
      <c r="G478" s="766"/>
      <c r="H478" s="766"/>
      <c r="I478" s="766"/>
      <c r="J478" s="766"/>
      <c r="K478" s="766"/>
      <c r="L478" s="766"/>
      <c r="M478" s="766"/>
      <c r="N478" s="766"/>
      <c r="O478" s="766"/>
      <c r="P478" s="766"/>
      <c r="Q478" s="765"/>
      <c r="R478" s="95"/>
      <c r="S478" s="899"/>
      <c r="T478" s="899"/>
      <c r="U478" s="899"/>
      <c r="V478" s="899"/>
      <c r="W478" s="899"/>
      <c r="X478" s="899"/>
      <c r="Y478" s="899"/>
      <c r="Z478" s="899"/>
      <c r="AA478" s="899"/>
      <c r="AB478" s="899"/>
      <c r="AC478" s="899"/>
      <c r="AD478" s="765"/>
      <c r="AE478" s="95"/>
      <c r="AF478" s="899"/>
      <c r="AG478" s="899"/>
      <c r="AH478" s="899"/>
      <c r="AI478" s="899"/>
      <c r="AJ478" s="899"/>
      <c r="AK478" s="899"/>
      <c r="AL478" s="899"/>
      <c r="AM478" s="899"/>
      <c r="AN478" s="899"/>
      <c r="AO478" s="899"/>
      <c r="AP478" s="899"/>
      <c r="AQ478" s="304"/>
    </row>
    <row r="479" spans="1:43" x14ac:dyDescent="0.2">
      <c r="A479" s="303"/>
      <c r="B479" s="757"/>
      <c r="C479" s="94"/>
      <c r="D479" s="95"/>
      <c r="E479" s="28"/>
      <c r="F479" s="28"/>
      <c r="G479" s="28"/>
      <c r="H479" s="28"/>
      <c r="I479" s="28"/>
      <c r="J479" s="28"/>
      <c r="K479" s="28"/>
      <c r="L479" s="28"/>
      <c r="M479" s="28"/>
      <c r="N479" s="28"/>
      <c r="O479" s="28"/>
      <c r="P479" s="28"/>
      <c r="Q479" s="94"/>
      <c r="R479" s="95"/>
      <c r="S479" s="899"/>
      <c r="T479" s="899"/>
      <c r="U479" s="899"/>
      <c r="V479" s="899"/>
      <c r="W479" s="899"/>
      <c r="X479" s="899"/>
      <c r="Y479" s="899"/>
      <c r="Z479" s="899"/>
      <c r="AA479" s="899"/>
      <c r="AB479" s="899"/>
      <c r="AC479" s="899"/>
      <c r="AD479" s="94"/>
      <c r="AE479" s="95"/>
      <c r="AF479" s="899"/>
      <c r="AG479" s="899"/>
      <c r="AH479" s="899"/>
      <c r="AI479" s="899"/>
      <c r="AJ479" s="899"/>
      <c r="AK479" s="899"/>
      <c r="AL479" s="899"/>
      <c r="AM479" s="899"/>
      <c r="AN479" s="899"/>
      <c r="AO479" s="899"/>
      <c r="AP479" s="899"/>
      <c r="AQ479" s="304"/>
    </row>
    <row r="480" spans="1:43" ht="6" customHeight="1" thickBot="1" x14ac:dyDescent="0.25">
      <c r="A480" s="305"/>
      <c r="B480" s="761"/>
      <c r="C480" s="148"/>
      <c r="D480" s="149"/>
      <c r="E480" s="146"/>
      <c r="F480" s="146"/>
      <c r="G480" s="146"/>
      <c r="H480" s="146"/>
      <c r="I480" s="146"/>
      <c r="J480" s="146"/>
      <c r="K480" s="146"/>
      <c r="L480" s="146"/>
      <c r="M480" s="146"/>
      <c r="N480" s="146"/>
      <c r="O480" s="146"/>
      <c r="P480" s="146"/>
      <c r="Q480" s="148"/>
      <c r="R480" s="149"/>
      <c r="S480" s="146"/>
      <c r="T480" s="146"/>
      <c r="U480" s="146"/>
      <c r="V480" s="146"/>
      <c r="W480" s="146"/>
      <c r="X480" s="146"/>
      <c r="Y480" s="146"/>
      <c r="Z480" s="146"/>
      <c r="AA480" s="146"/>
      <c r="AB480" s="146"/>
      <c r="AC480" s="297"/>
      <c r="AD480" s="148"/>
      <c r="AE480" s="149"/>
      <c r="AF480" s="146"/>
      <c r="AG480" s="146"/>
      <c r="AH480" s="146"/>
      <c r="AI480" s="146"/>
      <c r="AJ480" s="146"/>
      <c r="AK480" s="146"/>
      <c r="AL480" s="146"/>
      <c r="AM480" s="146"/>
      <c r="AN480" s="146"/>
      <c r="AO480" s="146"/>
      <c r="AP480" s="297"/>
      <c r="AQ480" s="306"/>
    </row>
    <row r="481" spans="1:43" ht="6" customHeight="1" x14ac:dyDescent="0.2">
      <c r="A481" s="1"/>
      <c r="B481" s="299"/>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235"/>
      <c r="AD481" s="1"/>
      <c r="AE481" s="1"/>
      <c r="AF481" s="1"/>
      <c r="AG481" s="1"/>
      <c r="AH481" s="1"/>
      <c r="AI481" s="1"/>
      <c r="AJ481" s="1"/>
      <c r="AK481" s="1"/>
      <c r="AL481" s="1"/>
      <c r="AM481" s="1"/>
      <c r="AN481" s="1"/>
      <c r="AO481" s="1"/>
      <c r="AP481" s="235"/>
      <c r="AQ481" s="1"/>
    </row>
  </sheetData>
  <sheetProtection formatCells="0" formatRows="0" insertRows="0" deleteRows="0"/>
  <mergeCells count="107">
    <mergeCell ref="E43:P44"/>
    <mergeCell ref="E316:P319"/>
    <mergeCell ref="E265:P268"/>
    <mergeCell ref="E377:P381"/>
    <mergeCell ref="E384:P390"/>
    <mergeCell ref="E361:P365"/>
    <mergeCell ref="E368:P374"/>
    <mergeCell ref="E304:P306"/>
    <mergeCell ref="E307:P307"/>
    <mergeCell ref="E322:P325"/>
    <mergeCell ref="E355:P358"/>
    <mergeCell ref="E271:P271"/>
    <mergeCell ref="E313:P313"/>
    <mergeCell ref="E310:P312"/>
    <mergeCell ref="E296:P296"/>
    <mergeCell ref="E261:P262"/>
    <mergeCell ref="E214:P217"/>
    <mergeCell ref="E220:P222"/>
    <mergeCell ref="E180:P180"/>
    <mergeCell ref="E191:P191"/>
    <mergeCell ref="L195:P201"/>
    <mergeCell ref="F195:J201"/>
    <mergeCell ref="E255:P259"/>
    <mergeCell ref="E120:P121"/>
    <mergeCell ref="E466:P472"/>
    <mergeCell ref="E393:P397"/>
    <mergeCell ref="E400:P406"/>
    <mergeCell ref="E409:P413"/>
    <mergeCell ref="E416:P422"/>
    <mergeCell ref="E425:P430"/>
    <mergeCell ref="E433:P439"/>
    <mergeCell ref="E442:P447"/>
    <mergeCell ref="E450:P456"/>
    <mergeCell ref="E459:P463"/>
    <mergeCell ref="AI126:AO126"/>
    <mergeCell ref="E250:P252"/>
    <mergeCell ref="E225:P227"/>
    <mergeCell ref="E230:P233"/>
    <mergeCell ref="E153:P153"/>
    <mergeCell ref="E164:P164"/>
    <mergeCell ref="F175:P176"/>
    <mergeCell ref="AI211:AO211"/>
    <mergeCell ref="E245:P246"/>
    <mergeCell ref="E203:P203"/>
    <mergeCell ref="E161:P163"/>
    <mergeCell ref="E167:P169"/>
    <mergeCell ref="F171:P173"/>
    <mergeCell ref="F174:P174"/>
    <mergeCell ref="F177:P177"/>
    <mergeCell ref="L184:P188"/>
    <mergeCell ref="F184:J188"/>
    <mergeCell ref="E236:P242"/>
    <mergeCell ref="E123:P126"/>
    <mergeCell ref="E129:P129"/>
    <mergeCell ref="V126:AB126"/>
    <mergeCell ref="V139:AB139"/>
    <mergeCell ref="AI139:AO139"/>
    <mergeCell ref="AF475:AP479"/>
    <mergeCell ref="V150:AB150"/>
    <mergeCell ref="AI150:AO150"/>
    <mergeCell ref="V211:AB211"/>
    <mergeCell ref="V240:AB240"/>
    <mergeCell ref="AI240:AO240"/>
    <mergeCell ref="V293:AB293"/>
    <mergeCell ref="AI293:AO293"/>
    <mergeCell ref="V351:AB351"/>
    <mergeCell ref="AI351:AO351"/>
    <mergeCell ref="V268:AB268"/>
    <mergeCell ref="AI268:AO268"/>
    <mergeCell ref="V282:AB282"/>
    <mergeCell ref="V339:AB339"/>
    <mergeCell ref="AI339:AO339"/>
    <mergeCell ref="S475:AC479"/>
    <mergeCell ref="AI282:AO282"/>
    <mergeCell ref="F71:J95"/>
    <mergeCell ref="L71:P95"/>
    <mergeCell ref="A58:AQ58"/>
    <mergeCell ref="S61:AC61"/>
    <mergeCell ref="AF61:AP61"/>
    <mergeCell ref="E63:P63"/>
    <mergeCell ref="S63:U63"/>
    <mergeCell ref="AF63:AH63"/>
    <mergeCell ref="E52:P55"/>
    <mergeCell ref="E327:P328"/>
    <mergeCell ref="E35:P36"/>
    <mergeCell ref="E32:P34"/>
    <mergeCell ref="E39:P42"/>
    <mergeCell ref="A1:AQ1"/>
    <mergeCell ref="E4:L4"/>
    <mergeCell ref="E15:AP16"/>
    <mergeCell ref="E19:P22"/>
    <mergeCell ref="S25:U25"/>
    <mergeCell ref="AF25:AH25"/>
    <mergeCell ref="E25:P29"/>
    <mergeCell ref="E11:AP14"/>
    <mergeCell ref="AF19:AP19"/>
    <mergeCell ref="S19:AC19"/>
    <mergeCell ref="J6:Q8"/>
    <mergeCell ref="AO7:AP7"/>
    <mergeCell ref="S20:V20"/>
    <mergeCell ref="AF20:AI20"/>
    <mergeCell ref="Z6:AE8"/>
    <mergeCell ref="E47:P49"/>
    <mergeCell ref="E98:P106"/>
    <mergeCell ref="E109:P111"/>
    <mergeCell ref="E114:P118"/>
    <mergeCell ref="E66:P66"/>
  </mergeCells>
  <printOptions horizontalCentered="1"/>
  <pageMargins left="0.5" right="0.5" top="0.5" bottom="0.5" header="0.3" footer="0.3"/>
  <pageSetup paperSize="9" orientation="portrait" r:id="rId1"/>
  <headerFooter>
    <oddFooter>&amp;CW-&amp;P</oddFooter>
  </headerFooter>
  <rowBreaks count="7" manualBreakCount="7">
    <brk id="57" max="42" man="1"/>
    <brk id="112" max="42" man="1"/>
    <brk id="165" max="42" man="1"/>
    <brk id="234" max="42" man="1"/>
    <brk id="302" max="42" man="1"/>
    <brk id="359" max="42" man="1"/>
    <brk id="423" max="42"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8">
    <tabColor rgb="FFCC00CC"/>
  </sheetPr>
  <dimension ref="A1:AQ161"/>
  <sheetViews>
    <sheetView view="pageBreakPreview" zoomScaleNormal="100" zoomScaleSheetLayoutView="100" workbookViewId="0">
      <selection sqref="A1:AQ1"/>
    </sheetView>
  </sheetViews>
  <sheetFormatPr defaultColWidth="2.77734375" defaultRowHeight="10" x14ac:dyDescent="0.2"/>
  <cols>
    <col min="1" max="1" width="1.77734375" style="356" customWidth="1"/>
    <col min="2" max="2" width="4.77734375" style="803" customWidth="1"/>
    <col min="3" max="4" width="1.77734375" style="356" customWidth="1"/>
    <col min="5" max="20" width="2.77734375" style="356"/>
    <col min="21" max="22" width="1.77734375" style="356" customWidth="1"/>
    <col min="23" max="32" width="2.77734375" style="356"/>
    <col min="33" max="33" width="2.77734375" style="356" customWidth="1"/>
    <col min="34" max="34" width="2.77734375" style="356"/>
    <col min="35" max="35" width="2.77734375" style="356" customWidth="1"/>
    <col min="36" max="36" width="2.77734375" style="356"/>
    <col min="37" max="37" width="2.77734375" style="356" customWidth="1"/>
    <col min="38" max="38" width="2.77734375" style="371" customWidth="1"/>
    <col min="39" max="41" width="1.77734375" style="356" customWidth="1"/>
    <col min="42" max="42" width="4.77734375" style="377" customWidth="1"/>
    <col min="43" max="43" width="1.77734375" style="356" customWidth="1"/>
    <col min="44" max="16384" width="2.77734375" style="356"/>
  </cols>
  <sheetData>
    <row r="1" spans="1:43" s="190" customFormat="1" x14ac:dyDescent="0.2">
      <c r="A1" s="949" t="s">
        <v>1071</v>
      </c>
      <c r="B1" s="949"/>
      <c r="C1" s="949"/>
      <c r="D1" s="949"/>
      <c r="E1" s="949"/>
      <c r="F1" s="949"/>
      <c r="G1" s="949"/>
      <c r="H1" s="949"/>
      <c r="I1" s="949"/>
      <c r="J1" s="949"/>
      <c r="K1" s="949"/>
      <c r="L1" s="949"/>
      <c r="M1" s="949"/>
      <c r="N1" s="949"/>
      <c r="O1" s="949"/>
      <c r="P1" s="949"/>
      <c r="Q1" s="949"/>
      <c r="R1" s="949"/>
      <c r="S1" s="949"/>
      <c r="T1" s="949"/>
      <c r="U1" s="949"/>
      <c r="V1" s="949"/>
      <c r="W1" s="949"/>
      <c r="X1" s="949"/>
      <c r="Y1" s="949"/>
      <c r="Z1" s="949"/>
      <c r="AA1" s="949"/>
      <c r="AB1" s="949"/>
      <c r="AC1" s="949"/>
      <c r="AD1" s="949"/>
      <c r="AE1" s="949"/>
      <c r="AF1" s="949"/>
      <c r="AG1" s="949"/>
      <c r="AH1" s="949"/>
      <c r="AI1" s="949"/>
      <c r="AJ1" s="949"/>
      <c r="AK1" s="949"/>
      <c r="AL1" s="949"/>
      <c r="AM1" s="949"/>
      <c r="AN1" s="949"/>
      <c r="AO1" s="949"/>
      <c r="AP1" s="949"/>
      <c r="AQ1" s="949"/>
    </row>
    <row r="2" spans="1:43" s="343" customFormat="1" ht="6" customHeight="1" x14ac:dyDescent="0.2">
      <c r="A2" s="157"/>
      <c r="B2" s="775"/>
      <c r="C2" s="157"/>
      <c r="D2" s="157"/>
      <c r="E2" s="157"/>
      <c r="F2" s="157"/>
      <c r="G2" s="157"/>
      <c r="H2" s="157"/>
      <c r="I2" s="157"/>
      <c r="J2" s="157"/>
      <c r="K2" s="157"/>
      <c r="L2" s="157"/>
      <c r="M2" s="157"/>
      <c r="N2" s="157"/>
      <c r="O2" s="157"/>
      <c r="P2" s="157"/>
      <c r="Q2" s="157"/>
      <c r="R2" s="157"/>
      <c r="S2" s="157"/>
      <c r="T2" s="157"/>
      <c r="U2" s="157"/>
      <c r="V2" s="157"/>
      <c r="X2" s="157"/>
      <c r="Y2" s="157"/>
      <c r="Z2" s="157"/>
      <c r="AA2" s="157"/>
      <c r="AB2" s="157"/>
      <c r="AC2" s="157"/>
      <c r="AD2" s="157"/>
      <c r="AE2" s="157"/>
      <c r="AF2" s="157"/>
      <c r="AG2" s="157"/>
      <c r="AL2" s="344"/>
      <c r="AP2" s="117"/>
    </row>
    <row r="3" spans="1:43" s="349" customFormat="1" ht="11.25" customHeight="1" thickBot="1" x14ac:dyDescent="0.25">
      <c r="A3" s="345"/>
      <c r="B3" s="797" t="s">
        <v>1543</v>
      </c>
      <c r="C3" s="347"/>
      <c r="D3" s="348"/>
      <c r="E3" s="951" t="s">
        <v>423</v>
      </c>
      <c r="F3" s="951"/>
      <c r="G3" s="951"/>
      <c r="H3" s="951"/>
      <c r="I3" s="951"/>
      <c r="J3" s="951"/>
      <c r="K3" s="951"/>
      <c r="L3" s="951"/>
      <c r="M3" s="951"/>
      <c r="N3" s="951"/>
      <c r="O3" s="951"/>
      <c r="P3" s="951"/>
      <c r="Q3" s="951"/>
      <c r="R3" s="951"/>
      <c r="S3" s="951"/>
      <c r="T3" s="951"/>
      <c r="U3" s="347"/>
      <c r="V3" s="348"/>
      <c r="W3" s="951" t="s">
        <v>103</v>
      </c>
      <c r="X3" s="951"/>
      <c r="Y3" s="951"/>
      <c r="Z3" s="951"/>
      <c r="AA3" s="951"/>
      <c r="AB3" s="951"/>
      <c r="AC3" s="951"/>
      <c r="AD3" s="951"/>
      <c r="AE3" s="951"/>
      <c r="AF3" s="951"/>
      <c r="AG3" s="951"/>
      <c r="AH3" s="951"/>
      <c r="AI3" s="951"/>
      <c r="AJ3" s="951"/>
      <c r="AK3" s="951"/>
      <c r="AL3" s="951"/>
      <c r="AM3" s="347"/>
      <c r="AN3" s="925" t="s">
        <v>424</v>
      </c>
      <c r="AO3" s="926"/>
      <c r="AP3" s="926"/>
      <c r="AQ3" s="926"/>
    </row>
    <row r="4" spans="1:43" ht="6" customHeight="1" x14ac:dyDescent="0.2">
      <c r="A4" s="350"/>
      <c r="B4" s="79"/>
      <c r="C4" s="351"/>
      <c r="D4" s="352"/>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3"/>
      <c r="AL4" s="354"/>
      <c r="AM4" s="351"/>
      <c r="AN4" s="352"/>
      <c r="AO4" s="353"/>
      <c r="AP4" s="353"/>
      <c r="AQ4" s="355"/>
    </row>
    <row r="5" spans="1:43" x14ac:dyDescent="0.2">
      <c r="A5" s="350"/>
      <c r="B5" s="79">
        <v>647</v>
      </c>
      <c r="C5" s="351"/>
      <c r="D5" s="352"/>
      <c r="E5" s="979" t="s">
        <v>1072</v>
      </c>
      <c r="F5" s="979"/>
      <c r="G5" s="979"/>
      <c r="H5" s="979"/>
      <c r="I5" s="979"/>
      <c r="J5" s="979"/>
      <c r="K5" s="979"/>
      <c r="L5" s="979"/>
      <c r="M5" s="979"/>
      <c r="N5" s="979"/>
      <c r="O5" s="979"/>
      <c r="P5" s="979"/>
      <c r="Q5" s="979"/>
      <c r="R5" s="979"/>
      <c r="S5" s="979"/>
      <c r="T5" s="979"/>
      <c r="U5" s="353"/>
      <c r="V5" s="353"/>
      <c r="W5" s="353"/>
      <c r="X5" s="353"/>
      <c r="Y5" s="353"/>
      <c r="Z5" s="353"/>
      <c r="AA5" s="353"/>
      <c r="AB5" s="353"/>
      <c r="AC5" s="353"/>
      <c r="AD5" s="353"/>
      <c r="AE5" s="353"/>
      <c r="AF5" s="353"/>
      <c r="AG5" s="353"/>
      <c r="AH5" s="353"/>
      <c r="AI5" s="353"/>
      <c r="AJ5" s="353"/>
      <c r="AK5" s="353"/>
      <c r="AL5" s="354"/>
      <c r="AM5" s="351"/>
      <c r="AN5" s="352"/>
      <c r="AO5" s="353"/>
      <c r="AP5" s="353"/>
      <c r="AQ5" s="355"/>
    </row>
    <row r="6" spans="1:43" ht="6" customHeight="1" x14ac:dyDescent="0.2">
      <c r="A6" s="350"/>
      <c r="C6" s="351"/>
      <c r="D6" s="352"/>
      <c r="E6" s="353"/>
      <c r="F6" s="353"/>
      <c r="G6" s="353"/>
      <c r="H6" s="353"/>
      <c r="I6" s="353"/>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3"/>
      <c r="AL6" s="354"/>
      <c r="AM6" s="351"/>
      <c r="AN6" s="352"/>
      <c r="AO6" s="353"/>
      <c r="AP6" s="353"/>
      <c r="AQ6" s="355"/>
    </row>
    <row r="7" spans="1:43" x14ac:dyDescent="0.2">
      <c r="A7" s="350"/>
      <c r="B7" s="381" t="s">
        <v>75</v>
      </c>
      <c r="C7" s="351"/>
      <c r="D7" s="352"/>
      <c r="E7" s="353"/>
      <c r="F7" s="353"/>
      <c r="G7" s="353"/>
      <c r="H7" s="353"/>
      <c r="I7" s="353"/>
      <c r="J7" s="353"/>
      <c r="K7" s="353"/>
      <c r="L7" s="353"/>
      <c r="M7" s="353"/>
      <c r="N7" s="353"/>
      <c r="O7" s="353"/>
      <c r="P7" s="354" t="s">
        <v>1073</v>
      </c>
      <c r="Q7" s="359"/>
      <c r="R7" s="360"/>
      <c r="T7" s="353"/>
      <c r="U7" s="353"/>
      <c r="V7" s="353"/>
      <c r="W7" s="353"/>
      <c r="Y7" s="353"/>
      <c r="Z7" s="353"/>
      <c r="AA7" s="353"/>
      <c r="AB7" s="353"/>
      <c r="AD7" s="354" t="s">
        <v>1075</v>
      </c>
      <c r="AE7" s="353"/>
      <c r="AF7" s="353"/>
      <c r="AG7" s="353"/>
      <c r="AH7" s="353"/>
      <c r="AI7" s="353"/>
      <c r="AJ7" s="353"/>
      <c r="AK7" s="353"/>
      <c r="AL7" s="354"/>
      <c r="AM7" s="351"/>
      <c r="AN7" s="352"/>
      <c r="AO7" s="359"/>
      <c r="AP7" s="353"/>
      <c r="AQ7" s="355"/>
    </row>
    <row r="8" spans="1:43" x14ac:dyDescent="0.2">
      <c r="A8" s="350"/>
      <c r="B8" s="79"/>
      <c r="C8" s="351"/>
      <c r="D8" s="352"/>
      <c r="E8" s="353"/>
      <c r="F8" s="353"/>
      <c r="G8" s="353"/>
      <c r="H8" s="353"/>
      <c r="I8" s="353"/>
      <c r="J8" s="353"/>
      <c r="K8" s="353"/>
      <c r="L8" s="353"/>
      <c r="M8" s="353"/>
      <c r="N8" s="353"/>
      <c r="O8" s="353"/>
      <c r="P8" s="354" t="s">
        <v>1076</v>
      </c>
      <c r="Q8" s="359"/>
      <c r="R8" s="360"/>
      <c r="T8" s="353"/>
      <c r="U8" s="353"/>
      <c r="V8" s="353"/>
      <c r="W8" s="353"/>
      <c r="Y8" s="353"/>
      <c r="Z8" s="353"/>
      <c r="AA8" s="353"/>
      <c r="AB8" s="353"/>
      <c r="AD8" s="354" t="s">
        <v>1661</v>
      </c>
      <c r="AE8" s="353"/>
      <c r="AF8" s="353"/>
      <c r="AG8" s="353"/>
      <c r="AH8" s="353"/>
      <c r="AI8" s="353"/>
      <c r="AJ8" s="353"/>
      <c r="AK8" s="353"/>
      <c r="AL8" s="354"/>
      <c r="AM8" s="351"/>
      <c r="AN8" s="352"/>
      <c r="AP8" s="361">
        <v>649</v>
      </c>
      <c r="AQ8" s="355"/>
    </row>
    <row r="9" spans="1:43" x14ac:dyDescent="0.2">
      <c r="A9" s="350"/>
      <c r="B9" s="79"/>
      <c r="C9" s="351"/>
      <c r="D9" s="352"/>
      <c r="E9" s="353"/>
      <c r="F9" s="353"/>
      <c r="G9" s="353"/>
      <c r="H9" s="353"/>
      <c r="I9" s="353"/>
      <c r="J9" s="353"/>
      <c r="K9" s="353"/>
      <c r="L9" s="353"/>
      <c r="M9" s="353"/>
      <c r="N9" s="353"/>
      <c r="O9" s="353"/>
      <c r="P9" s="354" t="s">
        <v>1074</v>
      </c>
      <c r="Q9" s="359"/>
      <c r="T9" s="353"/>
      <c r="U9" s="353"/>
      <c r="V9" s="353"/>
      <c r="W9" s="353"/>
      <c r="Y9" s="353"/>
      <c r="Z9" s="353"/>
      <c r="AA9" s="353"/>
      <c r="AB9" s="353"/>
      <c r="AD9" s="354" t="s">
        <v>1079</v>
      </c>
      <c r="AE9" s="353"/>
      <c r="AF9" s="353"/>
      <c r="AG9" s="353"/>
      <c r="AH9" s="353"/>
      <c r="AI9" s="353"/>
      <c r="AJ9" s="353"/>
      <c r="AK9" s="353"/>
      <c r="AL9" s="354"/>
      <c r="AM9" s="351"/>
      <c r="AN9" s="352"/>
      <c r="AO9" s="359"/>
      <c r="AP9" s="353"/>
      <c r="AQ9" s="355"/>
    </row>
    <row r="10" spans="1:43" x14ac:dyDescent="0.2">
      <c r="A10" s="350"/>
      <c r="B10" s="79"/>
      <c r="C10" s="351"/>
      <c r="D10" s="352"/>
      <c r="E10" s="353"/>
      <c r="F10" s="353"/>
      <c r="G10" s="353"/>
      <c r="H10" s="353"/>
      <c r="I10" s="353"/>
      <c r="J10" s="353"/>
      <c r="K10" s="353"/>
      <c r="L10" s="353"/>
      <c r="M10" s="353"/>
      <c r="N10" s="353"/>
      <c r="O10" s="353"/>
      <c r="P10" s="354" t="s">
        <v>1077</v>
      </c>
      <c r="Q10" s="359"/>
      <c r="T10" s="353"/>
      <c r="U10" s="353"/>
      <c r="V10" s="353"/>
      <c r="W10" s="353"/>
      <c r="Y10" s="353"/>
      <c r="Z10" s="353"/>
      <c r="AA10" s="353"/>
      <c r="AB10" s="353"/>
      <c r="AD10" s="354" t="s">
        <v>1078</v>
      </c>
      <c r="AE10" s="353"/>
      <c r="AF10" s="353"/>
      <c r="AG10" s="353"/>
      <c r="AH10" s="353"/>
      <c r="AI10" s="353"/>
      <c r="AJ10" s="353"/>
      <c r="AK10" s="353"/>
      <c r="AL10" s="354"/>
      <c r="AM10" s="351"/>
      <c r="AN10" s="352"/>
      <c r="AO10" s="359"/>
      <c r="AP10" s="353"/>
      <c r="AQ10" s="355"/>
    </row>
    <row r="11" spans="1:43" ht="6" customHeight="1" thickBot="1" x14ac:dyDescent="0.25">
      <c r="A11" s="362"/>
      <c r="B11" s="773"/>
      <c r="C11" s="347"/>
      <c r="D11" s="348"/>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5"/>
      <c r="AI11" s="345"/>
      <c r="AJ11" s="345"/>
      <c r="AK11" s="345"/>
      <c r="AL11" s="363"/>
      <c r="AM11" s="347"/>
      <c r="AN11" s="348"/>
      <c r="AO11" s="345"/>
      <c r="AP11" s="345"/>
      <c r="AQ11" s="364"/>
    </row>
    <row r="12" spans="1:43" ht="6" customHeight="1" x14ac:dyDescent="0.2">
      <c r="A12" s="365"/>
      <c r="B12" s="366"/>
      <c r="C12" s="367"/>
      <c r="D12" s="368"/>
      <c r="E12" s="365"/>
      <c r="F12" s="365"/>
      <c r="G12" s="365"/>
      <c r="H12" s="365"/>
      <c r="I12" s="365"/>
      <c r="J12" s="365"/>
      <c r="K12" s="365"/>
      <c r="L12" s="365"/>
      <c r="M12" s="365"/>
      <c r="N12" s="365"/>
      <c r="O12" s="365"/>
      <c r="P12" s="365"/>
      <c r="Q12" s="365"/>
      <c r="R12" s="365"/>
      <c r="S12" s="365"/>
      <c r="T12" s="365"/>
      <c r="U12" s="367"/>
      <c r="V12" s="368"/>
      <c r="W12" s="365"/>
      <c r="X12" s="365"/>
      <c r="Y12" s="365"/>
      <c r="Z12" s="365"/>
      <c r="AA12" s="365"/>
      <c r="AB12" s="365"/>
      <c r="AC12" s="365"/>
      <c r="AD12" s="365"/>
      <c r="AE12" s="365"/>
      <c r="AF12" s="365"/>
      <c r="AG12" s="365"/>
      <c r="AH12" s="365"/>
      <c r="AI12" s="365"/>
      <c r="AJ12" s="365"/>
      <c r="AK12" s="365"/>
      <c r="AL12" s="369"/>
      <c r="AM12" s="367"/>
      <c r="AN12" s="368"/>
      <c r="AO12" s="365"/>
      <c r="AP12" s="365"/>
      <c r="AQ12" s="365"/>
    </row>
    <row r="13" spans="1:43" ht="11.25" customHeight="1" x14ac:dyDescent="0.2">
      <c r="A13" s="359"/>
      <c r="B13" s="370">
        <v>648</v>
      </c>
      <c r="C13" s="351"/>
      <c r="D13" s="352"/>
      <c r="E13" s="1001" t="str">
        <f ca="1">VLOOKUP(INDIRECT(ADDRESS(ROW(),COLUMN()-3)),Language_Translations,MATCH(Language_Selected,Language_Options,0),FALSE)</f>
        <v>Avez-vous entendu parler d'un produit spécial [NOM LOCAL POUR LES SACHETS SRO OU LES LIQUIDES SRO PRÉCONDITIONNÉS] que vous pouvez obtenir pour le traitement de la diarrhée ?</v>
      </c>
      <c r="F13" s="1001"/>
      <c r="G13" s="1001"/>
      <c r="H13" s="1001"/>
      <c r="I13" s="1001"/>
      <c r="J13" s="1001"/>
      <c r="K13" s="1001"/>
      <c r="L13" s="1001"/>
      <c r="M13" s="1001"/>
      <c r="N13" s="1001"/>
      <c r="O13" s="1001"/>
      <c r="P13" s="1001"/>
      <c r="Q13" s="1001"/>
      <c r="R13" s="1001"/>
      <c r="S13" s="1001"/>
      <c r="T13" s="1001"/>
      <c r="U13" s="351"/>
      <c r="V13" s="352"/>
      <c r="AM13" s="351"/>
      <c r="AN13" s="352"/>
      <c r="AO13" s="359"/>
      <c r="AP13" s="359"/>
      <c r="AQ13" s="359"/>
    </row>
    <row r="14" spans="1:43" x14ac:dyDescent="0.2">
      <c r="A14" s="359"/>
      <c r="B14" s="381" t="s">
        <v>75</v>
      </c>
      <c r="C14" s="351"/>
      <c r="D14" s="352"/>
      <c r="E14" s="1001"/>
      <c r="F14" s="1001"/>
      <c r="G14" s="1001"/>
      <c r="H14" s="1001"/>
      <c r="I14" s="1001"/>
      <c r="J14" s="1001"/>
      <c r="K14" s="1001"/>
      <c r="L14" s="1001"/>
      <c r="M14" s="1001"/>
      <c r="N14" s="1001"/>
      <c r="O14" s="1001"/>
      <c r="P14" s="1001"/>
      <c r="Q14" s="1001"/>
      <c r="R14" s="1001"/>
      <c r="S14" s="1001"/>
      <c r="T14" s="1001"/>
      <c r="U14" s="351"/>
      <c r="V14" s="352"/>
      <c r="W14" s="359" t="s">
        <v>444</v>
      </c>
      <c r="X14" s="359"/>
      <c r="Y14" s="372" t="s">
        <v>2</v>
      </c>
      <c r="Z14" s="372"/>
      <c r="AA14" s="372"/>
      <c r="AB14" s="372"/>
      <c r="AC14" s="372"/>
      <c r="AD14" s="372"/>
      <c r="AE14" s="372"/>
      <c r="AF14" s="372"/>
      <c r="AG14" s="372"/>
      <c r="AH14" s="372"/>
      <c r="AI14" s="372"/>
      <c r="AJ14" s="372"/>
      <c r="AK14" s="372"/>
      <c r="AL14" s="373" t="s">
        <v>10</v>
      </c>
      <c r="AM14" s="351"/>
      <c r="AN14" s="352"/>
      <c r="AO14" s="359"/>
      <c r="AP14" s="359"/>
      <c r="AQ14" s="359"/>
    </row>
    <row r="15" spans="1:43" x14ac:dyDescent="0.2">
      <c r="A15" s="359"/>
      <c r="B15" s="381"/>
      <c r="C15" s="351"/>
      <c r="D15" s="352"/>
      <c r="E15" s="1001"/>
      <c r="F15" s="1001"/>
      <c r="G15" s="1001"/>
      <c r="H15" s="1001"/>
      <c r="I15" s="1001"/>
      <c r="J15" s="1001"/>
      <c r="K15" s="1001"/>
      <c r="L15" s="1001"/>
      <c r="M15" s="1001"/>
      <c r="N15" s="1001"/>
      <c r="O15" s="1001"/>
      <c r="P15" s="1001"/>
      <c r="Q15" s="1001"/>
      <c r="R15" s="1001"/>
      <c r="S15" s="1001"/>
      <c r="T15" s="1001"/>
      <c r="U15" s="351"/>
      <c r="V15" s="352"/>
      <c r="W15" s="359" t="s">
        <v>445</v>
      </c>
      <c r="X15" s="359"/>
      <c r="Y15" s="372" t="s">
        <v>2</v>
      </c>
      <c r="Z15" s="372"/>
      <c r="AA15" s="372"/>
      <c r="AB15" s="372"/>
      <c r="AC15" s="372"/>
      <c r="AD15" s="372"/>
      <c r="AE15" s="372"/>
      <c r="AF15" s="372"/>
      <c r="AG15" s="372"/>
      <c r="AH15" s="372"/>
      <c r="AI15" s="372"/>
      <c r="AJ15" s="372"/>
      <c r="AK15" s="372"/>
      <c r="AL15" s="373" t="s">
        <v>12</v>
      </c>
      <c r="AM15" s="351"/>
      <c r="AN15" s="352"/>
      <c r="AO15" s="359"/>
      <c r="AP15" s="359"/>
      <c r="AQ15" s="359"/>
    </row>
    <row r="16" spans="1:43" x14ac:dyDescent="0.2">
      <c r="A16" s="359"/>
      <c r="B16" s="370"/>
      <c r="C16" s="351"/>
      <c r="D16" s="352"/>
      <c r="E16" s="1001"/>
      <c r="F16" s="1001"/>
      <c r="G16" s="1001"/>
      <c r="H16" s="1001"/>
      <c r="I16" s="1001"/>
      <c r="J16" s="1001"/>
      <c r="K16" s="1001"/>
      <c r="L16" s="1001"/>
      <c r="M16" s="1001"/>
      <c r="N16" s="1001"/>
      <c r="O16" s="1001"/>
      <c r="P16" s="1001"/>
      <c r="Q16" s="1001"/>
      <c r="R16" s="1001"/>
      <c r="S16" s="1001"/>
      <c r="T16" s="1001"/>
      <c r="U16" s="351"/>
      <c r="V16" s="352"/>
      <c r="W16" s="359"/>
      <c r="X16" s="359"/>
      <c r="Y16" s="359"/>
      <c r="Z16" s="359"/>
      <c r="AA16" s="359"/>
      <c r="AB16" s="359"/>
      <c r="AC16" s="359"/>
      <c r="AD16" s="359"/>
      <c r="AE16" s="359"/>
      <c r="AF16" s="359"/>
      <c r="AG16" s="359"/>
      <c r="AH16" s="359"/>
      <c r="AI16" s="359"/>
      <c r="AJ16" s="359"/>
      <c r="AK16" s="359"/>
      <c r="AL16" s="374"/>
      <c r="AM16" s="351"/>
      <c r="AN16" s="352"/>
      <c r="AO16" s="359"/>
      <c r="AP16" s="359"/>
      <c r="AQ16" s="359"/>
    </row>
    <row r="17" spans="1:43" ht="6" customHeight="1" thickBot="1" x14ac:dyDescent="0.25">
      <c r="A17" s="345"/>
      <c r="B17" s="773"/>
      <c r="C17" s="347"/>
      <c r="D17" s="348"/>
      <c r="E17" s="345"/>
      <c r="F17" s="345"/>
      <c r="G17" s="345"/>
      <c r="H17" s="345"/>
      <c r="I17" s="345"/>
      <c r="J17" s="345"/>
      <c r="K17" s="345"/>
      <c r="L17" s="345"/>
      <c r="M17" s="345"/>
      <c r="N17" s="345"/>
      <c r="O17" s="345"/>
      <c r="P17" s="345"/>
      <c r="Q17" s="345"/>
      <c r="R17" s="345"/>
      <c r="S17" s="345"/>
      <c r="T17" s="345"/>
      <c r="U17" s="347"/>
      <c r="V17" s="348"/>
      <c r="W17" s="345"/>
      <c r="X17" s="345"/>
      <c r="Y17" s="345"/>
      <c r="Z17" s="345"/>
      <c r="AA17" s="345"/>
      <c r="AB17" s="345"/>
      <c r="AC17" s="345"/>
      <c r="AD17" s="345"/>
      <c r="AE17" s="345"/>
      <c r="AF17" s="345"/>
      <c r="AG17" s="345"/>
      <c r="AH17" s="345"/>
      <c r="AI17" s="345"/>
      <c r="AJ17" s="345"/>
      <c r="AK17" s="345"/>
      <c r="AL17" s="363"/>
      <c r="AM17" s="347"/>
      <c r="AN17" s="348"/>
      <c r="AO17" s="345"/>
      <c r="AP17" s="345"/>
      <c r="AQ17" s="345"/>
    </row>
    <row r="18" spans="1:43" ht="6" customHeight="1" x14ac:dyDescent="0.2">
      <c r="A18" s="375"/>
      <c r="B18" s="366"/>
      <c r="C18" s="367"/>
      <c r="D18" s="368"/>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9"/>
      <c r="AM18" s="367"/>
      <c r="AN18" s="368"/>
      <c r="AO18" s="365"/>
      <c r="AP18" s="365"/>
      <c r="AQ18" s="376"/>
    </row>
    <row r="19" spans="1:43" ht="11.25" customHeight="1" x14ac:dyDescent="0.2">
      <c r="A19" s="350"/>
      <c r="B19" s="79">
        <v>649</v>
      </c>
      <c r="C19" s="351"/>
      <c r="D19" s="352"/>
      <c r="E19" s="942" t="str">
        <f>"VÉRIFIEZ 215 ET 218, TOUTES LES LIGNES: NOMBRE D'ENFANTS NÉS EN " &amp; CHILD_UNDER_3_YRS &amp; "-" &amp; FW_YR &amp; " VIVANT AVEC L'ENQUÊTÉE"</f>
        <v>VÉRIFIEZ 215 ET 218, TOUTES LES LIGNES: NOMBRE D'ENFANTS NÉS EN 2013-2015 VIVANT AVEC L'ENQUÊTÉE</v>
      </c>
      <c r="F19" s="942"/>
      <c r="G19" s="942"/>
      <c r="H19" s="942"/>
      <c r="I19" s="942"/>
      <c r="J19" s="942"/>
      <c r="K19" s="942"/>
      <c r="L19" s="942"/>
      <c r="M19" s="942"/>
      <c r="N19" s="942"/>
      <c r="O19" s="942"/>
      <c r="P19" s="942"/>
      <c r="Q19" s="942"/>
      <c r="R19" s="942"/>
      <c r="S19" s="942"/>
      <c r="T19" s="942"/>
      <c r="U19" s="942"/>
      <c r="V19" s="942"/>
      <c r="W19" s="942"/>
      <c r="X19" s="942"/>
      <c r="Y19" s="942"/>
      <c r="Z19" s="942"/>
      <c r="AA19" s="942"/>
      <c r="AB19" s="942"/>
      <c r="AC19" s="942"/>
      <c r="AD19" s="942"/>
      <c r="AE19" s="942"/>
      <c r="AF19" s="942"/>
      <c r="AG19" s="942"/>
      <c r="AH19" s="942"/>
      <c r="AI19" s="942"/>
      <c r="AJ19" s="942"/>
      <c r="AK19" s="942"/>
      <c r="AL19" s="942"/>
      <c r="AM19" s="351"/>
      <c r="AN19" s="352"/>
      <c r="AO19" s="353"/>
      <c r="AP19" s="353"/>
      <c r="AQ19" s="355"/>
    </row>
    <row r="20" spans="1:43" ht="11.25" customHeight="1" x14ac:dyDescent="0.2">
      <c r="A20" s="350"/>
      <c r="B20" s="381" t="s">
        <v>13</v>
      </c>
      <c r="C20" s="351"/>
      <c r="D20" s="352"/>
      <c r="E20" s="942"/>
      <c r="F20" s="942"/>
      <c r="G20" s="942"/>
      <c r="H20" s="942"/>
      <c r="I20" s="942"/>
      <c r="J20" s="942"/>
      <c r="K20" s="942"/>
      <c r="L20" s="942"/>
      <c r="M20" s="942"/>
      <c r="N20" s="942"/>
      <c r="O20" s="942"/>
      <c r="P20" s="942"/>
      <c r="Q20" s="942"/>
      <c r="R20" s="942"/>
      <c r="S20" s="942"/>
      <c r="T20" s="942"/>
      <c r="U20" s="942"/>
      <c r="V20" s="942"/>
      <c r="W20" s="942"/>
      <c r="X20" s="942"/>
      <c r="Y20" s="942"/>
      <c r="Z20" s="942"/>
      <c r="AA20" s="942"/>
      <c r="AB20" s="942"/>
      <c r="AC20" s="942"/>
      <c r="AD20" s="942"/>
      <c r="AE20" s="942"/>
      <c r="AF20" s="942"/>
      <c r="AG20" s="942"/>
      <c r="AH20" s="942"/>
      <c r="AI20" s="942"/>
      <c r="AJ20" s="942"/>
      <c r="AK20" s="942"/>
      <c r="AL20" s="942"/>
      <c r="AM20" s="351"/>
      <c r="AN20" s="352"/>
      <c r="AO20" s="643"/>
      <c r="AP20" s="643"/>
      <c r="AQ20" s="355"/>
    </row>
    <row r="21" spans="1:43" ht="6" customHeight="1" x14ac:dyDescent="0.2">
      <c r="A21" s="350"/>
      <c r="B21" s="79"/>
      <c r="C21" s="351"/>
      <c r="D21" s="352"/>
      <c r="E21" s="353"/>
      <c r="F21" s="353"/>
      <c r="G21" s="353"/>
      <c r="H21" s="353"/>
      <c r="I21" s="353"/>
      <c r="J21" s="353"/>
      <c r="K21" s="353"/>
      <c r="L21" s="353"/>
      <c r="M21" s="353"/>
      <c r="N21" s="353"/>
      <c r="O21" s="353"/>
      <c r="R21" s="353"/>
      <c r="S21" s="353"/>
      <c r="T21" s="353"/>
      <c r="U21" s="353"/>
      <c r="V21" s="353"/>
      <c r="W21" s="353"/>
      <c r="AM21" s="351"/>
      <c r="AN21" s="352"/>
      <c r="AQ21" s="355"/>
    </row>
    <row r="22" spans="1:43" x14ac:dyDescent="0.2">
      <c r="A22" s="350"/>
      <c r="B22" s="360"/>
      <c r="C22" s="351"/>
      <c r="D22" s="352"/>
      <c r="E22" s="353"/>
      <c r="F22" s="353"/>
      <c r="G22" s="353"/>
      <c r="H22" s="353"/>
      <c r="I22" s="353"/>
      <c r="J22" s="353"/>
      <c r="K22" s="353"/>
      <c r="L22" s="353"/>
      <c r="M22" s="353"/>
      <c r="N22" s="353"/>
      <c r="O22" s="353"/>
      <c r="P22" s="354" t="s">
        <v>1080</v>
      </c>
      <c r="R22" s="353"/>
      <c r="S22" s="353"/>
      <c r="T22" s="353"/>
      <c r="U22" s="353"/>
      <c r="V22" s="353"/>
      <c r="W22" s="353"/>
      <c r="X22" s="353"/>
      <c r="Y22" s="353"/>
      <c r="Z22" s="354" t="s">
        <v>1081</v>
      </c>
      <c r="AA22" s="353"/>
      <c r="AB22" s="353"/>
      <c r="AC22" s="353"/>
      <c r="AD22" s="353"/>
      <c r="AE22" s="353"/>
      <c r="AF22" s="353"/>
      <c r="AG22" s="353"/>
      <c r="AH22" s="353"/>
      <c r="AI22" s="353"/>
      <c r="AJ22" s="353"/>
      <c r="AK22" s="353"/>
      <c r="AL22" s="354"/>
      <c r="AM22" s="351"/>
      <c r="AN22" s="352"/>
      <c r="AO22" s="353"/>
      <c r="AP22" s="999">
        <v>701</v>
      </c>
      <c r="AQ22" s="355"/>
    </row>
    <row r="23" spans="1:43" x14ac:dyDescent="0.2">
      <c r="A23" s="350"/>
      <c r="B23" s="79"/>
      <c r="C23" s="351"/>
      <c r="D23" s="352"/>
      <c r="E23" s="353"/>
      <c r="F23" s="353"/>
      <c r="G23" s="353"/>
      <c r="H23" s="353"/>
      <c r="I23" s="353"/>
      <c r="J23" s="353"/>
      <c r="K23" s="353"/>
      <c r="L23" s="353"/>
      <c r="M23" s="353"/>
      <c r="N23" s="353"/>
      <c r="O23" s="353"/>
      <c r="P23" s="353"/>
      <c r="Q23" s="353"/>
      <c r="R23" s="353"/>
      <c r="S23" s="353"/>
      <c r="T23" s="353"/>
      <c r="U23" s="353"/>
      <c r="V23" s="353"/>
      <c r="W23" s="353"/>
      <c r="Y23" s="359"/>
      <c r="Z23" s="353"/>
      <c r="AA23" s="353"/>
      <c r="AB23" s="353"/>
      <c r="AC23" s="353"/>
      <c r="AD23" s="353"/>
      <c r="AE23" s="353"/>
      <c r="AF23" s="353"/>
      <c r="AG23" s="353"/>
      <c r="AH23" s="353"/>
      <c r="AI23" s="353"/>
      <c r="AJ23" s="353"/>
      <c r="AK23" s="353"/>
      <c r="AL23" s="354"/>
      <c r="AM23" s="351"/>
      <c r="AN23" s="352"/>
      <c r="AO23" s="359"/>
      <c r="AP23" s="999"/>
      <c r="AQ23" s="355"/>
    </row>
    <row r="24" spans="1:43" x14ac:dyDescent="0.2">
      <c r="A24" s="350"/>
      <c r="B24" s="79"/>
      <c r="C24" s="351"/>
      <c r="D24" s="352"/>
      <c r="E24" s="353"/>
      <c r="F24" s="353"/>
      <c r="G24" s="353"/>
      <c r="H24" s="353"/>
      <c r="I24" s="353"/>
      <c r="J24" s="353"/>
      <c r="K24" s="353"/>
      <c r="L24" s="353"/>
      <c r="M24" s="353"/>
      <c r="N24" s="353"/>
      <c r="O24" s="353"/>
      <c r="P24" s="353"/>
      <c r="Q24" s="353"/>
      <c r="R24" s="353"/>
      <c r="S24" s="353"/>
      <c r="T24" s="353"/>
      <c r="U24" s="353"/>
      <c r="V24" s="353"/>
      <c r="W24" s="353"/>
      <c r="Y24" s="359"/>
      <c r="Z24" s="353"/>
      <c r="AA24" s="353"/>
      <c r="AB24" s="353"/>
      <c r="AC24" s="353"/>
      <c r="AD24" s="353"/>
      <c r="AE24" s="353"/>
      <c r="AF24" s="353"/>
      <c r="AG24" s="353"/>
      <c r="AH24" s="353"/>
      <c r="AI24" s="353"/>
      <c r="AJ24" s="353"/>
      <c r="AK24" s="353"/>
      <c r="AL24" s="354"/>
      <c r="AM24" s="351"/>
      <c r="AN24" s="352"/>
      <c r="AO24" s="359"/>
      <c r="AP24" s="361"/>
      <c r="AQ24" s="355"/>
    </row>
    <row r="25" spans="1:43" x14ac:dyDescent="0.2">
      <c r="A25" s="350"/>
      <c r="B25" s="79"/>
      <c r="C25" s="351"/>
      <c r="D25" s="352"/>
      <c r="P25" s="353"/>
      <c r="U25" s="353"/>
      <c r="V25" s="353"/>
      <c r="W25" s="353"/>
      <c r="X25" s="353"/>
      <c r="Y25" s="353"/>
      <c r="Z25" s="353"/>
      <c r="AA25" s="353"/>
      <c r="AB25" s="353"/>
      <c r="AC25" s="353"/>
      <c r="AD25" s="353"/>
      <c r="AE25" s="353"/>
      <c r="AF25" s="353"/>
      <c r="AG25" s="353"/>
      <c r="AH25" s="353"/>
      <c r="AI25" s="353"/>
      <c r="AJ25" s="353"/>
      <c r="AK25" s="353"/>
      <c r="AL25" s="354"/>
      <c r="AM25" s="351"/>
      <c r="AN25" s="352"/>
      <c r="AO25" s="353"/>
      <c r="AP25" s="353"/>
      <c r="AQ25" s="355"/>
    </row>
    <row r="26" spans="1:43" x14ac:dyDescent="0.2">
      <c r="A26" s="350"/>
      <c r="B26" s="79"/>
      <c r="C26" s="351"/>
      <c r="D26" s="352"/>
      <c r="E26" s="1002" t="s">
        <v>1082</v>
      </c>
      <c r="F26" s="1002"/>
      <c r="G26" s="1002"/>
      <c r="H26" s="1002"/>
      <c r="I26" s="1002"/>
      <c r="J26" s="1002"/>
      <c r="K26" s="1002"/>
      <c r="L26" s="1002"/>
      <c r="M26" s="1002"/>
      <c r="N26" s="1002"/>
      <c r="O26" s="1002"/>
      <c r="P26" s="1002"/>
      <c r="Q26" s="1002"/>
      <c r="R26" s="1002"/>
      <c r="S26" s="1002"/>
      <c r="T26" s="1002"/>
      <c r="U26" s="353"/>
      <c r="V26" s="353"/>
      <c r="W26" s="353"/>
      <c r="X26" s="353"/>
      <c r="Y26" s="353"/>
      <c r="Z26" s="353"/>
      <c r="AA26" s="353"/>
      <c r="AB26" s="353"/>
      <c r="AC26" s="353"/>
      <c r="AD26" s="353"/>
      <c r="AE26" s="353"/>
      <c r="AF26" s="353"/>
      <c r="AG26" s="353"/>
      <c r="AH26" s="353"/>
      <c r="AI26" s="353"/>
      <c r="AJ26" s="353"/>
      <c r="AK26" s="353"/>
      <c r="AL26" s="354"/>
      <c r="AM26" s="351"/>
      <c r="AN26" s="352"/>
      <c r="AO26" s="353"/>
      <c r="AP26" s="353"/>
      <c r="AQ26" s="355"/>
    </row>
    <row r="27" spans="1:43" x14ac:dyDescent="0.2">
      <c r="A27" s="350"/>
      <c r="B27" s="79"/>
      <c r="C27" s="351"/>
      <c r="D27" s="352"/>
      <c r="E27" s="353"/>
      <c r="F27" s="353"/>
      <c r="G27" s="353"/>
      <c r="H27" s="353"/>
      <c r="I27" s="353"/>
      <c r="J27" s="353"/>
      <c r="K27" s="353"/>
      <c r="L27" s="353"/>
      <c r="M27" s="353"/>
      <c r="N27" s="353"/>
      <c r="O27" s="353"/>
      <c r="P27" s="353"/>
      <c r="Q27" s="353"/>
      <c r="R27" s="353"/>
      <c r="S27" s="353"/>
      <c r="T27" s="353"/>
      <c r="U27" s="353"/>
      <c r="V27" s="353"/>
      <c r="W27" s="353"/>
      <c r="X27" s="353"/>
      <c r="Y27" s="353"/>
      <c r="Z27" s="353"/>
      <c r="AA27" s="353"/>
      <c r="AB27" s="353"/>
      <c r="AC27" s="353"/>
      <c r="AD27" s="353"/>
      <c r="AE27" s="353"/>
      <c r="AF27" s="353"/>
      <c r="AG27" s="353"/>
      <c r="AH27" s="353"/>
      <c r="AI27" s="353"/>
      <c r="AJ27" s="353"/>
      <c r="AK27" s="353"/>
      <c r="AL27" s="354"/>
      <c r="AM27" s="351"/>
      <c r="AN27" s="352"/>
      <c r="AO27" s="353"/>
      <c r="AP27" s="353"/>
      <c r="AQ27" s="355"/>
    </row>
    <row r="28" spans="1:43" x14ac:dyDescent="0.2">
      <c r="A28" s="350"/>
      <c r="B28" s="79"/>
      <c r="C28" s="351"/>
      <c r="D28" s="352"/>
      <c r="E28" s="353"/>
      <c r="F28" s="353"/>
      <c r="G28" s="353"/>
      <c r="H28" s="353"/>
      <c r="I28" s="353"/>
      <c r="J28" s="353"/>
      <c r="K28" s="353"/>
      <c r="L28" s="353"/>
      <c r="M28" s="353"/>
      <c r="N28" s="353"/>
      <c r="O28" s="353"/>
      <c r="P28" s="353"/>
      <c r="Q28" s="353"/>
      <c r="R28" s="353"/>
      <c r="S28" s="353"/>
      <c r="T28" s="353"/>
      <c r="U28" s="353"/>
      <c r="V28" s="353"/>
      <c r="W28" s="353"/>
      <c r="X28" s="353"/>
      <c r="Y28" s="353"/>
      <c r="Z28" s="353"/>
      <c r="AA28" s="353"/>
      <c r="AB28" s="353"/>
      <c r="AC28" s="353"/>
      <c r="AD28" s="353"/>
      <c r="AE28" s="353"/>
      <c r="AF28" s="353"/>
      <c r="AG28" s="353"/>
      <c r="AH28" s="353"/>
      <c r="AI28" s="353"/>
      <c r="AJ28" s="353"/>
      <c r="AK28" s="353"/>
      <c r="AL28" s="354"/>
      <c r="AM28" s="351"/>
      <c r="AN28" s="352"/>
      <c r="AO28" s="353"/>
      <c r="AP28" s="353"/>
      <c r="AQ28" s="355"/>
    </row>
    <row r="29" spans="1:43" ht="6" customHeight="1" thickBot="1" x14ac:dyDescent="0.25">
      <c r="A29" s="362"/>
      <c r="B29" s="773"/>
      <c r="C29" s="347"/>
      <c r="D29" s="348"/>
      <c r="E29" s="345"/>
      <c r="F29" s="345"/>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5"/>
      <c r="AI29" s="345"/>
      <c r="AJ29" s="345"/>
      <c r="AK29" s="345"/>
      <c r="AL29" s="363"/>
      <c r="AM29" s="347"/>
      <c r="AN29" s="348"/>
      <c r="AO29" s="345"/>
      <c r="AP29" s="345"/>
      <c r="AQ29" s="364"/>
    </row>
    <row r="30" spans="1:43" ht="6" customHeight="1" x14ac:dyDescent="0.2">
      <c r="A30" s="365"/>
      <c r="B30" s="366"/>
      <c r="C30" s="367"/>
      <c r="D30" s="368"/>
      <c r="E30" s="365"/>
      <c r="F30" s="365"/>
      <c r="G30" s="365"/>
      <c r="H30" s="365"/>
      <c r="I30" s="365"/>
      <c r="J30" s="365"/>
      <c r="K30" s="365"/>
      <c r="L30" s="365"/>
      <c r="M30" s="365"/>
      <c r="N30" s="365"/>
      <c r="O30" s="365"/>
      <c r="P30" s="365"/>
      <c r="Q30" s="365"/>
      <c r="R30" s="365"/>
      <c r="S30" s="365"/>
      <c r="T30" s="365"/>
      <c r="U30" s="367"/>
      <c r="V30" s="368"/>
      <c r="W30" s="365"/>
      <c r="X30" s="365"/>
      <c r="Y30" s="365"/>
      <c r="Z30" s="365"/>
      <c r="AA30" s="365"/>
      <c r="AB30" s="365"/>
      <c r="AC30" s="365"/>
      <c r="AD30" s="365"/>
      <c r="AE30" s="365"/>
      <c r="AF30" s="365"/>
      <c r="AG30" s="365"/>
      <c r="AH30" s="365"/>
      <c r="AI30" s="365"/>
      <c r="AJ30" s="365"/>
      <c r="AK30" s="365"/>
      <c r="AL30" s="369"/>
      <c r="AM30" s="367"/>
      <c r="AN30" s="368"/>
      <c r="AO30" s="365"/>
      <c r="AP30" s="365"/>
      <c r="AQ30" s="365"/>
    </row>
    <row r="31" spans="1:43" ht="11.25" customHeight="1" x14ac:dyDescent="0.2">
      <c r="A31" s="353"/>
      <c r="B31" s="79">
        <v>650</v>
      </c>
      <c r="C31" s="351"/>
      <c r="D31" s="352"/>
      <c r="E31" s="942" t="str">
        <f ca="1">VLOOKUP(INDIRECT(ADDRESS(ROW(),COLUMN()-3)),Language_Translations,MATCH(Language_Selected,Language_Options,0),FALSE)</f>
        <v>Je voudrais maintenant vous poser des questions sur les liquides et aliments que (NOM DE 649) a consommés hier pendant le jour ou la nuit. J'aimerais, en particulier, savoir si votre enfant a reçu le liquide ou l'aliment que je vais citer, même s'il était mélangé avec d'autres nourritures.
Est-ce que (NOM DE 649) a bu ou mangé:</v>
      </c>
      <c r="F31" s="942"/>
      <c r="G31" s="942"/>
      <c r="H31" s="942"/>
      <c r="I31" s="942"/>
      <c r="J31" s="942"/>
      <c r="K31" s="942"/>
      <c r="L31" s="942"/>
      <c r="M31" s="942"/>
      <c r="N31" s="942"/>
      <c r="O31" s="942"/>
      <c r="P31" s="942"/>
      <c r="Q31" s="942"/>
      <c r="R31" s="942"/>
      <c r="S31" s="942"/>
      <c r="T31" s="942"/>
      <c r="U31" s="351"/>
      <c r="V31" s="352"/>
      <c r="W31" s="353"/>
      <c r="X31" s="353"/>
      <c r="Y31" s="353"/>
      <c r="Z31" s="353"/>
      <c r="AA31" s="353"/>
      <c r="AB31" s="353"/>
      <c r="AC31" s="353"/>
      <c r="AD31" s="353"/>
      <c r="AE31" s="353"/>
      <c r="AF31" s="353"/>
      <c r="AG31" s="353"/>
      <c r="AH31" s="353"/>
      <c r="AI31" s="353"/>
      <c r="AJ31" s="353"/>
      <c r="AK31" s="353"/>
      <c r="AL31" s="354"/>
      <c r="AM31" s="351"/>
      <c r="AN31" s="352"/>
      <c r="AO31" s="353"/>
      <c r="AP31" s="353"/>
      <c r="AQ31" s="353"/>
    </row>
    <row r="32" spans="1:43" x14ac:dyDescent="0.2">
      <c r="A32" s="353"/>
      <c r="B32" s="381" t="s">
        <v>68</v>
      </c>
      <c r="C32" s="351"/>
      <c r="D32" s="352"/>
      <c r="E32" s="942"/>
      <c r="F32" s="942"/>
      <c r="G32" s="942"/>
      <c r="H32" s="942"/>
      <c r="I32" s="942"/>
      <c r="J32" s="942"/>
      <c r="K32" s="942"/>
      <c r="L32" s="942"/>
      <c r="M32" s="942"/>
      <c r="N32" s="942"/>
      <c r="O32" s="942"/>
      <c r="P32" s="942"/>
      <c r="Q32" s="942"/>
      <c r="R32" s="942"/>
      <c r="S32" s="942"/>
      <c r="T32" s="942"/>
      <c r="U32" s="351"/>
      <c r="V32" s="352"/>
      <c r="W32" s="353"/>
      <c r="X32" s="353"/>
      <c r="Y32" s="353"/>
      <c r="Z32" s="353"/>
      <c r="AA32" s="353"/>
      <c r="AB32" s="353"/>
      <c r="AC32" s="353"/>
      <c r="AD32" s="353"/>
      <c r="AE32" s="353"/>
      <c r="AF32" s="353"/>
      <c r="AG32" s="353"/>
      <c r="AH32" s="353"/>
      <c r="AI32" s="353"/>
      <c r="AJ32" s="353"/>
      <c r="AK32" s="353"/>
      <c r="AL32" s="354"/>
      <c r="AM32" s="351"/>
      <c r="AN32" s="352"/>
      <c r="AO32" s="353"/>
      <c r="AP32" s="353"/>
      <c r="AQ32" s="353"/>
    </row>
    <row r="33" spans="1:43" x14ac:dyDescent="0.2">
      <c r="A33" s="353"/>
      <c r="B33" s="79"/>
      <c r="C33" s="351"/>
      <c r="D33" s="352"/>
      <c r="E33" s="942"/>
      <c r="F33" s="942"/>
      <c r="G33" s="942"/>
      <c r="H33" s="942"/>
      <c r="I33" s="942"/>
      <c r="J33" s="942"/>
      <c r="K33" s="942"/>
      <c r="L33" s="942"/>
      <c r="M33" s="942"/>
      <c r="N33" s="942"/>
      <c r="O33" s="942"/>
      <c r="P33" s="942"/>
      <c r="Q33" s="942"/>
      <c r="R33" s="942"/>
      <c r="S33" s="942"/>
      <c r="T33" s="942"/>
      <c r="U33" s="351"/>
      <c r="V33" s="352"/>
      <c r="W33" s="353"/>
      <c r="X33" s="353"/>
      <c r="Y33" s="353"/>
      <c r="Z33" s="353"/>
      <c r="AA33" s="353"/>
      <c r="AB33" s="353"/>
      <c r="AC33" s="353"/>
      <c r="AD33" s="353"/>
      <c r="AE33" s="353"/>
      <c r="AF33" s="353"/>
      <c r="AG33" s="353"/>
      <c r="AH33" s="353"/>
      <c r="AI33" s="353"/>
      <c r="AJ33" s="353"/>
      <c r="AK33" s="353"/>
      <c r="AL33" s="354"/>
      <c r="AM33" s="351"/>
      <c r="AN33" s="352"/>
      <c r="AO33" s="353"/>
      <c r="AP33" s="353"/>
      <c r="AQ33" s="353"/>
    </row>
    <row r="34" spans="1:43" x14ac:dyDescent="0.2">
      <c r="A34" s="781"/>
      <c r="B34" s="79"/>
      <c r="C34" s="351"/>
      <c r="D34" s="352"/>
      <c r="E34" s="942"/>
      <c r="F34" s="942"/>
      <c r="G34" s="942"/>
      <c r="H34" s="942"/>
      <c r="I34" s="942"/>
      <c r="J34" s="942"/>
      <c r="K34" s="942"/>
      <c r="L34" s="942"/>
      <c r="M34" s="942"/>
      <c r="N34" s="942"/>
      <c r="O34" s="942"/>
      <c r="P34" s="942"/>
      <c r="Q34" s="942"/>
      <c r="R34" s="942"/>
      <c r="S34" s="942"/>
      <c r="T34" s="942"/>
      <c r="U34" s="351"/>
      <c r="V34" s="352"/>
      <c r="W34" s="781"/>
      <c r="X34" s="781"/>
      <c r="Y34" s="781"/>
      <c r="Z34" s="781"/>
      <c r="AA34" s="781"/>
      <c r="AB34" s="781"/>
      <c r="AC34" s="781"/>
      <c r="AD34" s="781"/>
      <c r="AE34" s="781"/>
      <c r="AF34" s="781"/>
      <c r="AG34" s="781"/>
      <c r="AH34" s="781"/>
      <c r="AI34" s="781"/>
      <c r="AJ34" s="781"/>
      <c r="AK34" s="781"/>
      <c r="AL34" s="354"/>
      <c r="AM34" s="351"/>
      <c r="AN34" s="352"/>
      <c r="AO34" s="781"/>
      <c r="AP34" s="781"/>
      <c r="AQ34" s="781"/>
    </row>
    <row r="35" spans="1:43" x14ac:dyDescent="0.2">
      <c r="A35" s="359"/>
      <c r="B35" s="370"/>
      <c r="C35" s="351"/>
      <c r="D35" s="352"/>
      <c r="E35" s="942"/>
      <c r="F35" s="942"/>
      <c r="G35" s="942"/>
      <c r="H35" s="942"/>
      <c r="I35" s="942"/>
      <c r="J35" s="942"/>
      <c r="K35" s="942"/>
      <c r="L35" s="942"/>
      <c r="M35" s="942"/>
      <c r="N35" s="942"/>
      <c r="O35" s="942"/>
      <c r="P35" s="942"/>
      <c r="Q35" s="942"/>
      <c r="R35" s="942"/>
      <c r="S35" s="942"/>
      <c r="T35" s="942"/>
      <c r="U35" s="351"/>
      <c r="V35" s="352"/>
      <c r="W35" s="353"/>
      <c r="X35" s="353"/>
      <c r="Y35" s="353"/>
      <c r="Z35" s="353"/>
      <c r="AA35" s="353"/>
      <c r="AB35" s="353"/>
      <c r="AC35" s="353"/>
      <c r="AD35" s="353"/>
      <c r="AE35" s="353"/>
      <c r="AF35" s="353"/>
      <c r="AG35" s="353"/>
      <c r="AH35" s="353"/>
      <c r="AI35" s="353"/>
      <c r="AJ35" s="353"/>
      <c r="AK35" s="353"/>
      <c r="AL35" s="354"/>
      <c r="AM35" s="351"/>
      <c r="AN35" s="352"/>
      <c r="AO35" s="359"/>
      <c r="AP35" s="353"/>
      <c r="AQ35" s="353"/>
    </row>
    <row r="36" spans="1:43" x14ac:dyDescent="0.2">
      <c r="A36" s="359"/>
      <c r="B36" s="370"/>
      <c r="C36" s="351"/>
      <c r="D36" s="352"/>
      <c r="E36" s="942"/>
      <c r="F36" s="942"/>
      <c r="G36" s="942"/>
      <c r="H36" s="942"/>
      <c r="I36" s="942"/>
      <c r="J36" s="942"/>
      <c r="K36" s="942"/>
      <c r="L36" s="942"/>
      <c r="M36" s="942"/>
      <c r="N36" s="942"/>
      <c r="O36" s="942"/>
      <c r="P36" s="942"/>
      <c r="Q36" s="942"/>
      <c r="R36" s="942"/>
      <c r="S36" s="942"/>
      <c r="T36" s="942"/>
      <c r="U36" s="351"/>
      <c r="V36" s="352"/>
      <c r="W36" s="359"/>
      <c r="X36" s="359"/>
      <c r="Y36" s="353"/>
      <c r="Z36" s="353"/>
      <c r="AA36" s="353"/>
      <c r="AB36" s="353"/>
      <c r="AC36" s="79" t="s">
        <v>444</v>
      </c>
      <c r="AD36" s="353"/>
      <c r="AE36" s="353"/>
      <c r="AF36" s="353"/>
      <c r="AG36" s="79" t="s">
        <v>445</v>
      </c>
      <c r="AH36" s="353"/>
      <c r="AI36" s="353"/>
      <c r="AJ36" s="353"/>
      <c r="AK36" s="79" t="s">
        <v>797</v>
      </c>
      <c r="AL36" s="354"/>
      <c r="AM36" s="351"/>
      <c r="AN36" s="352"/>
      <c r="AO36" s="359"/>
      <c r="AP36" s="353"/>
      <c r="AQ36" s="353"/>
    </row>
    <row r="37" spans="1:43" ht="6" hidden="1" customHeight="1" x14ac:dyDescent="0.2">
      <c r="A37" s="359"/>
      <c r="B37" s="370"/>
      <c r="C37" s="351"/>
      <c r="D37" s="352"/>
      <c r="E37" s="359"/>
      <c r="F37" s="359"/>
      <c r="G37" s="359"/>
      <c r="H37" s="359"/>
      <c r="I37" s="359"/>
      <c r="J37" s="359"/>
      <c r="K37" s="359"/>
      <c r="L37" s="359"/>
      <c r="M37" s="359"/>
      <c r="N37" s="359"/>
      <c r="O37" s="359"/>
      <c r="P37" s="359"/>
      <c r="Q37" s="359"/>
      <c r="R37" s="359"/>
      <c r="S37" s="359"/>
      <c r="T37" s="359"/>
      <c r="U37" s="351"/>
      <c r="V37" s="352"/>
      <c r="W37" s="353"/>
      <c r="X37" s="353"/>
      <c r="Y37" s="353"/>
      <c r="Z37" s="353"/>
      <c r="AA37" s="353"/>
      <c r="AB37" s="359"/>
      <c r="AC37" s="370"/>
      <c r="AD37" s="353"/>
      <c r="AE37" s="353"/>
      <c r="AF37" s="359"/>
      <c r="AG37" s="370"/>
      <c r="AH37" s="359"/>
      <c r="AI37" s="359"/>
      <c r="AJ37" s="359"/>
      <c r="AK37" s="370"/>
      <c r="AL37" s="374"/>
      <c r="AM37" s="351"/>
      <c r="AN37" s="352"/>
      <c r="AO37" s="359"/>
      <c r="AP37" s="353"/>
      <c r="AQ37" s="353"/>
    </row>
    <row r="38" spans="1:43" ht="6" customHeight="1" x14ac:dyDescent="0.2">
      <c r="A38" s="780"/>
      <c r="B38" s="370"/>
      <c r="C38" s="351"/>
      <c r="D38" s="352"/>
      <c r="E38" s="780"/>
      <c r="F38" s="780"/>
      <c r="G38" s="780"/>
      <c r="H38" s="780"/>
      <c r="I38" s="780"/>
      <c r="J38" s="780"/>
      <c r="K38" s="780"/>
      <c r="L38" s="780"/>
      <c r="M38" s="780"/>
      <c r="N38" s="780"/>
      <c r="O38" s="780"/>
      <c r="P38" s="780"/>
      <c r="Q38" s="780"/>
      <c r="R38" s="780"/>
      <c r="S38" s="780"/>
      <c r="T38" s="780"/>
      <c r="U38" s="351"/>
      <c r="V38" s="352"/>
      <c r="W38" s="781"/>
      <c r="X38" s="781"/>
      <c r="Y38" s="781"/>
      <c r="Z38" s="781"/>
      <c r="AA38" s="781"/>
      <c r="AB38" s="780"/>
      <c r="AC38" s="370"/>
      <c r="AD38" s="781"/>
      <c r="AE38" s="781"/>
      <c r="AF38" s="780"/>
      <c r="AG38" s="370"/>
      <c r="AH38" s="780"/>
      <c r="AI38" s="780"/>
      <c r="AJ38" s="780"/>
      <c r="AK38" s="370"/>
      <c r="AL38" s="374"/>
      <c r="AM38" s="351"/>
      <c r="AN38" s="352"/>
      <c r="AO38" s="780"/>
      <c r="AP38" s="781"/>
      <c r="AQ38" s="781"/>
    </row>
    <row r="39" spans="1:43" ht="11.25" customHeight="1" x14ac:dyDescent="0.2">
      <c r="A39" s="359"/>
      <c r="B39" s="370"/>
      <c r="C39" s="351"/>
      <c r="D39" s="352"/>
      <c r="E39" s="353" t="s">
        <v>55</v>
      </c>
      <c r="F39" s="942" t="str">
        <f ca="1">VLOOKUP(CONCATENATE($B$31&amp;INDIRECT(ADDRESS(ROW(),COLUMN()-1))),Language_Translations,MATCH(Language_Selected,Language_Options,0),FALSE)</f>
        <v>De l'eau ?</v>
      </c>
      <c r="G39" s="942"/>
      <c r="H39" s="942"/>
      <c r="I39" s="942"/>
      <c r="J39" s="942"/>
      <c r="K39" s="942"/>
      <c r="L39" s="942"/>
      <c r="M39" s="942"/>
      <c r="N39" s="942"/>
      <c r="O39" s="942"/>
      <c r="P39" s="942"/>
      <c r="Q39" s="942"/>
      <c r="R39" s="942"/>
      <c r="S39" s="942"/>
      <c r="T39" s="942"/>
      <c r="U39" s="351"/>
      <c r="V39" s="352"/>
      <c r="W39" s="353" t="s">
        <v>55</v>
      </c>
      <c r="X39" s="378" t="s">
        <v>2</v>
      </c>
      <c r="Y39" s="378"/>
      <c r="Z39" s="378"/>
      <c r="AA39" s="379"/>
      <c r="AB39" s="380"/>
      <c r="AC39" s="381" t="s">
        <v>10</v>
      </c>
      <c r="AD39" s="382"/>
      <c r="AE39" s="353"/>
      <c r="AF39" s="353"/>
      <c r="AG39" s="381" t="s">
        <v>12</v>
      </c>
      <c r="AH39" s="353"/>
      <c r="AI39" s="353"/>
      <c r="AJ39" s="353"/>
      <c r="AK39" s="381" t="s">
        <v>58</v>
      </c>
      <c r="AL39" s="354"/>
      <c r="AM39" s="351"/>
      <c r="AN39" s="352"/>
      <c r="AO39" s="359"/>
      <c r="AP39" s="353"/>
      <c r="AQ39" s="353"/>
    </row>
    <row r="40" spans="1:43" ht="6" customHeight="1" x14ac:dyDescent="0.2">
      <c r="A40" s="359"/>
      <c r="B40" s="370"/>
      <c r="C40" s="351"/>
      <c r="D40" s="383"/>
      <c r="E40" s="384"/>
      <c r="F40" s="384"/>
      <c r="G40" s="384"/>
      <c r="H40" s="384"/>
      <c r="I40" s="384"/>
      <c r="J40" s="384"/>
      <c r="K40" s="384"/>
      <c r="L40" s="384"/>
      <c r="M40" s="384"/>
      <c r="N40" s="384"/>
      <c r="O40" s="384"/>
      <c r="P40" s="384"/>
      <c r="Q40" s="384"/>
      <c r="R40" s="384"/>
      <c r="S40" s="384"/>
      <c r="T40" s="384"/>
      <c r="U40" s="385"/>
      <c r="V40" s="383"/>
      <c r="W40" s="384"/>
      <c r="X40" s="384"/>
      <c r="Y40" s="384"/>
      <c r="Z40" s="384"/>
      <c r="AA40" s="386"/>
      <c r="AB40" s="384"/>
      <c r="AC40" s="387"/>
      <c r="AD40" s="386"/>
      <c r="AE40" s="384"/>
      <c r="AF40" s="384"/>
      <c r="AG40" s="387"/>
      <c r="AH40" s="384"/>
      <c r="AI40" s="384"/>
      <c r="AJ40" s="384"/>
      <c r="AK40" s="387"/>
      <c r="AL40" s="388"/>
      <c r="AM40" s="385"/>
      <c r="AN40" s="352"/>
      <c r="AO40" s="359"/>
      <c r="AP40" s="353"/>
      <c r="AQ40" s="353"/>
    </row>
    <row r="41" spans="1:43" ht="6" customHeight="1" x14ac:dyDescent="0.2">
      <c r="A41" s="359"/>
      <c r="B41" s="370"/>
      <c r="C41" s="351"/>
      <c r="D41" s="389"/>
      <c r="E41" s="390"/>
      <c r="F41" s="390"/>
      <c r="G41" s="390"/>
      <c r="H41" s="390"/>
      <c r="I41" s="390"/>
      <c r="J41" s="390"/>
      <c r="K41" s="390"/>
      <c r="L41" s="390"/>
      <c r="M41" s="390"/>
      <c r="N41" s="390"/>
      <c r="O41" s="390"/>
      <c r="P41" s="390"/>
      <c r="Q41" s="390"/>
      <c r="R41" s="390"/>
      <c r="S41" s="390"/>
      <c r="T41" s="390"/>
      <c r="U41" s="391"/>
      <c r="V41" s="389"/>
      <c r="W41" s="390"/>
      <c r="X41" s="390"/>
      <c r="Y41" s="390"/>
      <c r="Z41" s="390"/>
      <c r="AA41" s="392"/>
      <c r="AB41" s="390"/>
      <c r="AC41" s="393"/>
      <c r="AD41" s="392"/>
      <c r="AE41" s="390"/>
      <c r="AF41" s="390"/>
      <c r="AG41" s="393"/>
      <c r="AH41" s="390"/>
      <c r="AI41" s="390"/>
      <c r="AJ41" s="390"/>
      <c r="AK41" s="393"/>
      <c r="AL41" s="394"/>
      <c r="AM41" s="391"/>
      <c r="AN41" s="352"/>
      <c r="AO41" s="359"/>
      <c r="AP41" s="353"/>
      <c r="AQ41" s="353"/>
    </row>
    <row r="42" spans="1:43" ht="11.25" customHeight="1" x14ac:dyDescent="0.2">
      <c r="A42" s="359"/>
      <c r="B42" s="370"/>
      <c r="C42" s="351"/>
      <c r="D42" s="352"/>
      <c r="E42" s="353" t="s">
        <v>56</v>
      </c>
      <c r="F42" s="942" t="str">
        <f ca="1">VLOOKUP(CONCATENATE($B$31&amp;INDIRECT(ADDRESS(ROW(),COLUMN()-1))),Language_Translations,MATCH(Language_Selected,Language_Options,0),FALSE)</f>
        <v>Des jus ou des boissons à base de jus ?</v>
      </c>
      <c r="G42" s="942"/>
      <c r="H42" s="942"/>
      <c r="I42" s="942"/>
      <c r="J42" s="942"/>
      <c r="K42" s="942"/>
      <c r="L42" s="942"/>
      <c r="M42" s="942"/>
      <c r="N42" s="942"/>
      <c r="O42" s="942"/>
      <c r="P42" s="942"/>
      <c r="Q42" s="942"/>
      <c r="R42" s="942"/>
      <c r="S42" s="942"/>
      <c r="T42" s="942"/>
      <c r="U42" s="351"/>
      <c r="V42" s="352"/>
      <c r="W42" s="353" t="s">
        <v>56</v>
      </c>
      <c r="X42" s="378" t="s">
        <v>2</v>
      </c>
      <c r="Y42" s="378"/>
      <c r="Z42" s="378"/>
      <c r="AA42" s="379"/>
      <c r="AB42" s="380"/>
      <c r="AC42" s="381" t="s">
        <v>10</v>
      </c>
      <c r="AD42" s="382"/>
      <c r="AE42" s="353"/>
      <c r="AF42" s="353"/>
      <c r="AG42" s="381" t="s">
        <v>12</v>
      </c>
      <c r="AH42" s="353"/>
      <c r="AI42" s="353"/>
      <c r="AJ42" s="353"/>
      <c r="AK42" s="381" t="s">
        <v>58</v>
      </c>
      <c r="AL42" s="354"/>
      <c r="AM42" s="351"/>
      <c r="AN42" s="352"/>
      <c r="AO42" s="359"/>
      <c r="AP42" s="353"/>
      <c r="AQ42" s="353"/>
    </row>
    <row r="43" spans="1:43" ht="6" customHeight="1" x14ac:dyDescent="0.2">
      <c r="A43" s="359"/>
      <c r="B43" s="370"/>
      <c r="C43" s="351"/>
      <c r="D43" s="383"/>
      <c r="E43" s="384"/>
      <c r="F43" s="384"/>
      <c r="G43" s="384"/>
      <c r="H43" s="384"/>
      <c r="I43" s="384"/>
      <c r="J43" s="384"/>
      <c r="K43" s="384"/>
      <c r="L43" s="384"/>
      <c r="M43" s="384"/>
      <c r="N43" s="384"/>
      <c r="O43" s="384"/>
      <c r="P43" s="384"/>
      <c r="Q43" s="384"/>
      <c r="R43" s="384"/>
      <c r="S43" s="384"/>
      <c r="T43" s="384"/>
      <c r="U43" s="385"/>
      <c r="V43" s="383"/>
      <c r="W43" s="384"/>
      <c r="X43" s="384"/>
      <c r="Y43" s="384"/>
      <c r="Z43" s="384"/>
      <c r="AA43" s="386"/>
      <c r="AB43" s="384"/>
      <c r="AC43" s="387"/>
      <c r="AD43" s="386"/>
      <c r="AE43" s="384"/>
      <c r="AF43" s="384"/>
      <c r="AG43" s="387"/>
      <c r="AH43" s="384"/>
      <c r="AI43" s="384"/>
      <c r="AJ43" s="384"/>
      <c r="AK43" s="387"/>
      <c r="AL43" s="388"/>
      <c r="AM43" s="385"/>
      <c r="AN43" s="352"/>
      <c r="AO43" s="359"/>
      <c r="AP43" s="353"/>
      <c r="AQ43" s="353"/>
    </row>
    <row r="44" spans="1:43" ht="6" customHeight="1" x14ac:dyDescent="0.2">
      <c r="A44" s="359"/>
      <c r="B44" s="370"/>
      <c r="C44" s="351"/>
      <c r="D44" s="389"/>
      <c r="E44" s="390"/>
      <c r="F44" s="390"/>
      <c r="G44" s="390"/>
      <c r="H44" s="390"/>
      <c r="I44" s="390"/>
      <c r="J44" s="390"/>
      <c r="K44" s="390"/>
      <c r="L44" s="390"/>
      <c r="M44" s="390"/>
      <c r="N44" s="390"/>
      <c r="O44" s="390"/>
      <c r="P44" s="390"/>
      <c r="Q44" s="390"/>
      <c r="R44" s="390"/>
      <c r="S44" s="390"/>
      <c r="T44" s="390"/>
      <c r="U44" s="391"/>
      <c r="V44" s="389"/>
      <c r="W44" s="390"/>
      <c r="X44" s="390"/>
      <c r="Y44" s="390"/>
      <c r="Z44" s="390"/>
      <c r="AA44" s="392"/>
      <c r="AB44" s="390"/>
      <c r="AC44" s="393"/>
      <c r="AD44" s="392"/>
      <c r="AE44" s="390"/>
      <c r="AF44" s="390"/>
      <c r="AG44" s="393"/>
      <c r="AH44" s="390"/>
      <c r="AI44" s="390"/>
      <c r="AJ44" s="390"/>
      <c r="AK44" s="393"/>
      <c r="AL44" s="394"/>
      <c r="AM44" s="391"/>
      <c r="AN44" s="352"/>
      <c r="AO44" s="359"/>
      <c r="AP44" s="353"/>
      <c r="AQ44" s="353"/>
    </row>
    <row r="45" spans="1:43" ht="11.25" customHeight="1" x14ac:dyDescent="0.2">
      <c r="A45" s="359"/>
      <c r="B45" s="370"/>
      <c r="C45" s="351"/>
      <c r="D45" s="352"/>
      <c r="E45" s="353" t="s">
        <v>57</v>
      </c>
      <c r="F45" s="942" t="str">
        <f ca="1">VLOOKUP(CONCATENATE($B$31&amp;INDIRECT(ADDRESS(ROW(),COLUMN()-1))),Language_Translations,MATCH(Language_Selected,Language_Options,0),FALSE)</f>
        <v>Du bouillon ?</v>
      </c>
      <c r="G45" s="942"/>
      <c r="H45" s="942"/>
      <c r="I45" s="942"/>
      <c r="J45" s="942"/>
      <c r="K45" s="942"/>
      <c r="L45" s="942"/>
      <c r="M45" s="942"/>
      <c r="N45" s="942"/>
      <c r="O45" s="942"/>
      <c r="P45" s="942"/>
      <c r="Q45" s="942"/>
      <c r="R45" s="942"/>
      <c r="S45" s="942"/>
      <c r="T45" s="942"/>
      <c r="U45" s="351"/>
      <c r="V45" s="352"/>
      <c r="W45" s="353" t="s">
        <v>57</v>
      </c>
      <c r="X45" s="378" t="s">
        <v>2</v>
      </c>
      <c r="Y45" s="378"/>
      <c r="Z45" s="378"/>
      <c r="AA45" s="379"/>
      <c r="AB45" s="380"/>
      <c r="AC45" s="381" t="s">
        <v>10</v>
      </c>
      <c r="AD45" s="382"/>
      <c r="AE45" s="353"/>
      <c r="AF45" s="353"/>
      <c r="AG45" s="381" t="s">
        <v>12</v>
      </c>
      <c r="AH45" s="353"/>
      <c r="AI45" s="353"/>
      <c r="AJ45" s="353"/>
      <c r="AK45" s="381" t="s">
        <v>58</v>
      </c>
      <c r="AL45" s="354"/>
      <c r="AM45" s="351"/>
      <c r="AN45" s="352"/>
      <c r="AO45" s="359"/>
      <c r="AP45" s="353"/>
      <c r="AQ45" s="353"/>
    </row>
    <row r="46" spans="1:43" ht="6" customHeight="1" x14ac:dyDescent="0.2">
      <c r="A46" s="359"/>
      <c r="B46" s="370"/>
      <c r="C46" s="351"/>
      <c r="D46" s="383"/>
      <c r="E46" s="384"/>
      <c r="F46" s="384"/>
      <c r="G46" s="384"/>
      <c r="H46" s="384"/>
      <c r="I46" s="384"/>
      <c r="J46" s="384"/>
      <c r="K46" s="384"/>
      <c r="L46" s="384"/>
      <c r="M46" s="384"/>
      <c r="N46" s="384"/>
      <c r="O46" s="384"/>
      <c r="P46" s="384"/>
      <c r="Q46" s="384"/>
      <c r="R46" s="384"/>
      <c r="S46" s="384"/>
      <c r="T46" s="384"/>
      <c r="U46" s="385"/>
      <c r="V46" s="383"/>
      <c r="W46" s="384"/>
      <c r="X46" s="384"/>
      <c r="Y46" s="384"/>
      <c r="Z46" s="384"/>
      <c r="AA46" s="386"/>
      <c r="AB46" s="384"/>
      <c r="AC46" s="387"/>
      <c r="AD46" s="386"/>
      <c r="AE46" s="384"/>
      <c r="AF46" s="384"/>
      <c r="AG46" s="387"/>
      <c r="AH46" s="384"/>
      <c r="AI46" s="384"/>
      <c r="AJ46" s="384"/>
      <c r="AK46" s="387"/>
      <c r="AL46" s="388"/>
      <c r="AM46" s="385"/>
      <c r="AN46" s="352"/>
      <c r="AO46" s="359"/>
      <c r="AP46" s="353"/>
      <c r="AQ46" s="353"/>
    </row>
    <row r="47" spans="1:43" ht="6" customHeight="1" x14ac:dyDescent="0.2">
      <c r="A47" s="359"/>
      <c r="B47" s="370"/>
      <c r="C47" s="351"/>
      <c r="D47" s="389"/>
      <c r="E47" s="390"/>
      <c r="F47" s="390"/>
      <c r="G47" s="390"/>
      <c r="H47" s="390"/>
      <c r="I47" s="390"/>
      <c r="J47" s="390"/>
      <c r="K47" s="390"/>
      <c r="L47" s="390"/>
      <c r="M47" s="390"/>
      <c r="N47" s="390"/>
      <c r="O47" s="390"/>
      <c r="P47" s="390"/>
      <c r="Q47" s="390"/>
      <c r="R47" s="390"/>
      <c r="S47" s="390"/>
      <c r="T47" s="390"/>
      <c r="U47" s="391"/>
      <c r="V47" s="389"/>
      <c r="W47" s="390"/>
      <c r="X47" s="390"/>
      <c r="Y47" s="390"/>
      <c r="Z47" s="390"/>
      <c r="AA47" s="392"/>
      <c r="AB47" s="390"/>
      <c r="AC47" s="393"/>
      <c r="AD47" s="392"/>
      <c r="AE47" s="390"/>
      <c r="AF47" s="390"/>
      <c r="AG47" s="393"/>
      <c r="AH47" s="390"/>
      <c r="AI47" s="390"/>
      <c r="AJ47" s="390"/>
      <c r="AK47" s="393"/>
      <c r="AL47" s="394"/>
      <c r="AM47" s="391"/>
      <c r="AN47" s="352"/>
      <c r="AO47" s="359"/>
      <c r="AP47" s="353"/>
      <c r="AQ47" s="353"/>
    </row>
    <row r="48" spans="1:43" ht="11.25" customHeight="1" x14ac:dyDescent="0.2">
      <c r="A48" s="359"/>
      <c r="B48" s="370"/>
      <c r="C48" s="351"/>
      <c r="D48" s="352"/>
      <c r="E48" s="353" t="s">
        <v>117</v>
      </c>
      <c r="F48" s="1001" t="str">
        <f ca="1">VLOOKUP(CONCATENATE($B$31&amp;INDIRECT(ADDRESS(ROW(),COLUMN()-1))),Language_Translations,MATCH(Language_Selected,Language_Options,0),FALSE)</f>
        <v>Du lait tel que du lait en boite, en poudre ou du lait frais d'animal ?
SI OUI : Combien de fois (NOM) a -t-il/elle bu du lait ?</v>
      </c>
      <c r="G48" s="1001"/>
      <c r="H48" s="1001"/>
      <c r="I48" s="1001"/>
      <c r="J48" s="1001"/>
      <c r="K48" s="1001"/>
      <c r="L48" s="1001"/>
      <c r="M48" s="1001"/>
      <c r="N48" s="1001"/>
      <c r="O48" s="1001"/>
      <c r="P48" s="1001"/>
      <c r="Q48" s="1001"/>
      <c r="R48" s="1001"/>
      <c r="S48" s="1001"/>
      <c r="T48" s="1001"/>
      <c r="U48" s="351"/>
      <c r="V48" s="352"/>
      <c r="W48" s="353" t="s">
        <v>117</v>
      </c>
      <c r="X48" s="378" t="s">
        <v>2</v>
      </c>
      <c r="Y48" s="378"/>
      <c r="Z48" s="378"/>
      <c r="AA48" s="379"/>
      <c r="AB48" s="380"/>
      <c r="AC48" s="381" t="s">
        <v>10</v>
      </c>
      <c r="AD48" s="382"/>
      <c r="AE48" s="353"/>
      <c r="AF48" s="353"/>
      <c r="AG48" s="381" t="s">
        <v>12</v>
      </c>
      <c r="AH48" s="353"/>
      <c r="AI48" s="353"/>
      <c r="AJ48" s="353"/>
      <c r="AK48" s="381" t="s">
        <v>58</v>
      </c>
      <c r="AL48" s="354"/>
      <c r="AM48" s="351"/>
      <c r="AN48" s="352"/>
      <c r="AO48" s="359"/>
      <c r="AP48" s="353"/>
      <c r="AQ48" s="353"/>
    </row>
    <row r="49" spans="1:43" ht="10.5" x14ac:dyDescent="0.2">
      <c r="A49" s="359"/>
      <c r="B49" s="370"/>
      <c r="C49" s="351"/>
      <c r="D49" s="352"/>
      <c r="E49" s="353"/>
      <c r="F49" s="1001"/>
      <c r="G49" s="1001"/>
      <c r="H49" s="1001"/>
      <c r="I49" s="1001"/>
      <c r="J49" s="1001"/>
      <c r="K49" s="1001"/>
      <c r="L49" s="1001"/>
      <c r="M49" s="1001"/>
      <c r="N49" s="1001"/>
      <c r="O49" s="1001"/>
      <c r="P49" s="1001"/>
      <c r="Q49" s="1001"/>
      <c r="R49" s="1001"/>
      <c r="S49" s="1001"/>
      <c r="T49" s="1001"/>
      <c r="U49" s="351"/>
      <c r="V49" s="352"/>
      <c r="W49" s="353"/>
      <c r="X49" s="353"/>
      <c r="Y49" s="353"/>
      <c r="Z49" s="353"/>
      <c r="AA49" s="382"/>
      <c r="AB49" s="353"/>
      <c r="AC49" s="79"/>
      <c r="AD49" s="382"/>
      <c r="AE49" s="353"/>
      <c r="AF49" s="353"/>
      <c r="AG49" s="79"/>
      <c r="AH49" s="353"/>
      <c r="AI49" s="353"/>
      <c r="AJ49" s="353"/>
      <c r="AK49" s="79"/>
      <c r="AL49" s="354"/>
      <c r="AM49" s="351"/>
      <c r="AN49" s="352"/>
      <c r="AO49" s="359"/>
      <c r="AP49" s="353"/>
      <c r="AQ49" s="353"/>
    </row>
    <row r="50" spans="1:43" ht="11.25" customHeight="1" x14ac:dyDescent="0.2">
      <c r="A50" s="359"/>
      <c r="B50" s="370"/>
      <c r="C50" s="351"/>
      <c r="D50" s="352"/>
      <c r="E50" s="353"/>
      <c r="F50" s="1001"/>
      <c r="G50" s="1001"/>
      <c r="H50" s="1001"/>
      <c r="I50" s="1001"/>
      <c r="J50" s="1001"/>
      <c r="K50" s="1001"/>
      <c r="L50" s="1001"/>
      <c r="M50" s="1001"/>
      <c r="N50" s="1001"/>
      <c r="O50" s="1001"/>
      <c r="P50" s="1001"/>
      <c r="Q50" s="1001"/>
      <c r="R50" s="1001"/>
      <c r="S50" s="1001"/>
      <c r="T50" s="1001"/>
      <c r="U50" s="351"/>
      <c r="V50" s="352"/>
      <c r="W50" s="981" t="s">
        <v>1083</v>
      </c>
      <c r="X50" s="981"/>
      <c r="Y50" s="981"/>
      <c r="Z50" s="981"/>
      <c r="AA50" s="981"/>
      <c r="AB50" s="981"/>
      <c r="AC50" s="981"/>
      <c r="AD50" s="1000"/>
      <c r="AE50" s="395"/>
      <c r="AF50" s="396"/>
      <c r="AG50" s="79"/>
      <c r="AK50" s="357"/>
      <c r="AL50" s="354"/>
      <c r="AM50" s="351"/>
      <c r="AN50" s="352"/>
      <c r="AO50" s="359"/>
      <c r="AP50" s="353"/>
      <c r="AQ50" s="353"/>
    </row>
    <row r="51" spans="1:43" x14ac:dyDescent="0.2">
      <c r="A51" s="359"/>
      <c r="B51" s="370"/>
      <c r="C51" s="351"/>
      <c r="D51" s="352"/>
      <c r="E51" s="353"/>
      <c r="F51" s="979" t="s">
        <v>1100</v>
      </c>
      <c r="G51" s="979"/>
      <c r="H51" s="979"/>
      <c r="I51" s="979"/>
      <c r="J51" s="979"/>
      <c r="K51" s="979"/>
      <c r="L51" s="979"/>
      <c r="M51" s="979"/>
      <c r="N51" s="979"/>
      <c r="O51" s="979"/>
      <c r="P51" s="979"/>
      <c r="Q51" s="979"/>
      <c r="R51" s="979"/>
      <c r="S51" s="979"/>
      <c r="T51" s="979"/>
      <c r="U51" s="351"/>
      <c r="V51" s="352"/>
      <c r="W51" s="981"/>
      <c r="X51" s="981"/>
      <c r="Y51" s="981"/>
      <c r="Z51" s="981"/>
      <c r="AA51" s="981"/>
      <c r="AB51" s="981"/>
      <c r="AC51" s="981"/>
      <c r="AD51" s="1000"/>
      <c r="AE51" s="397"/>
      <c r="AF51" s="398"/>
      <c r="AG51" s="79"/>
      <c r="AK51" s="357"/>
      <c r="AL51" s="354"/>
      <c r="AM51" s="351"/>
      <c r="AN51" s="352"/>
      <c r="AO51" s="359"/>
      <c r="AP51" s="353"/>
      <c r="AQ51" s="353"/>
    </row>
    <row r="52" spans="1:43" ht="6" customHeight="1" x14ac:dyDescent="0.2">
      <c r="A52" s="359"/>
      <c r="B52" s="370"/>
      <c r="C52" s="351"/>
      <c r="D52" s="383"/>
      <c r="E52" s="384"/>
      <c r="F52" s="384"/>
      <c r="G52" s="384"/>
      <c r="H52" s="384"/>
      <c r="I52" s="384"/>
      <c r="J52" s="384"/>
      <c r="K52" s="384"/>
      <c r="L52" s="384"/>
      <c r="M52" s="384"/>
      <c r="N52" s="384"/>
      <c r="O52" s="384"/>
      <c r="P52" s="384"/>
      <c r="Q52" s="384"/>
      <c r="R52" s="384"/>
      <c r="S52" s="384"/>
      <c r="T52" s="384"/>
      <c r="U52" s="385"/>
      <c r="V52" s="383"/>
      <c r="W52" s="384"/>
      <c r="X52" s="384"/>
      <c r="Y52" s="384"/>
      <c r="Z52" s="384"/>
      <c r="AA52" s="386"/>
      <c r="AB52" s="384"/>
      <c r="AC52" s="387"/>
      <c r="AD52" s="386"/>
      <c r="AE52" s="384"/>
      <c r="AF52" s="384"/>
      <c r="AG52" s="387"/>
      <c r="AH52" s="384"/>
      <c r="AI52" s="384"/>
      <c r="AJ52" s="384"/>
      <c r="AK52" s="387"/>
      <c r="AL52" s="388"/>
      <c r="AM52" s="385"/>
      <c r="AN52" s="352"/>
      <c r="AO52" s="359"/>
      <c r="AP52" s="353"/>
      <c r="AQ52" s="353"/>
    </row>
    <row r="53" spans="1:43" ht="6" customHeight="1" x14ac:dyDescent="0.2">
      <c r="A53" s="359"/>
      <c r="B53" s="370"/>
      <c r="C53" s="351"/>
      <c r="D53" s="389"/>
      <c r="E53" s="390"/>
      <c r="F53" s="390"/>
      <c r="G53" s="390"/>
      <c r="H53" s="390"/>
      <c r="I53" s="390"/>
      <c r="J53" s="390"/>
      <c r="K53" s="390"/>
      <c r="L53" s="390"/>
      <c r="M53" s="390"/>
      <c r="N53" s="390"/>
      <c r="O53" s="390"/>
      <c r="P53" s="390"/>
      <c r="Q53" s="390"/>
      <c r="R53" s="390"/>
      <c r="S53" s="390"/>
      <c r="T53" s="390"/>
      <c r="U53" s="391"/>
      <c r="V53" s="389"/>
      <c r="W53" s="390"/>
      <c r="X53" s="390"/>
      <c r="Y53" s="390"/>
      <c r="Z53" s="390"/>
      <c r="AA53" s="392"/>
      <c r="AB53" s="390"/>
      <c r="AC53" s="393"/>
      <c r="AD53" s="392"/>
      <c r="AE53" s="390"/>
      <c r="AF53" s="390"/>
      <c r="AG53" s="393"/>
      <c r="AH53" s="390"/>
      <c r="AI53" s="390"/>
      <c r="AJ53" s="390"/>
      <c r="AK53" s="393"/>
      <c r="AL53" s="394"/>
      <c r="AM53" s="391"/>
      <c r="AN53" s="352"/>
      <c r="AO53" s="359"/>
      <c r="AP53" s="353"/>
      <c r="AQ53" s="353"/>
    </row>
    <row r="54" spans="1:43" ht="11.25" customHeight="1" x14ac:dyDescent="0.2">
      <c r="A54" s="359"/>
      <c r="B54" s="370"/>
      <c r="C54" s="351"/>
      <c r="D54" s="352"/>
      <c r="E54" s="359" t="s">
        <v>118</v>
      </c>
      <c r="F54" s="1001" t="str">
        <f ca="1">VLOOKUP(CONCATENATE($B$31&amp;INDIRECT(ADDRESS(ROW(),COLUMN()-1))),Language_Translations,MATCH(Language_Selected,Language_Options,0),FALSE)</f>
        <v>Du lait en poudre pour bébé ?
SI OUI : Combien de fois (NOM) a -t-il/elle bu du lait en poudre pour bébé ?</v>
      </c>
      <c r="G54" s="1001"/>
      <c r="H54" s="1001"/>
      <c r="I54" s="1001"/>
      <c r="J54" s="1001"/>
      <c r="K54" s="1001"/>
      <c r="L54" s="1001"/>
      <c r="M54" s="1001"/>
      <c r="N54" s="1001"/>
      <c r="O54" s="1001"/>
      <c r="P54" s="1001"/>
      <c r="Q54" s="1001"/>
      <c r="R54" s="1001"/>
      <c r="S54" s="1001"/>
      <c r="T54" s="1001"/>
      <c r="U54" s="351"/>
      <c r="V54" s="352"/>
      <c r="W54" s="353" t="s">
        <v>118</v>
      </c>
      <c r="X54" s="378" t="s">
        <v>2</v>
      </c>
      <c r="Y54" s="378"/>
      <c r="Z54" s="378"/>
      <c r="AA54" s="379"/>
      <c r="AB54" s="380"/>
      <c r="AC54" s="381" t="s">
        <v>10</v>
      </c>
      <c r="AD54" s="382"/>
      <c r="AE54" s="353"/>
      <c r="AF54" s="353"/>
      <c r="AG54" s="381" t="s">
        <v>12</v>
      </c>
      <c r="AH54" s="353"/>
      <c r="AI54" s="353"/>
      <c r="AJ54" s="353"/>
      <c r="AK54" s="381" t="s">
        <v>58</v>
      </c>
      <c r="AL54" s="354"/>
      <c r="AM54" s="351"/>
      <c r="AN54" s="352"/>
      <c r="AO54" s="359"/>
      <c r="AP54" s="353"/>
      <c r="AQ54" s="353"/>
    </row>
    <row r="55" spans="1:43" ht="10.5" x14ac:dyDescent="0.2">
      <c r="A55" s="359"/>
      <c r="B55" s="370"/>
      <c r="C55" s="351"/>
      <c r="D55" s="352"/>
      <c r="E55" s="359"/>
      <c r="F55" s="1001"/>
      <c r="G55" s="1001"/>
      <c r="H55" s="1001"/>
      <c r="I55" s="1001"/>
      <c r="J55" s="1001"/>
      <c r="K55" s="1001"/>
      <c r="L55" s="1001"/>
      <c r="M55" s="1001"/>
      <c r="N55" s="1001"/>
      <c r="O55" s="1001"/>
      <c r="P55" s="1001"/>
      <c r="Q55" s="1001"/>
      <c r="R55" s="1001"/>
      <c r="S55" s="1001"/>
      <c r="T55" s="1001"/>
      <c r="U55" s="351"/>
      <c r="V55" s="352"/>
      <c r="W55" s="353"/>
      <c r="X55" s="353"/>
      <c r="Y55" s="353"/>
      <c r="Z55" s="353"/>
      <c r="AA55" s="382"/>
      <c r="AB55" s="353"/>
      <c r="AC55" s="79"/>
      <c r="AD55" s="382"/>
      <c r="AE55" s="353"/>
      <c r="AF55" s="353"/>
      <c r="AG55" s="79"/>
      <c r="AH55" s="353"/>
      <c r="AI55" s="353"/>
      <c r="AJ55" s="353"/>
      <c r="AK55" s="79"/>
      <c r="AL55" s="354"/>
      <c r="AM55" s="351"/>
      <c r="AN55" s="352"/>
      <c r="AO55" s="359"/>
      <c r="AP55" s="353"/>
      <c r="AQ55" s="353"/>
    </row>
    <row r="56" spans="1:43" ht="11.25" customHeight="1" x14ac:dyDescent="0.2">
      <c r="A56" s="359"/>
      <c r="B56" s="370"/>
      <c r="C56" s="351"/>
      <c r="D56" s="352"/>
      <c r="E56" s="359"/>
      <c r="F56" s="1001"/>
      <c r="G56" s="1001"/>
      <c r="H56" s="1001"/>
      <c r="I56" s="1001"/>
      <c r="J56" s="1001"/>
      <c r="K56" s="1001"/>
      <c r="L56" s="1001"/>
      <c r="M56" s="1001"/>
      <c r="N56" s="1001"/>
      <c r="O56" s="1001"/>
      <c r="P56" s="1001"/>
      <c r="Q56" s="1001"/>
      <c r="R56" s="1001"/>
      <c r="S56" s="1001"/>
      <c r="T56" s="1001"/>
      <c r="U56" s="351"/>
      <c r="V56" s="352"/>
      <c r="W56" s="981" t="s">
        <v>1084</v>
      </c>
      <c r="X56" s="981"/>
      <c r="Y56" s="981"/>
      <c r="Z56" s="981"/>
      <c r="AA56" s="981"/>
      <c r="AB56" s="981"/>
      <c r="AC56" s="981"/>
      <c r="AD56" s="981"/>
      <c r="AE56" s="395"/>
      <c r="AF56" s="396"/>
      <c r="AG56" s="79"/>
      <c r="AK56" s="357"/>
      <c r="AL56" s="354"/>
      <c r="AM56" s="351"/>
      <c r="AN56" s="352"/>
      <c r="AO56" s="359"/>
      <c r="AP56" s="353"/>
      <c r="AQ56" s="353"/>
    </row>
    <row r="57" spans="1:43" x14ac:dyDescent="0.2">
      <c r="A57" s="359"/>
      <c r="B57" s="370"/>
      <c r="C57" s="351"/>
      <c r="D57" s="352"/>
      <c r="E57" s="359"/>
      <c r="F57" s="979" t="s">
        <v>1100</v>
      </c>
      <c r="G57" s="979"/>
      <c r="H57" s="979"/>
      <c r="I57" s="979"/>
      <c r="J57" s="979"/>
      <c r="K57" s="979"/>
      <c r="L57" s="979"/>
      <c r="M57" s="979"/>
      <c r="N57" s="979"/>
      <c r="O57" s="979"/>
      <c r="P57" s="979"/>
      <c r="Q57" s="979"/>
      <c r="R57" s="979"/>
      <c r="S57" s="979"/>
      <c r="T57" s="979"/>
      <c r="U57" s="351"/>
      <c r="V57" s="352"/>
      <c r="W57" s="981"/>
      <c r="X57" s="981"/>
      <c r="Y57" s="981"/>
      <c r="Z57" s="981"/>
      <c r="AA57" s="981"/>
      <c r="AB57" s="981"/>
      <c r="AC57" s="981"/>
      <c r="AD57" s="981"/>
      <c r="AE57" s="397"/>
      <c r="AF57" s="398"/>
      <c r="AG57" s="79"/>
      <c r="AK57" s="357"/>
      <c r="AL57" s="354"/>
      <c r="AM57" s="351"/>
      <c r="AN57" s="352"/>
      <c r="AO57" s="359"/>
      <c r="AP57" s="353"/>
      <c r="AQ57" s="353"/>
    </row>
    <row r="58" spans="1:43" x14ac:dyDescent="0.2">
      <c r="A58" s="780"/>
      <c r="B58" s="370"/>
      <c r="C58" s="351"/>
      <c r="D58" s="352"/>
      <c r="E58" s="780"/>
      <c r="F58" s="783"/>
      <c r="G58" s="783"/>
      <c r="H58" s="783"/>
      <c r="I58" s="783"/>
      <c r="J58" s="783"/>
      <c r="K58" s="783"/>
      <c r="L58" s="783"/>
      <c r="M58" s="783"/>
      <c r="N58" s="783"/>
      <c r="O58" s="783"/>
      <c r="P58" s="783"/>
      <c r="Q58" s="783"/>
      <c r="R58" s="783"/>
      <c r="S58" s="783"/>
      <c r="T58" s="783"/>
      <c r="U58" s="351"/>
      <c r="V58" s="352"/>
      <c r="W58" s="981"/>
      <c r="X58" s="981"/>
      <c r="Y58" s="981"/>
      <c r="Z58" s="981"/>
      <c r="AA58" s="981"/>
      <c r="AB58" s="981"/>
      <c r="AC58" s="981"/>
      <c r="AD58" s="981"/>
      <c r="AE58" s="781"/>
      <c r="AF58" s="781"/>
      <c r="AG58" s="79"/>
      <c r="AK58" s="357"/>
      <c r="AL58" s="354"/>
      <c r="AM58" s="351"/>
      <c r="AN58" s="352"/>
      <c r="AO58" s="780"/>
      <c r="AP58" s="781"/>
      <c r="AQ58" s="781"/>
    </row>
    <row r="59" spans="1:43" ht="6" customHeight="1" x14ac:dyDescent="0.2">
      <c r="A59" s="359"/>
      <c r="B59" s="370"/>
      <c r="C59" s="351"/>
      <c r="D59" s="383"/>
      <c r="E59" s="384"/>
      <c r="F59" s="384"/>
      <c r="G59" s="384"/>
      <c r="H59" s="384"/>
      <c r="I59" s="384"/>
      <c r="J59" s="384"/>
      <c r="K59" s="384"/>
      <c r="L59" s="384"/>
      <c r="M59" s="384"/>
      <c r="N59" s="384"/>
      <c r="O59" s="384"/>
      <c r="P59" s="384"/>
      <c r="Q59" s="384"/>
      <c r="R59" s="384"/>
      <c r="S59" s="384"/>
      <c r="T59" s="384"/>
      <c r="U59" s="385"/>
      <c r="V59" s="383"/>
      <c r="W59" s="384"/>
      <c r="X59" s="384"/>
      <c r="Y59" s="384"/>
      <c r="Z59" s="384"/>
      <c r="AA59" s="386"/>
      <c r="AB59" s="384"/>
      <c r="AC59" s="387"/>
      <c r="AD59" s="386"/>
      <c r="AE59" s="384"/>
      <c r="AF59" s="384"/>
      <c r="AG59" s="387"/>
      <c r="AH59" s="384"/>
      <c r="AI59" s="384"/>
      <c r="AJ59" s="384"/>
      <c r="AK59" s="387"/>
      <c r="AL59" s="388"/>
      <c r="AM59" s="385"/>
      <c r="AN59" s="352"/>
      <c r="AO59" s="359"/>
      <c r="AP59" s="353"/>
      <c r="AQ59" s="353"/>
    </row>
    <row r="60" spans="1:43" ht="6" customHeight="1" x14ac:dyDescent="0.2">
      <c r="A60" s="359"/>
      <c r="B60" s="370"/>
      <c r="C60" s="351"/>
      <c r="D60" s="389"/>
      <c r="E60" s="390"/>
      <c r="F60" s="390"/>
      <c r="G60" s="390"/>
      <c r="H60" s="390"/>
      <c r="I60" s="390"/>
      <c r="J60" s="390"/>
      <c r="K60" s="390"/>
      <c r="L60" s="390"/>
      <c r="M60" s="390"/>
      <c r="N60" s="390"/>
      <c r="O60" s="390"/>
      <c r="P60" s="390"/>
      <c r="Q60" s="390"/>
      <c r="R60" s="390"/>
      <c r="S60" s="390"/>
      <c r="T60" s="390"/>
      <c r="U60" s="391"/>
      <c r="V60" s="389"/>
      <c r="W60" s="390"/>
      <c r="X60" s="390"/>
      <c r="Y60" s="390"/>
      <c r="Z60" s="390"/>
      <c r="AA60" s="392"/>
      <c r="AB60" s="390"/>
      <c r="AC60" s="393"/>
      <c r="AD60" s="392"/>
      <c r="AE60" s="390"/>
      <c r="AF60" s="390"/>
      <c r="AG60" s="393"/>
      <c r="AH60" s="390"/>
      <c r="AI60" s="390"/>
      <c r="AJ60" s="390"/>
      <c r="AK60" s="393"/>
      <c r="AL60" s="394"/>
      <c r="AM60" s="391"/>
      <c r="AN60" s="352"/>
      <c r="AO60" s="359"/>
      <c r="AP60" s="353"/>
      <c r="AQ60" s="353"/>
    </row>
    <row r="61" spans="1:43" ht="11.25" customHeight="1" x14ac:dyDescent="0.2">
      <c r="A61" s="359"/>
      <c r="B61" s="370"/>
      <c r="C61" s="351"/>
      <c r="D61" s="352"/>
      <c r="E61" s="353" t="s">
        <v>119</v>
      </c>
      <c r="F61" s="942" t="str">
        <f ca="1">VLOOKUP(CONCATENATE($B$31&amp;INDIRECT(ADDRESS(ROW(),COLUMN()-1))),Language_Translations,MATCH(Language_Selected,Language_Options,0),FALSE)</f>
        <v>D'autres liquides ?</v>
      </c>
      <c r="G61" s="942"/>
      <c r="H61" s="942"/>
      <c r="I61" s="942"/>
      <c r="J61" s="942"/>
      <c r="K61" s="942"/>
      <c r="L61" s="942"/>
      <c r="M61" s="942"/>
      <c r="N61" s="942"/>
      <c r="O61" s="942"/>
      <c r="P61" s="942"/>
      <c r="Q61" s="942"/>
      <c r="R61" s="942"/>
      <c r="S61" s="942"/>
      <c r="T61" s="942"/>
      <c r="U61" s="351"/>
      <c r="V61" s="352"/>
      <c r="W61" s="353" t="s">
        <v>119</v>
      </c>
      <c r="X61" s="378" t="s">
        <v>2</v>
      </c>
      <c r="Y61" s="378"/>
      <c r="Z61" s="378"/>
      <c r="AA61" s="379"/>
      <c r="AB61" s="380"/>
      <c r="AC61" s="381" t="s">
        <v>10</v>
      </c>
      <c r="AD61" s="382"/>
      <c r="AE61" s="353"/>
      <c r="AF61" s="353"/>
      <c r="AG61" s="381" t="s">
        <v>12</v>
      </c>
      <c r="AH61" s="353"/>
      <c r="AI61" s="353"/>
      <c r="AJ61" s="353"/>
      <c r="AK61" s="381" t="s">
        <v>58</v>
      </c>
      <c r="AL61" s="354"/>
      <c r="AM61" s="351"/>
      <c r="AN61" s="352"/>
      <c r="AO61" s="359"/>
      <c r="AP61" s="353"/>
      <c r="AQ61" s="353"/>
    </row>
    <row r="62" spans="1:43" ht="6" customHeight="1" x14ac:dyDescent="0.2">
      <c r="A62" s="359"/>
      <c r="B62" s="370"/>
      <c r="C62" s="351"/>
      <c r="D62" s="383"/>
      <c r="E62" s="384"/>
      <c r="F62" s="384"/>
      <c r="G62" s="384"/>
      <c r="H62" s="384"/>
      <c r="I62" s="384"/>
      <c r="J62" s="384"/>
      <c r="K62" s="384"/>
      <c r="L62" s="384"/>
      <c r="M62" s="384"/>
      <c r="N62" s="384"/>
      <c r="O62" s="384"/>
      <c r="P62" s="384"/>
      <c r="Q62" s="384"/>
      <c r="R62" s="384"/>
      <c r="S62" s="384"/>
      <c r="T62" s="384"/>
      <c r="U62" s="385"/>
      <c r="V62" s="383"/>
      <c r="W62" s="384"/>
      <c r="X62" s="384"/>
      <c r="Y62" s="384"/>
      <c r="Z62" s="384"/>
      <c r="AA62" s="386"/>
      <c r="AB62" s="384"/>
      <c r="AC62" s="387"/>
      <c r="AD62" s="386"/>
      <c r="AE62" s="384"/>
      <c r="AF62" s="384"/>
      <c r="AG62" s="387"/>
      <c r="AH62" s="384"/>
      <c r="AI62" s="384"/>
      <c r="AJ62" s="384"/>
      <c r="AK62" s="387"/>
      <c r="AL62" s="388"/>
      <c r="AM62" s="385"/>
      <c r="AN62" s="352"/>
      <c r="AO62" s="359"/>
      <c r="AP62" s="353"/>
      <c r="AQ62" s="353"/>
    </row>
    <row r="63" spans="1:43" ht="6" customHeight="1" x14ac:dyDescent="0.2">
      <c r="A63" s="359"/>
      <c r="B63" s="370"/>
      <c r="C63" s="351"/>
      <c r="D63" s="389"/>
      <c r="E63" s="390"/>
      <c r="F63" s="390"/>
      <c r="G63" s="390"/>
      <c r="H63" s="390"/>
      <c r="I63" s="390"/>
      <c r="J63" s="390"/>
      <c r="K63" s="390"/>
      <c r="L63" s="390"/>
      <c r="M63" s="390"/>
      <c r="N63" s="390"/>
      <c r="O63" s="390"/>
      <c r="P63" s="390"/>
      <c r="Q63" s="390"/>
      <c r="R63" s="390"/>
      <c r="S63" s="390"/>
      <c r="T63" s="390"/>
      <c r="U63" s="391"/>
      <c r="V63" s="389"/>
      <c r="W63" s="390"/>
      <c r="X63" s="390"/>
      <c r="Y63" s="390"/>
      <c r="Z63" s="390"/>
      <c r="AA63" s="392"/>
      <c r="AB63" s="390"/>
      <c r="AC63" s="393"/>
      <c r="AD63" s="392"/>
      <c r="AE63" s="390"/>
      <c r="AF63" s="390"/>
      <c r="AG63" s="393"/>
      <c r="AH63" s="390"/>
      <c r="AI63" s="390"/>
      <c r="AJ63" s="390"/>
      <c r="AK63" s="393"/>
      <c r="AL63" s="394"/>
      <c r="AM63" s="391"/>
      <c r="AN63" s="352"/>
      <c r="AO63" s="359"/>
      <c r="AP63" s="353"/>
      <c r="AQ63" s="353"/>
    </row>
    <row r="64" spans="1:43" ht="11.25" customHeight="1" x14ac:dyDescent="0.2">
      <c r="A64" s="359"/>
      <c r="B64" s="370"/>
      <c r="C64" s="351"/>
      <c r="D64" s="352"/>
      <c r="E64" s="353" t="s">
        <v>120</v>
      </c>
      <c r="F64" s="1001" t="str">
        <f ca="1">VLOOKUP(CONCATENATE($B$31&amp;INDIRECT(ADDRESS(ROW(),COLUMN()-1))),Language_Translations,MATCH(Language_Selected,Language_Options,0),FALSE)</f>
        <v>Du yaourt ?
SI OUI : Combien de fois (NOM) a-t-il/elle mangé du yaourt ?</v>
      </c>
      <c r="G64" s="1001"/>
      <c r="H64" s="1001"/>
      <c r="I64" s="1001"/>
      <c r="J64" s="1001"/>
      <c r="K64" s="1001"/>
      <c r="L64" s="1001"/>
      <c r="M64" s="1001"/>
      <c r="N64" s="1001"/>
      <c r="O64" s="1001"/>
      <c r="P64" s="1001"/>
      <c r="Q64" s="1001"/>
      <c r="R64" s="1001"/>
      <c r="S64" s="1001"/>
      <c r="T64" s="1001"/>
      <c r="U64" s="351"/>
      <c r="V64" s="352"/>
      <c r="W64" s="353" t="s">
        <v>120</v>
      </c>
      <c r="X64" s="378" t="s">
        <v>2</v>
      </c>
      <c r="Y64" s="378"/>
      <c r="Z64" s="378"/>
      <c r="AA64" s="379"/>
      <c r="AB64" s="380"/>
      <c r="AC64" s="381" t="s">
        <v>10</v>
      </c>
      <c r="AD64" s="382"/>
      <c r="AE64" s="353"/>
      <c r="AF64" s="353"/>
      <c r="AG64" s="381" t="s">
        <v>12</v>
      </c>
      <c r="AH64" s="353"/>
      <c r="AI64" s="353"/>
      <c r="AJ64" s="353"/>
      <c r="AK64" s="381" t="s">
        <v>58</v>
      </c>
      <c r="AL64" s="354"/>
      <c r="AM64" s="351"/>
      <c r="AN64" s="352"/>
      <c r="AO64" s="359"/>
      <c r="AP64" s="353"/>
      <c r="AQ64" s="353"/>
    </row>
    <row r="65" spans="1:43" ht="10.5" x14ac:dyDescent="0.2">
      <c r="A65" s="359"/>
      <c r="B65" s="370"/>
      <c r="C65" s="351"/>
      <c r="D65" s="352"/>
      <c r="E65" s="359"/>
      <c r="F65" s="1001"/>
      <c r="G65" s="1001"/>
      <c r="H65" s="1001"/>
      <c r="I65" s="1001"/>
      <c r="J65" s="1001"/>
      <c r="K65" s="1001"/>
      <c r="L65" s="1001"/>
      <c r="M65" s="1001"/>
      <c r="N65" s="1001"/>
      <c r="O65" s="1001"/>
      <c r="P65" s="1001"/>
      <c r="Q65" s="1001"/>
      <c r="R65" s="1001"/>
      <c r="S65" s="1001"/>
      <c r="T65" s="1001"/>
      <c r="U65" s="351"/>
      <c r="V65" s="352"/>
      <c r="W65" s="353"/>
      <c r="X65" s="353"/>
      <c r="Y65" s="353"/>
      <c r="Z65" s="353"/>
      <c r="AA65" s="382"/>
      <c r="AB65" s="353"/>
      <c r="AC65" s="79"/>
      <c r="AD65" s="382"/>
      <c r="AE65" s="353"/>
      <c r="AF65" s="353"/>
      <c r="AG65" s="79"/>
      <c r="AH65" s="353"/>
      <c r="AI65" s="353"/>
      <c r="AJ65" s="353"/>
      <c r="AK65" s="79"/>
      <c r="AL65" s="354"/>
      <c r="AM65" s="351"/>
      <c r="AN65" s="352"/>
      <c r="AO65" s="359"/>
      <c r="AP65" s="353"/>
      <c r="AQ65" s="353"/>
    </row>
    <row r="66" spans="1:43" ht="11.25" customHeight="1" x14ac:dyDescent="0.2">
      <c r="A66" s="359"/>
      <c r="B66" s="370"/>
      <c r="C66" s="351"/>
      <c r="D66" s="352"/>
      <c r="E66" s="359"/>
      <c r="F66" s="1001"/>
      <c r="G66" s="1001"/>
      <c r="H66" s="1001"/>
      <c r="I66" s="1001"/>
      <c r="J66" s="1001"/>
      <c r="K66" s="1001"/>
      <c r="L66" s="1001"/>
      <c r="M66" s="1001"/>
      <c r="N66" s="1001"/>
      <c r="O66" s="1001"/>
      <c r="P66" s="1001"/>
      <c r="Q66" s="1001"/>
      <c r="R66" s="1001"/>
      <c r="S66" s="1001"/>
      <c r="T66" s="1001"/>
      <c r="U66" s="351"/>
      <c r="V66" s="352"/>
      <c r="W66" s="981" t="s">
        <v>1085</v>
      </c>
      <c r="X66" s="981"/>
      <c r="Y66" s="981"/>
      <c r="Z66" s="981"/>
      <c r="AA66" s="981"/>
      <c r="AB66" s="981"/>
      <c r="AC66" s="981"/>
      <c r="AD66" s="981"/>
      <c r="AE66" s="395"/>
      <c r="AF66" s="396"/>
      <c r="AG66" s="79"/>
      <c r="AK66" s="357"/>
      <c r="AL66" s="354"/>
      <c r="AM66" s="351"/>
      <c r="AN66" s="352"/>
      <c r="AO66" s="359"/>
      <c r="AP66" s="353"/>
      <c r="AQ66" s="353"/>
    </row>
    <row r="67" spans="1:43" x14ac:dyDescent="0.2">
      <c r="A67" s="359"/>
      <c r="B67" s="370"/>
      <c r="C67" s="351"/>
      <c r="D67" s="352"/>
      <c r="E67" s="359"/>
      <c r="F67" s="979" t="s">
        <v>1100</v>
      </c>
      <c r="G67" s="979"/>
      <c r="H67" s="979"/>
      <c r="I67" s="979"/>
      <c r="J67" s="979"/>
      <c r="K67" s="979"/>
      <c r="L67" s="979"/>
      <c r="M67" s="979"/>
      <c r="N67" s="979"/>
      <c r="O67" s="979"/>
      <c r="P67" s="979"/>
      <c r="Q67" s="979"/>
      <c r="R67" s="979"/>
      <c r="S67" s="979"/>
      <c r="T67" s="979"/>
      <c r="U67" s="351"/>
      <c r="V67" s="352"/>
      <c r="W67" s="981"/>
      <c r="X67" s="981"/>
      <c r="Y67" s="981"/>
      <c r="Z67" s="981"/>
      <c r="AA67" s="981"/>
      <c r="AB67" s="981"/>
      <c r="AC67" s="981"/>
      <c r="AD67" s="981"/>
      <c r="AE67" s="397"/>
      <c r="AF67" s="398"/>
      <c r="AG67" s="79"/>
      <c r="AK67" s="357"/>
      <c r="AL67" s="354"/>
      <c r="AM67" s="351"/>
      <c r="AN67" s="352"/>
      <c r="AO67" s="359"/>
      <c r="AP67" s="353"/>
      <c r="AQ67" s="353"/>
    </row>
    <row r="68" spans="1:43" x14ac:dyDescent="0.2">
      <c r="A68" s="780"/>
      <c r="B68" s="370"/>
      <c r="C68" s="351"/>
      <c r="D68" s="352"/>
      <c r="E68" s="780"/>
      <c r="F68" s="783"/>
      <c r="G68" s="783"/>
      <c r="H68" s="783"/>
      <c r="I68" s="783"/>
      <c r="J68" s="783"/>
      <c r="K68" s="783"/>
      <c r="L68" s="783"/>
      <c r="M68" s="783"/>
      <c r="N68" s="783"/>
      <c r="O68" s="783"/>
      <c r="P68" s="783"/>
      <c r="Q68" s="783"/>
      <c r="R68" s="783"/>
      <c r="S68" s="783"/>
      <c r="T68" s="783"/>
      <c r="U68" s="351"/>
      <c r="V68" s="352"/>
      <c r="W68" s="981"/>
      <c r="X68" s="981"/>
      <c r="Y68" s="981"/>
      <c r="Z68" s="981"/>
      <c r="AA68" s="981"/>
      <c r="AB68" s="981"/>
      <c r="AC68" s="981"/>
      <c r="AD68" s="981"/>
      <c r="AE68" s="781"/>
      <c r="AF68" s="781"/>
      <c r="AG68" s="79"/>
      <c r="AK68" s="357"/>
      <c r="AL68" s="354"/>
      <c r="AM68" s="351"/>
      <c r="AN68" s="352"/>
      <c r="AO68" s="780"/>
      <c r="AP68" s="781"/>
      <c r="AQ68" s="781"/>
    </row>
    <row r="69" spans="1:43" ht="6" customHeight="1" x14ac:dyDescent="0.2">
      <c r="A69" s="359"/>
      <c r="B69" s="370"/>
      <c r="C69" s="351"/>
      <c r="D69" s="383"/>
      <c r="E69" s="384"/>
      <c r="F69" s="384"/>
      <c r="G69" s="384"/>
      <c r="H69" s="384"/>
      <c r="I69" s="384"/>
      <c r="J69" s="384"/>
      <c r="K69" s="384"/>
      <c r="L69" s="384"/>
      <c r="M69" s="384"/>
      <c r="N69" s="384"/>
      <c r="O69" s="384"/>
      <c r="P69" s="384"/>
      <c r="Q69" s="384"/>
      <c r="R69" s="384"/>
      <c r="S69" s="384"/>
      <c r="T69" s="384"/>
      <c r="U69" s="385"/>
      <c r="V69" s="383"/>
      <c r="W69" s="384"/>
      <c r="X69" s="384"/>
      <c r="Y69" s="384"/>
      <c r="Z69" s="384"/>
      <c r="AA69" s="386"/>
      <c r="AB69" s="384"/>
      <c r="AC69" s="387"/>
      <c r="AD69" s="386"/>
      <c r="AE69" s="384"/>
      <c r="AF69" s="384"/>
      <c r="AG69" s="387"/>
      <c r="AH69" s="384"/>
      <c r="AI69" s="384"/>
      <c r="AJ69" s="384"/>
      <c r="AK69" s="387"/>
      <c r="AL69" s="388"/>
      <c r="AM69" s="385"/>
      <c r="AN69" s="352"/>
      <c r="AO69" s="359"/>
      <c r="AP69" s="353"/>
      <c r="AQ69" s="353"/>
    </row>
    <row r="70" spans="1:43" ht="6" customHeight="1" x14ac:dyDescent="0.2">
      <c r="A70" s="359"/>
      <c r="B70" s="370"/>
      <c r="C70" s="351"/>
      <c r="D70" s="389"/>
      <c r="E70" s="390"/>
      <c r="F70" s="390"/>
      <c r="G70" s="390"/>
      <c r="H70" s="390"/>
      <c r="I70" s="390"/>
      <c r="J70" s="390"/>
      <c r="K70" s="390"/>
      <c r="L70" s="390"/>
      <c r="M70" s="390"/>
      <c r="N70" s="390"/>
      <c r="O70" s="390"/>
      <c r="P70" s="390"/>
      <c r="Q70" s="390"/>
      <c r="R70" s="390"/>
      <c r="S70" s="390"/>
      <c r="T70" s="390"/>
      <c r="U70" s="391"/>
      <c r="V70" s="389"/>
      <c r="W70" s="390"/>
      <c r="X70" s="390"/>
      <c r="Y70" s="390"/>
      <c r="Z70" s="390"/>
      <c r="AA70" s="392"/>
      <c r="AB70" s="390"/>
      <c r="AC70" s="393"/>
      <c r="AD70" s="392"/>
      <c r="AE70" s="390"/>
      <c r="AF70" s="390"/>
      <c r="AG70" s="393"/>
      <c r="AH70" s="390"/>
      <c r="AI70" s="390"/>
      <c r="AJ70" s="390"/>
      <c r="AK70" s="393"/>
      <c r="AL70" s="394"/>
      <c r="AM70" s="391"/>
      <c r="AN70" s="352"/>
      <c r="AO70" s="359"/>
      <c r="AP70" s="353"/>
      <c r="AQ70" s="353"/>
    </row>
    <row r="71" spans="1:43" ht="11.25" customHeight="1" x14ac:dyDescent="0.2">
      <c r="A71" s="359"/>
      <c r="B71" s="381" t="s">
        <v>71</v>
      </c>
      <c r="C71" s="351"/>
      <c r="D71" s="352"/>
      <c r="E71" s="353" t="s">
        <v>121</v>
      </c>
      <c r="F71" s="942" t="str">
        <f ca="1">VLOOKUP(CONCATENATE($B$31&amp;INDIRECT(ADDRESS(ROW(),COLUMN()-1))),Language_Translations,MATCH(Language_Selected,Language_Options,0),FALSE)</f>
        <v>Une préparation [NOM D'UNE MARQUE COMMERCIALE D'ALIMENTS ENRICHIS POUR BÉBÉS COMME Cerelac] ?</v>
      </c>
      <c r="G71" s="942"/>
      <c r="H71" s="942"/>
      <c r="I71" s="942"/>
      <c r="J71" s="942"/>
      <c r="K71" s="942"/>
      <c r="L71" s="942"/>
      <c r="M71" s="942"/>
      <c r="N71" s="942"/>
      <c r="O71" s="942"/>
      <c r="P71" s="942"/>
      <c r="Q71" s="942"/>
      <c r="R71" s="942"/>
      <c r="S71" s="942"/>
      <c r="T71" s="942"/>
      <c r="U71" s="351"/>
      <c r="V71" s="352"/>
      <c r="AL71" s="354"/>
      <c r="AM71" s="351"/>
      <c r="AN71" s="352"/>
      <c r="AO71" s="359"/>
      <c r="AP71" s="353"/>
      <c r="AQ71" s="353"/>
    </row>
    <row r="72" spans="1:43" ht="10.5" x14ac:dyDescent="0.2">
      <c r="A72" s="359"/>
      <c r="B72" s="370"/>
      <c r="C72" s="351"/>
      <c r="D72" s="352"/>
      <c r="E72" s="353"/>
      <c r="F72" s="942"/>
      <c r="G72" s="942"/>
      <c r="H72" s="942"/>
      <c r="I72" s="942"/>
      <c r="J72" s="942"/>
      <c r="K72" s="942"/>
      <c r="L72" s="942"/>
      <c r="M72" s="942"/>
      <c r="N72" s="942"/>
      <c r="O72" s="942"/>
      <c r="P72" s="942"/>
      <c r="Q72" s="942"/>
      <c r="R72" s="942"/>
      <c r="S72" s="942"/>
      <c r="T72" s="942"/>
      <c r="U72" s="351"/>
      <c r="V72" s="352"/>
      <c r="W72" s="353" t="s">
        <v>121</v>
      </c>
      <c r="X72" s="378" t="s">
        <v>2</v>
      </c>
      <c r="Y72" s="378"/>
      <c r="Z72" s="378"/>
      <c r="AA72" s="379"/>
      <c r="AB72" s="380"/>
      <c r="AC72" s="381" t="s">
        <v>10</v>
      </c>
      <c r="AD72" s="382"/>
      <c r="AE72" s="353"/>
      <c r="AF72" s="353"/>
      <c r="AG72" s="381" t="s">
        <v>12</v>
      </c>
      <c r="AH72" s="353"/>
      <c r="AI72" s="353"/>
      <c r="AJ72" s="353"/>
      <c r="AK72" s="381" t="s">
        <v>58</v>
      </c>
      <c r="AL72" s="354"/>
      <c r="AM72" s="351"/>
      <c r="AN72" s="352"/>
      <c r="AO72" s="359"/>
      <c r="AP72" s="353"/>
      <c r="AQ72" s="353"/>
    </row>
    <row r="73" spans="1:43" ht="10.5" x14ac:dyDescent="0.2">
      <c r="A73" s="780"/>
      <c r="B73" s="370"/>
      <c r="C73" s="351"/>
      <c r="D73" s="352"/>
      <c r="E73" s="781"/>
      <c r="F73" s="942"/>
      <c r="G73" s="942"/>
      <c r="H73" s="942"/>
      <c r="I73" s="942"/>
      <c r="J73" s="942"/>
      <c r="K73" s="942"/>
      <c r="L73" s="942"/>
      <c r="M73" s="942"/>
      <c r="N73" s="942"/>
      <c r="O73" s="942"/>
      <c r="P73" s="942"/>
      <c r="Q73" s="942"/>
      <c r="R73" s="942"/>
      <c r="S73" s="942"/>
      <c r="T73" s="942"/>
      <c r="U73" s="351"/>
      <c r="V73" s="352"/>
      <c r="W73" s="781"/>
      <c r="X73" s="781"/>
      <c r="Y73" s="781"/>
      <c r="Z73" s="781"/>
      <c r="AA73" s="382"/>
      <c r="AB73" s="781"/>
      <c r="AC73" s="79"/>
      <c r="AD73" s="382"/>
      <c r="AE73" s="781"/>
      <c r="AF73" s="781"/>
      <c r="AG73" s="79"/>
      <c r="AH73" s="781"/>
      <c r="AI73" s="781"/>
      <c r="AJ73" s="781"/>
      <c r="AK73" s="79"/>
      <c r="AL73" s="354"/>
      <c r="AM73" s="351"/>
      <c r="AN73" s="352"/>
      <c r="AO73" s="780"/>
      <c r="AP73" s="781"/>
      <c r="AQ73" s="781"/>
    </row>
    <row r="74" spans="1:43" ht="6" customHeight="1" x14ac:dyDescent="0.2">
      <c r="A74" s="359"/>
      <c r="B74" s="370"/>
      <c r="C74" s="351"/>
      <c r="D74" s="383"/>
      <c r="E74" s="384"/>
      <c r="F74" s="384"/>
      <c r="G74" s="384"/>
      <c r="H74" s="384"/>
      <c r="I74" s="384"/>
      <c r="J74" s="384"/>
      <c r="K74" s="384"/>
      <c r="L74" s="384"/>
      <c r="M74" s="384"/>
      <c r="N74" s="384"/>
      <c r="O74" s="384"/>
      <c r="P74" s="384"/>
      <c r="Q74" s="384"/>
      <c r="R74" s="384"/>
      <c r="S74" s="384"/>
      <c r="T74" s="384"/>
      <c r="U74" s="385"/>
      <c r="V74" s="383"/>
      <c r="W74" s="384"/>
      <c r="X74" s="384"/>
      <c r="Y74" s="384"/>
      <c r="Z74" s="384"/>
      <c r="AA74" s="386"/>
      <c r="AB74" s="384"/>
      <c r="AC74" s="387"/>
      <c r="AD74" s="386"/>
      <c r="AE74" s="384"/>
      <c r="AF74" s="384"/>
      <c r="AG74" s="387"/>
      <c r="AH74" s="384"/>
      <c r="AI74" s="384"/>
      <c r="AJ74" s="384"/>
      <c r="AK74" s="387"/>
      <c r="AL74" s="388"/>
      <c r="AM74" s="385"/>
      <c r="AN74" s="352"/>
      <c r="AO74" s="359"/>
      <c r="AP74" s="353"/>
      <c r="AQ74" s="353"/>
    </row>
    <row r="75" spans="1:43" ht="6" customHeight="1" x14ac:dyDescent="0.2">
      <c r="A75" s="359"/>
      <c r="B75" s="370"/>
      <c r="C75" s="351"/>
      <c r="D75" s="389"/>
      <c r="E75" s="390"/>
      <c r="F75" s="390"/>
      <c r="G75" s="390"/>
      <c r="H75" s="390"/>
      <c r="I75" s="390"/>
      <c r="J75" s="390"/>
      <c r="K75" s="390"/>
      <c r="L75" s="390"/>
      <c r="M75" s="390"/>
      <c r="N75" s="390"/>
      <c r="O75" s="390"/>
      <c r="P75" s="390"/>
      <c r="Q75" s="390"/>
      <c r="R75" s="390"/>
      <c r="S75" s="390"/>
      <c r="T75" s="390"/>
      <c r="U75" s="391"/>
      <c r="V75" s="389"/>
      <c r="W75" s="390"/>
      <c r="X75" s="390"/>
      <c r="Y75" s="390"/>
      <c r="Z75" s="390"/>
      <c r="AA75" s="392"/>
      <c r="AB75" s="390"/>
      <c r="AC75" s="393"/>
      <c r="AD75" s="392"/>
      <c r="AE75" s="390"/>
      <c r="AF75" s="390"/>
      <c r="AG75" s="393"/>
      <c r="AH75" s="390"/>
      <c r="AI75" s="390"/>
      <c r="AJ75" s="390"/>
      <c r="AK75" s="393"/>
      <c r="AL75" s="394"/>
      <c r="AM75" s="391"/>
      <c r="AN75" s="352"/>
      <c r="AO75" s="359"/>
      <c r="AP75" s="353"/>
      <c r="AQ75" s="353"/>
    </row>
    <row r="76" spans="1:43" ht="11.25" customHeight="1" x14ac:dyDescent="0.2">
      <c r="A76" s="359"/>
      <c r="B76" s="381" t="s">
        <v>107</v>
      </c>
      <c r="C76" s="351"/>
      <c r="D76" s="352"/>
      <c r="E76" s="353" t="s">
        <v>122</v>
      </c>
      <c r="F76" s="942" t="str">
        <f ca="1">VLOOKUP(CONCATENATE($B$31&amp;INDIRECT(ADDRESS(ROW(),COLUMN()-1))),Language_Translations,MATCH(Language_Selected,Language_Options,0),FALSE)</f>
        <v>Du pain, du riz, des pates, bouillie d'avoine ou autres préparations à base de céréales ?</v>
      </c>
      <c r="G76" s="942"/>
      <c r="H76" s="942"/>
      <c r="I76" s="942"/>
      <c r="J76" s="942"/>
      <c r="K76" s="942"/>
      <c r="L76" s="942"/>
      <c r="M76" s="942"/>
      <c r="N76" s="942"/>
      <c r="O76" s="942"/>
      <c r="P76" s="942"/>
      <c r="Q76" s="942"/>
      <c r="R76" s="942"/>
      <c r="S76" s="942"/>
      <c r="T76" s="942"/>
      <c r="U76" s="351"/>
      <c r="V76" s="352"/>
      <c r="W76" s="353" t="s">
        <v>122</v>
      </c>
      <c r="X76" s="378" t="s">
        <v>2</v>
      </c>
      <c r="Y76" s="378"/>
      <c r="Z76" s="378"/>
      <c r="AA76" s="379"/>
      <c r="AB76" s="380"/>
      <c r="AC76" s="381" t="s">
        <v>10</v>
      </c>
      <c r="AD76" s="382"/>
      <c r="AE76" s="353"/>
      <c r="AF76" s="353"/>
      <c r="AG76" s="381" t="s">
        <v>12</v>
      </c>
      <c r="AH76" s="353"/>
      <c r="AI76" s="353"/>
      <c r="AJ76" s="353"/>
      <c r="AK76" s="381" t="s">
        <v>58</v>
      </c>
      <c r="AL76" s="354"/>
      <c r="AM76" s="351"/>
      <c r="AN76" s="352"/>
      <c r="AO76" s="359"/>
      <c r="AP76" s="353"/>
      <c r="AQ76" s="353"/>
    </row>
    <row r="77" spans="1:43" ht="11.25" customHeight="1" x14ac:dyDescent="0.2">
      <c r="A77" s="359"/>
      <c r="B77" s="381"/>
      <c r="C77" s="351"/>
      <c r="D77" s="352"/>
      <c r="E77" s="353"/>
      <c r="F77" s="942"/>
      <c r="G77" s="942"/>
      <c r="H77" s="942"/>
      <c r="I77" s="942"/>
      <c r="J77" s="942"/>
      <c r="K77" s="942"/>
      <c r="L77" s="942"/>
      <c r="M77" s="942"/>
      <c r="N77" s="942"/>
      <c r="O77" s="942"/>
      <c r="P77" s="942"/>
      <c r="Q77" s="942"/>
      <c r="R77" s="942"/>
      <c r="S77" s="942"/>
      <c r="T77" s="942"/>
      <c r="U77" s="351"/>
      <c r="V77" s="352"/>
      <c r="W77" s="353"/>
      <c r="X77" s="378"/>
      <c r="Y77" s="378"/>
      <c r="Z77" s="378"/>
      <c r="AA77" s="379"/>
      <c r="AB77" s="380"/>
      <c r="AC77" s="381"/>
      <c r="AD77" s="382"/>
      <c r="AE77" s="353"/>
      <c r="AF77" s="353"/>
      <c r="AG77" s="381"/>
      <c r="AH77" s="353"/>
      <c r="AI77" s="353"/>
      <c r="AJ77" s="353"/>
      <c r="AK77" s="381"/>
      <c r="AL77" s="354"/>
      <c r="AM77" s="351"/>
      <c r="AN77" s="352"/>
      <c r="AO77" s="359"/>
      <c r="AP77" s="353"/>
      <c r="AQ77" s="353"/>
    </row>
    <row r="78" spans="1:43" ht="6" customHeight="1" x14ac:dyDescent="0.2">
      <c r="A78" s="359"/>
      <c r="B78" s="370"/>
      <c r="C78" s="351"/>
      <c r="D78" s="383"/>
      <c r="E78" s="384"/>
      <c r="F78" s="384"/>
      <c r="G78" s="384"/>
      <c r="H78" s="384"/>
      <c r="I78" s="384"/>
      <c r="J78" s="384"/>
      <c r="K78" s="384"/>
      <c r="L78" s="384"/>
      <c r="M78" s="384"/>
      <c r="N78" s="384"/>
      <c r="O78" s="384"/>
      <c r="P78" s="384"/>
      <c r="Q78" s="384"/>
      <c r="R78" s="384"/>
      <c r="S78" s="384"/>
      <c r="T78" s="384"/>
      <c r="U78" s="385"/>
      <c r="V78" s="383"/>
      <c r="W78" s="384"/>
      <c r="X78" s="384"/>
      <c r="Y78" s="384"/>
      <c r="Z78" s="384"/>
      <c r="AA78" s="386"/>
      <c r="AB78" s="384"/>
      <c r="AC78" s="387"/>
      <c r="AD78" s="386"/>
      <c r="AE78" s="384"/>
      <c r="AF78" s="384"/>
      <c r="AG78" s="387"/>
      <c r="AH78" s="384"/>
      <c r="AI78" s="384"/>
      <c r="AJ78" s="384"/>
      <c r="AK78" s="387"/>
      <c r="AL78" s="388"/>
      <c r="AM78" s="385"/>
      <c r="AN78" s="352"/>
      <c r="AO78" s="359"/>
      <c r="AP78" s="353"/>
      <c r="AQ78" s="353"/>
    </row>
    <row r="79" spans="1:43" ht="6" customHeight="1" x14ac:dyDescent="0.2">
      <c r="A79" s="359"/>
      <c r="B79" s="370"/>
      <c r="C79" s="351"/>
      <c r="D79" s="389"/>
      <c r="E79" s="390"/>
      <c r="F79" s="390"/>
      <c r="G79" s="390"/>
      <c r="H79" s="390"/>
      <c r="I79" s="390"/>
      <c r="J79" s="390"/>
      <c r="K79" s="390"/>
      <c r="L79" s="390"/>
      <c r="M79" s="390"/>
      <c r="N79" s="390"/>
      <c r="O79" s="390"/>
      <c r="P79" s="390"/>
      <c r="Q79" s="390"/>
      <c r="R79" s="390"/>
      <c r="S79" s="390"/>
      <c r="T79" s="390"/>
      <c r="U79" s="391"/>
      <c r="V79" s="389"/>
      <c r="W79" s="390"/>
      <c r="X79" s="390"/>
      <c r="Y79" s="390"/>
      <c r="Z79" s="390"/>
      <c r="AA79" s="392"/>
      <c r="AB79" s="390"/>
      <c r="AC79" s="393"/>
      <c r="AD79" s="392"/>
      <c r="AE79" s="390"/>
      <c r="AF79" s="390"/>
      <c r="AG79" s="393"/>
      <c r="AH79" s="390"/>
      <c r="AI79" s="390"/>
      <c r="AJ79" s="390"/>
      <c r="AK79" s="393"/>
      <c r="AL79" s="394"/>
      <c r="AM79" s="391"/>
      <c r="AN79" s="352"/>
      <c r="AO79" s="359"/>
      <c r="AP79" s="353"/>
      <c r="AQ79" s="353"/>
    </row>
    <row r="80" spans="1:43" ht="11.25" customHeight="1" x14ac:dyDescent="0.2">
      <c r="A80" s="359"/>
      <c r="B80" s="381" t="s">
        <v>135</v>
      </c>
      <c r="C80" s="351"/>
      <c r="D80" s="352"/>
      <c r="E80" s="353" t="s">
        <v>123</v>
      </c>
      <c r="F80" s="942" t="str">
        <f ca="1">VLOOKUP(CONCATENATE($B$31&amp;INDIRECT(ADDRESS(ROW(),COLUMN()-1))),Language_Translations,MATCH(Language_Selected,Language_Options,0),FALSE)</f>
        <v>Des citrouilles, carrottes, courges ou pommes de terre douces qui sont jaunes ou oranges a l'intérieur ?</v>
      </c>
      <c r="G80" s="942"/>
      <c r="H80" s="942"/>
      <c r="I80" s="942"/>
      <c r="J80" s="942"/>
      <c r="K80" s="942"/>
      <c r="L80" s="942"/>
      <c r="M80" s="942"/>
      <c r="N80" s="942"/>
      <c r="O80" s="942"/>
      <c r="P80" s="942"/>
      <c r="Q80" s="942"/>
      <c r="R80" s="942"/>
      <c r="S80" s="942"/>
      <c r="T80" s="942"/>
      <c r="U80" s="351"/>
      <c r="V80" s="352"/>
      <c r="AL80" s="354"/>
      <c r="AM80" s="351"/>
      <c r="AN80" s="352"/>
      <c r="AO80" s="359"/>
      <c r="AP80" s="353"/>
      <c r="AQ80" s="353"/>
    </row>
    <row r="81" spans="1:43" ht="11.25" customHeight="1" x14ac:dyDescent="0.2">
      <c r="A81" s="780"/>
      <c r="B81" s="381"/>
      <c r="C81" s="351"/>
      <c r="D81" s="352"/>
      <c r="E81" s="781"/>
      <c r="F81" s="942"/>
      <c r="G81" s="942"/>
      <c r="H81" s="942"/>
      <c r="I81" s="942"/>
      <c r="J81" s="942"/>
      <c r="K81" s="942"/>
      <c r="L81" s="942"/>
      <c r="M81" s="942"/>
      <c r="N81" s="942"/>
      <c r="O81" s="942"/>
      <c r="P81" s="942"/>
      <c r="Q81" s="942"/>
      <c r="R81" s="942"/>
      <c r="S81" s="942"/>
      <c r="T81" s="942"/>
      <c r="U81" s="351"/>
      <c r="V81" s="352"/>
      <c r="W81" s="353" t="s">
        <v>123</v>
      </c>
      <c r="X81" s="378" t="s">
        <v>2</v>
      </c>
      <c r="Y81" s="378"/>
      <c r="Z81" s="378"/>
      <c r="AA81" s="379"/>
      <c r="AB81" s="380"/>
      <c r="AC81" s="381" t="s">
        <v>10</v>
      </c>
      <c r="AD81" s="382"/>
      <c r="AE81" s="353"/>
      <c r="AF81" s="353"/>
      <c r="AG81" s="381" t="s">
        <v>12</v>
      </c>
      <c r="AH81" s="353"/>
      <c r="AI81" s="353"/>
      <c r="AJ81" s="353"/>
      <c r="AK81" s="381" t="s">
        <v>58</v>
      </c>
      <c r="AL81" s="354"/>
      <c r="AM81" s="351"/>
      <c r="AN81" s="352"/>
      <c r="AO81" s="780"/>
      <c r="AP81" s="781"/>
      <c r="AQ81" s="781"/>
    </row>
    <row r="82" spans="1:43" ht="10.5" x14ac:dyDescent="0.2">
      <c r="A82" s="359"/>
      <c r="B82" s="381"/>
      <c r="C82" s="351"/>
      <c r="D82" s="352"/>
      <c r="E82" s="353"/>
      <c r="F82" s="942"/>
      <c r="G82" s="942"/>
      <c r="H82" s="942"/>
      <c r="I82" s="942"/>
      <c r="J82" s="942"/>
      <c r="K82" s="942"/>
      <c r="L82" s="942"/>
      <c r="M82" s="942"/>
      <c r="N82" s="942"/>
      <c r="O82" s="942"/>
      <c r="P82" s="942"/>
      <c r="Q82" s="942"/>
      <c r="R82" s="942"/>
      <c r="S82" s="942"/>
      <c r="T82" s="942"/>
      <c r="U82" s="351"/>
      <c r="V82" s="352"/>
      <c r="W82" s="353"/>
      <c r="X82" s="378"/>
      <c r="Y82" s="378"/>
      <c r="Z82" s="378"/>
      <c r="AA82" s="379"/>
      <c r="AB82" s="380"/>
      <c r="AC82" s="381"/>
      <c r="AD82" s="382"/>
      <c r="AE82" s="353"/>
      <c r="AF82" s="353"/>
      <c r="AG82" s="381"/>
      <c r="AH82" s="353"/>
      <c r="AI82" s="353"/>
      <c r="AJ82" s="353"/>
      <c r="AK82" s="381"/>
      <c r="AL82" s="354"/>
      <c r="AM82" s="351"/>
      <c r="AN82" s="352"/>
      <c r="AO82" s="359"/>
      <c r="AP82" s="353"/>
      <c r="AQ82" s="353"/>
    </row>
    <row r="83" spans="1:43" ht="6" customHeight="1" x14ac:dyDescent="0.2">
      <c r="A83" s="359"/>
      <c r="B83" s="370"/>
      <c r="C83" s="351"/>
      <c r="D83" s="383"/>
      <c r="E83" s="384"/>
      <c r="F83" s="384"/>
      <c r="G83" s="384"/>
      <c r="H83" s="384"/>
      <c r="I83" s="384"/>
      <c r="J83" s="384"/>
      <c r="K83" s="384"/>
      <c r="L83" s="384"/>
      <c r="M83" s="384"/>
      <c r="N83" s="384"/>
      <c r="O83" s="384"/>
      <c r="P83" s="384"/>
      <c r="Q83" s="384"/>
      <c r="R83" s="384"/>
      <c r="S83" s="384"/>
      <c r="T83" s="384"/>
      <c r="U83" s="385"/>
      <c r="V83" s="383"/>
      <c r="W83" s="384"/>
      <c r="X83" s="384"/>
      <c r="Y83" s="384"/>
      <c r="Z83" s="384"/>
      <c r="AA83" s="386"/>
      <c r="AB83" s="384"/>
      <c r="AC83" s="387"/>
      <c r="AD83" s="386"/>
      <c r="AE83" s="384"/>
      <c r="AF83" s="384"/>
      <c r="AG83" s="387"/>
      <c r="AH83" s="384"/>
      <c r="AI83" s="384"/>
      <c r="AJ83" s="384"/>
      <c r="AK83" s="387"/>
      <c r="AL83" s="388"/>
      <c r="AM83" s="385"/>
      <c r="AN83" s="352"/>
      <c r="AO83" s="359"/>
      <c r="AP83" s="353"/>
      <c r="AQ83" s="353"/>
    </row>
    <row r="84" spans="1:43" ht="6" customHeight="1" x14ac:dyDescent="0.2">
      <c r="A84" s="359"/>
      <c r="B84" s="370"/>
      <c r="C84" s="351"/>
      <c r="D84" s="389"/>
      <c r="E84" s="390"/>
      <c r="F84" s="390"/>
      <c r="G84" s="390"/>
      <c r="H84" s="390"/>
      <c r="I84" s="390"/>
      <c r="J84" s="390"/>
      <c r="K84" s="390"/>
      <c r="L84" s="390"/>
      <c r="M84" s="390"/>
      <c r="N84" s="390"/>
      <c r="O84" s="390"/>
      <c r="P84" s="390"/>
      <c r="Q84" s="390"/>
      <c r="R84" s="390"/>
      <c r="S84" s="390"/>
      <c r="T84" s="390"/>
      <c r="U84" s="391"/>
      <c r="V84" s="389"/>
      <c r="W84" s="390"/>
      <c r="X84" s="390"/>
      <c r="Y84" s="390"/>
      <c r="Z84" s="390"/>
      <c r="AA84" s="392"/>
      <c r="AB84" s="390"/>
      <c r="AC84" s="393"/>
      <c r="AD84" s="392"/>
      <c r="AE84" s="390"/>
      <c r="AF84" s="390"/>
      <c r="AG84" s="393"/>
      <c r="AH84" s="390"/>
      <c r="AI84" s="390"/>
      <c r="AJ84" s="390"/>
      <c r="AK84" s="393"/>
      <c r="AL84" s="394"/>
      <c r="AM84" s="391"/>
      <c r="AN84" s="352"/>
      <c r="AO84" s="359"/>
      <c r="AP84" s="353"/>
      <c r="AQ84" s="353"/>
    </row>
    <row r="85" spans="1:43" ht="11.25" customHeight="1" x14ac:dyDescent="0.2">
      <c r="A85" s="359"/>
      <c r="B85" s="370"/>
      <c r="C85" s="351"/>
      <c r="D85" s="352"/>
      <c r="E85" s="353" t="s">
        <v>124</v>
      </c>
      <c r="F85" s="942" t="str">
        <f ca="1">VLOOKUP(CONCATENATE($B$31&amp;INDIRECT(ADDRESS(ROW(),COLUMN()-1))),Language_Translations,MATCH(Language_Selected,Language_Options,0),FALSE)</f>
        <v>Des pommes de terre blanches, ignames blanches, manioc, cassava, ou préparations à base de tubercules ?</v>
      </c>
      <c r="G85" s="942"/>
      <c r="H85" s="942"/>
      <c r="I85" s="942"/>
      <c r="J85" s="942"/>
      <c r="K85" s="942"/>
      <c r="L85" s="942"/>
      <c r="M85" s="942"/>
      <c r="N85" s="942"/>
      <c r="O85" s="942"/>
      <c r="P85" s="942"/>
      <c r="Q85" s="942"/>
      <c r="R85" s="942"/>
      <c r="S85" s="942"/>
      <c r="T85" s="942"/>
      <c r="U85" s="351"/>
      <c r="V85" s="352"/>
      <c r="AL85" s="354"/>
      <c r="AM85" s="351"/>
      <c r="AN85" s="352"/>
      <c r="AO85" s="359"/>
      <c r="AP85" s="353"/>
      <c r="AQ85" s="353"/>
    </row>
    <row r="86" spans="1:43" ht="11.25" customHeight="1" x14ac:dyDescent="0.2">
      <c r="A86" s="780"/>
      <c r="B86" s="370"/>
      <c r="C86" s="351"/>
      <c r="D86" s="352"/>
      <c r="E86" s="781"/>
      <c r="F86" s="942"/>
      <c r="G86" s="942"/>
      <c r="H86" s="942"/>
      <c r="I86" s="942"/>
      <c r="J86" s="942"/>
      <c r="K86" s="942"/>
      <c r="L86" s="942"/>
      <c r="M86" s="942"/>
      <c r="N86" s="942"/>
      <c r="O86" s="942"/>
      <c r="P86" s="942"/>
      <c r="Q86" s="942"/>
      <c r="R86" s="942"/>
      <c r="S86" s="942"/>
      <c r="T86" s="942"/>
      <c r="U86" s="351"/>
      <c r="V86" s="352"/>
      <c r="W86" s="353" t="s">
        <v>124</v>
      </c>
      <c r="X86" s="378" t="s">
        <v>2</v>
      </c>
      <c r="Y86" s="378"/>
      <c r="Z86" s="378"/>
      <c r="AA86" s="379"/>
      <c r="AB86" s="380"/>
      <c r="AC86" s="381" t="s">
        <v>10</v>
      </c>
      <c r="AD86" s="382"/>
      <c r="AE86" s="353"/>
      <c r="AF86" s="353"/>
      <c r="AG86" s="381" t="s">
        <v>12</v>
      </c>
      <c r="AH86" s="353"/>
      <c r="AI86" s="353"/>
      <c r="AJ86" s="353"/>
      <c r="AK86" s="381" t="s">
        <v>58</v>
      </c>
      <c r="AL86" s="354"/>
      <c r="AM86" s="351"/>
      <c r="AN86" s="352"/>
      <c r="AO86" s="780"/>
      <c r="AP86" s="781"/>
      <c r="AQ86" s="781"/>
    </row>
    <row r="87" spans="1:43" ht="10.5" x14ac:dyDescent="0.2">
      <c r="A87" s="359"/>
      <c r="B87" s="370"/>
      <c r="C87" s="351"/>
      <c r="D87" s="352"/>
      <c r="E87" s="353"/>
      <c r="F87" s="942"/>
      <c r="G87" s="942"/>
      <c r="H87" s="942"/>
      <c r="I87" s="942"/>
      <c r="J87" s="942"/>
      <c r="K87" s="942"/>
      <c r="L87" s="942"/>
      <c r="M87" s="942"/>
      <c r="N87" s="942"/>
      <c r="O87" s="942"/>
      <c r="P87" s="942"/>
      <c r="Q87" s="942"/>
      <c r="R87" s="942"/>
      <c r="S87" s="942"/>
      <c r="T87" s="942"/>
      <c r="U87" s="351"/>
      <c r="V87" s="352"/>
      <c r="W87" s="353"/>
      <c r="X87" s="378"/>
      <c r="Y87" s="378"/>
      <c r="Z87" s="378"/>
      <c r="AA87" s="379"/>
      <c r="AB87" s="380"/>
      <c r="AC87" s="381"/>
      <c r="AD87" s="382"/>
      <c r="AE87" s="353"/>
      <c r="AF87" s="353"/>
      <c r="AG87" s="381"/>
      <c r="AH87" s="353"/>
      <c r="AI87" s="353"/>
      <c r="AJ87" s="353"/>
      <c r="AK87" s="381"/>
      <c r="AL87" s="354"/>
      <c r="AM87" s="351"/>
      <c r="AN87" s="352"/>
      <c r="AO87" s="359"/>
      <c r="AP87" s="353"/>
      <c r="AQ87" s="353"/>
    </row>
    <row r="88" spans="1:43" ht="6" customHeight="1" x14ac:dyDescent="0.2">
      <c r="A88" s="359"/>
      <c r="B88" s="370"/>
      <c r="C88" s="351"/>
      <c r="D88" s="383"/>
      <c r="E88" s="384"/>
      <c r="F88" s="384"/>
      <c r="G88" s="384"/>
      <c r="H88" s="384"/>
      <c r="I88" s="384"/>
      <c r="J88" s="384"/>
      <c r="K88" s="384"/>
      <c r="L88" s="384"/>
      <c r="M88" s="384"/>
      <c r="N88" s="384"/>
      <c r="O88" s="384"/>
      <c r="P88" s="384"/>
      <c r="Q88" s="384"/>
      <c r="R88" s="384"/>
      <c r="S88" s="384"/>
      <c r="T88" s="384"/>
      <c r="U88" s="385"/>
      <c r="V88" s="383"/>
      <c r="W88" s="384"/>
      <c r="X88" s="384"/>
      <c r="Y88" s="384"/>
      <c r="Z88" s="384"/>
      <c r="AA88" s="386"/>
      <c r="AB88" s="384"/>
      <c r="AC88" s="387"/>
      <c r="AD88" s="386"/>
      <c r="AE88" s="384"/>
      <c r="AF88" s="384"/>
      <c r="AG88" s="387"/>
      <c r="AH88" s="384"/>
      <c r="AI88" s="384"/>
      <c r="AJ88" s="384"/>
      <c r="AK88" s="387"/>
      <c r="AL88" s="388"/>
      <c r="AM88" s="385"/>
      <c r="AN88" s="352"/>
      <c r="AO88" s="359"/>
      <c r="AP88" s="353"/>
      <c r="AQ88" s="353"/>
    </row>
    <row r="89" spans="1:43" ht="6" customHeight="1" x14ac:dyDescent="0.2">
      <c r="A89" s="359"/>
      <c r="B89" s="370"/>
      <c r="C89" s="351"/>
      <c r="D89" s="389"/>
      <c r="E89" s="390"/>
      <c r="F89" s="390"/>
      <c r="G89" s="390"/>
      <c r="H89" s="390"/>
      <c r="I89" s="390"/>
      <c r="J89" s="390"/>
      <c r="K89" s="390"/>
      <c r="L89" s="390"/>
      <c r="M89" s="390"/>
      <c r="N89" s="390"/>
      <c r="O89" s="390"/>
      <c r="P89" s="390"/>
      <c r="Q89" s="390"/>
      <c r="R89" s="390"/>
      <c r="S89" s="390"/>
      <c r="T89" s="390"/>
      <c r="U89" s="391"/>
      <c r="V89" s="389"/>
      <c r="W89" s="390"/>
      <c r="X89" s="390"/>
      <c r="Y89" s="390"/>
      <c r="Z89" s="390"/>
      <c r="AA89" s="392"/>
      <c r="AB89" s="390"/>
      <c r="AC89" s="393"/>
      <c r="AD89" s="392"/>
      <c r="AE89" s="390"/>
      <c r="AF89" s="390"/>
      <c r="AG89" s="393"/>
      <c r="AH89" s="390"/>
      <c r="AI89" s="390"/>
      <c r="AJ89" s="390"/>
      <c r="AK89" s="393"/>
      <c r="AL89" s="394"/>
      <c r="AM89" s="391"/>
      <c r="AN89" s="352"/>
      <c r="AO89" s="359"/>
      <c r="AP89" s="353"/>
      <c r="AQ89" s="353"/>
    </row>
    <row r="90" spans="1:43" ht="11.25" customHeight="1" x14ac:dyDescent="0.2">
      <c r="A90" s="359"/>
      <c r="B90" s="381" t="s">
        <v>136</v>
      </c>
      <c r="C90" s="351"/>
      <c r="D90" s="352"/>
      <c r="E90" s="353" t="s">
        <v>125</v>
      </c>
      <c r="F90" s="942" t="str">
        <f ca="1">VLOOKUP(CONCATENATE($B$31&amp;INDIRECT(ADDRESS(ROW(),COLUMN()-1))),Language_Translations,MATCH(Language_Selected,Language_Options,0),FALSE)</f>
        <v>Des légumes à feuilles vert foncé ?</v>
      </c>
      <c r="G90" s="942"/>
      <c r="H90" s="942"/>
      <c r="I90" s="942"/>
      <c r="J90" s="942"/>
      <c r="K90" s="942"/>
      <c r="L90" s="942"/>
      <c r="M90" s="942"/>
      <c r="N90" s="942"/>
      <c r="O90" s="942"/>
      <c r="P90" s="942"/>
      <c r="Q90" s="942"/>
      <c r="R90" s="942"/>
      <c r="S90" s="942"/>
      <c r="T90" s="942"/>
      <c r="U90" s="351"/>
      <c r="V90" s="352"/>
      <c r="W90" s="353" t="s">
        <v>125</v>
      </c>
      <c r="X90" s="378" t="s">
        <v>2</v>
      </c>
      <c r="Y90" s="378"/>
      <c r="Z90" s="378"/>
      <c r="AA90" s="379"/>
      <c r="AB90" s="380"/>
      <c r="AC90" s="381" t="s">
        <v>10</v>
      </c>
      <c r="AD90" s="382"/>
      <c r="AE90" s="353"/>
      <c r="AF90" s="353"/>
      <c r="AG90" s="381" t="s">
        <v>12</v>
      </c>
      <c r="AH90" s="353"/>
      <c r="AI90" s="353"/>
      <c r="AJ90" s="353"/>
      <c r="AK90" s="381" t="s">
        <v>58</v>
      </c>
      <c r="AL90" s="354"/>
      <c r="AM90" s="351"/>
      <c r="AN90" s="352"/>
      <c r="AO90" s="359"/>
      <c r="AP90" s="353"/>
      <c r="AQ90" s="353"/>
    </row>
    <row r="91" spans="1:43" ht="6" customHeight="1" x14ac:dyDescent="0.2">
      <c r="A91" s="359"/>
      <c r="B91" s="370"/>
      <c r="C91" s="351"/>
      <c r="D91" s="383"/>
      <c r="E91" s="384"/>
      <c r="F91" s="384"/>
      <c r="G91" s="384"/>
      <c r="H91" s="384"/>
      <c r="I91" s="384"/>
      <c r="J91" s="384"/>
      <c r="K91" s="384"/>
      <c r="L91" s="384"/>
      <c r="M91" s="384"/>
      <c r="N91" s="384"/>
      <c r="O91" s="384"/>
      <c r="P91" s="384"/>
      <c r="Q91" s="384"/>
      <c r="R91" s="384"/>
      <c r="S91" s="384"/>
      <c r="T91" s="384"/>
      <c r="U91" s="385"/>
      <c r="V91" s="383"/>
      <c r="W91" s="384"/>
      <c r="X91" s="384"/>
      <c r="Y91" s="384"/>
      <c r="Z91" s="384"/>
      <c r="AA91" s="386"/>
      <c r="AB91" s="384"/>
      <c r="AC91" s="387"/>
      <c r="AD91" s="386"/>
      <c r="AE91" s="384"/>
      <c r="AF91" s="384"/>
      <c r="AG91" s="387"/>
      <c r="AH91" s="384"/>
      <c r="AI91" s="384"/>
      <c r="AJ91" s="384"/>
      <c r="AK91" s="387"/>
      <c r="AL91" s="388"/>
      <c r="AM91" s="385"/>
      <c r="AN91" s="352"/>
      <c r="AO91" s="359"/>
      <c r="AP91" s="353"/>
      <c r="AQ91" s="353"/>
    </row>
    <row r="92" spans="1:43" ht="6" customHeight="1" x14ac:dyDescent="0.2">
      <c r="A92" s="359"/>
      <c r="B92" s="370"/>
      <c r="C92" s="351"/>
      <c r="D92" s="389"/>
      <c r="E92" s="390"/>
      <c r="F92" s="390"/>
      <c r="G92" s="390"/>
      <c r="H92" s="390"/>
      <c r="I92" s="390"/>
      <c r="J92" s="390"/>
      <c r="K92" s="390"/>
      <c r="L92" s="390"/>
      <c r="M92" s="390"/>
      <c r="N92" s="390"/>
      <c r="O92" s="390"/>
      <c r="P92" s="390"/>
      <c r="Q92" s="390"/>
      <c r="R92" s="390"/>
      <c r="S92" s="390"/>
      <c r="T92" s="390"/>
      <c r="U92" s="391"/>
      <c r="V92" s="389"/>
      <c r="W92" s="390"/>
      <c r="X92" s="390"/>
      <c r="Y92" s="390"/>
      <c r="Z92" s="390"/>
      <c r="AA92" s="392"/>
      <c r="AB92" s="390"/>
      <c r="AC92" s="393"/>
      <c r="AD92" s="392"/>
      <c r="AE92" s="390"/>
      <c r="AF92" s="390"/>
      <c r="AG92" s="393"/>
      <c r="AH92" s="390"/>
      <c r="AI92" s="390"/>
      <c r="AJ92" s="390"/>
      <c r="AK92" s="393"/>
      <c r="AL92" s="394"/>
      <c r="AM92" s="391"/>
      <c r="AN92" s="352"/>
      <c r="AO92" s="359"/>
      <c r="AP92" s="353"/>
      <c r="AQ92" s="353"/>
    </row>
    <row r="93" spans="1:43" ht="11.25" customHeight="1" x14ac:dyDescent="0.2">
      <c r="A93" s="359"/>
      <c r="B93" s="370"/>
      <c r="C93" s="351"/>
      <c r="D93" s="352"/>
      <c r="E93" s="353" t="s">
        <v>126</v>
      </c>
      <c r="F93" s="942" t="str">
        <f ca="1">VLOOKUP(CONCATENATE($B$31&amp;INDIRECT(ADDRESS(ROW(),COLUMN()-1))),Language_Translations,MATCH(Language_Selected,Language_Options,0),FALSE)</f>
        <v>Des mangues, papayes mûres ou [INSÉREZ D'AUTRES FRUITS LOCAUX RICHES EN VITAMINE A ET QUI SONT DISPONIBLES] ?</v>
      </c>
      <c r="G93" s="942"/>
      <c r="H93" s="942"/>
      <c r="I93" s="942"/>
      <c r="J93" s="942"/>
      <c r="K93" s="942"/>
      <c r="L93" s="942"/>
      <c r="M93" s="942"/>
      <c r="N93" s="942"/>
      <c r="O93" s="942"/>
      <c r="P93" s="942"/>
      <c r="Q93" s="942"/>
      <c r="R93" s="942"/>
      <c r="S93" s="942"/>
      <c r="T93" s="942"/>
      <c r="U93" s="351"/>
      <c r="V93" s="352"/>
      <c r="AL93" s="354"/>
      <c r="AM93" s="351"/>
      <c r="AN93" s="352"/>
      <c r="AO93" s="359"/>
      <c r="AP93" s="353"/>
      <c r="AQ93" s="353"/>
    </row>
    <row r="94" spans="1:43" ht="11.25" customHeight="1" x14ac:dyDescent="0.2">
      <c r="A94" s="780"/>
      <c r="B94" s="370"/>
      <c r="C94" s="351"/>
      <c r="D94" s="352"/>
      <c r="E94" s="781"/>
      <c r="F94" s="942"/>
      <c r="G94" s="942"/>
      <c r="H94" s="942"/>
      <c r="I94" s="942"/>
      <c r="J94" s="942"/>
      <c r="K94" s="942"/>
      <c r="L94" s="942"/>
      <c r="M94" s="942"/>
      <c r="N94" s="942"/>
      <c r="O94" s="942"/>
      <c r="P94" s="942"/>
      <c r="Q94" s="942"/>
      <c r="R94" s="942"/>
      <c r="S94" s="942"/>
      <c r="T94" s="942"/>
      <c r="U94" s="351"/>
      <c r="V94" s="352"/>
      <c r="W94" s="353" t="s">
        <v>126</v>
      </c>
      <c r="X94" s="378" t="s">
        <v>2</v>
      </c>
      <c r="Y94" s="378"/>
      <c r="Z94" s="378"/>
      <c r="AA94" s="379"/>
      <c r="AB94" s="380"/>
      <c r="AC94" s="381" t="s">
        <v>10</v>
      </c>
      <c r="AD94" s="382"/>
      <c r="AE94" s="353"/>
      <c r="AF94" s="353"/>
      <c r="AG94" s="381" t="s">
        <v>12</v>
      </c>
      <c r="AH94" s="353"/>
      <c r="AI94" s="353"/>
      <c r="AJ94" s="353"/>
      <c r="AK94" s="381" t="s">
        <v>58</v>
      </c>
      <c r="AL94" s="354"/>
      <c r="AM94" s="351"/>
      <c r="AN94" s="352"/>
      <c r="AO94" s="780"/>
      <c r="AP94" s="781"/>
      <c r="AQ94" s="781"/>
    </row>
    <row r="95" spans="1:43" ht="10.5" x14ac:dyDescent="0.2">
      <c r="A95" s="359"/>
      <c r="B95" s="370"/>
      <c r="C95" s="351"/>
      <c r="D95" s="352"/>
      <c r="E95" s="353"/>
      <c r="F95" s="942"/>
      <c r="G95" s="942"/>
      <c r="H95" s="942"/>
      <c r="I95" s="942"/>
      <c r="J95" s="942"/>
      <c r="K95" s="942"/>
      <c r="L95" s="942"/>
      <c r="M95" s="942"/>
      <c r="N95" s="942"/>
      <c r="O95" s="942"/>
      <c r="P95" s="942"/>
      <c r="Q95" s="942"/>
      <c r="R95" s="942"/>
      <c r="S95" s="942"/>
      <c r="T95" s="942"/>
      <c r="U95" s="351"/>
      <c r="V95" s="352"/>
      <c r="W95" s="353"/>
      <c r="X95" s="359"/>
      <c r="Y95" s="353"/>
      <c r="Z95" s="353"/>
      <c r="AA95" s="382"/>
      <c r="AB95" s="353"/>
      <c r="AC95" s="79"/>
      <c r="AD95" s="382"/>
      <c r="AE95" s="353"/>
      <c r="AF95" s="353"/>
      <c r="AG95" s="79"/>
      <c r="AH95" s="353"/>
      <c r="AI95" s="353"/>
      <c r="AJ95" s="353"/>
      <c r="AK95" s="79"/>
      <c r="AL95" s="354"/>
      <c r="AM95" s="351"/>
      <c r="AN95" s="352"/>
      <c r="AO95" s="359"/>
      <c r="AP95" s="353"/>
      <c r="AQ95" s="353"/>
    </row>
    <row r="96" spans="1:43" ht="6" customHeight="1" x14ac:dyDescent="0.2">
      <c r="A96" s="359"/>
      <c r="B96" s="370"/>
      <c r="C96" s="351"/>
      <c r="D96" s="383"/>
      <c r="E96" s="384"/>
      <c r="F96" s="384"/>
      <c r="G96" s="384"/>
      <c r="H96" s="384"/>
      <c r="I96" s="384"/>
      <c r="J96" s="384"/>
      <c r="K96" s="384"/>
      <c r="L96" s="384"/>
      <c r="M96" s="384"/>
      <c r="N96" s="384"/>
      <c r="O96" s="384"/>
      <c r="P96" s="384"/>
      <c r="Q96" s="384"/>
      <c r="R96" s="384"/>
      <c r="S96" s="384"/>
      <c r="T96" s="384"/>
      <c r="U96" s="385"/>
      <c r="V96" s="383"/>
      <c r="W96" s="384"/>
      <c r="X96" s="384"/>
      <c r="Y96" s="384"/>
      <c r="Z96" s="384"/>
      <c r="AA96" s="386"/>
      <c r="AB96" s="384"/>
      <c r="AC96" s="387"/>
      <c r="AD96" s="386"/>
      <c r="AE96" s="384"/>
      <c r="AF96" s="384"/>
      <c r="AG96" s="387"/>
      <c r="AH96" s="384"/>
      <c r="AI96" s="384"/>
      <c r="AJ96" s="384"/>
      <c r="AK96" s="387"/>
      <c r="AL96" s="388"/>
      <c r="AM96" s="385"/>
      <c r="AN96" s="352"/>
      <c r="AO96" s="359"/>
      <c r="AP96" s="353"/>
      <c r="AQ96" s="353"/>
    </row>
    <row r="97" spans="1:43" ht="6" customHeight="1" x14ac:dyDescent="0.2">
      <c r="A97" s="359"/>
      <c r="B97" s="370"/>
      <c r="C97" s="351"/>
      <c r="D97" s="389"/>
      <c r="E97" s="390"/>
      <c r="F97" s="390"/>
      <c r="G97" s="390"/>
      <c r="H97" s="390"/>
      <c r="I97" s="390"/>
      <c r="J97" s="390"/>
      <c r="K97" s="390"/>
      <c r="L97" s="390"/>
      <c r="M97" s="390"/>
      <c r="N97" s="390"/>
      <c r="O97" s="390"/>
      <c r="P97" s="390"/>
      <c r="Q97" s="390"/>
      <c r="R97" s="390"/>
      <c r="S97" s="390"/>
      <c r="T97" s="390"/>
      <c r="U97" s="391"/>
      <c r="V97" s="389"/>
      <c r="W97" s="390"/>
      <c r="X97" s="390"/>
      <c r="Y97" s="390"/>
      <c r="Z97" s="390"/>
      <c r="AA97" s="392"/>
      <c r="AB97" s="390"/>
      <c r="AC97" s="393"/>
      <c r="AD97" s="392"/>
      <c r="AE97" s="390"/>
      <c r="AF97" s="390"/>
      <c r="AG97" s="393"/>
      <c r="AH97" s="390"/>
      <c r="AI97" s="390"/>
      <c r="AJ97" s="390"/>
      <c r="AK97" s="393"/>
      <c r="AL97" s="394"/>
      <c r="AM97" s="391"/>
      <c r="AN97" s="352"/>
      <c r="AO97" s="359"/>
      <c r="AP97" s="353"/>
      <c r="AQ97" s="353"/>
    </row>
    <row r="98" spans="1:43" ht="11.25" customHeight="1" x14ac:dyDescent="0.2">
      <c r="A98" s="359"/>
      <c r="B98" s="370"/>
      <c r="C98" s="351"/>
      <c r="D98" s="352"/>
      <c r="E98" s="353" t="s">
        <v>127</v>
      </c>
      <c r="F98" s="942" t="str">
        <f ca="1">VLOOKUP(CONCATENATE($B$31&amp;INDIRECT(ADDRESS(ROW(),COLUMN()-1))),Language_Translations,MATCH(Language_Selected,Language_Options,0),FALSE)</f>
        <v>D'autres fruits ou légumes ?</v>
      </c>
      <c r="G98" s="942"/>
      <c r="H98" s="942"/>
      <c r="I98" s="942"/>
      <c r="J98" s="942"/>
      <c r="K98" s="942"/>
      <c r="L98" s="942"/>
      <c r="M98" s="942"/>
      <c r="N98" s="942"/>
      <c r="O98" s="942"/>
      <c r="P98" s="942"/>
      <c r="Q98" s="942"/>
      <c r="R98" s="942"/>
      <c r="S98" s="942"/>
      <c r="T98" s="942"/>
      <c r="U98" s="351"/>
      <c r="V98" s="352"/>
      <c r="W98" s="353" t="s">
        <v>127</v>
      </c>
      <c r="X98" s="378" t="s">
        <v>2</v>
      </c>
      <c r="Y98" s="378"/>
      <c r="Z98" s="378"/>
      <c r="AA98" s="379"/>
      <c r="AB98" s="380"/>
      <c r="AC98" s="381" t="s">
        <v>10</v>
      </c>
      <c r="AD98" s="382"/>
      <c r="AE98" s="353"/>
      <c r="AF98" s="353"/>
      <c r="AG98" s="381" t="s">
        <v>12</v>
      </c>
      <c r="AH98" s="353"/>
      <c r="AI98" s="353"/>
      <c r="AJ98" s="353"/>
      <c r="AK98" s="381" t="s">
        <v>58</v>
      </c>
      <c r="AL98" s="354"/>
      <c r="AM98" s="351"/>
      <c r="AN98" s="352"/>
      <c r="AO98" s="359"/>
      <c r="AP98" s="353"/>
      <c r="AQ98" s="353"/>
    </row>
    <row r="99" spans="1:43" ht="6" customHeight="1" x14ac:dyDescent="0.2">
      <c r="A99" s="359"/>
      <c r="B99" s="370"/>
      <c r="C99" s="351"/>
      <c r="D99" s="383"/>
      <c r="E99" s="384"/>
      <c r="F99" s="384"/>
      <c r="G99" s="384"/>
      <c r="H99" s="384"/>
      <c r="I99" s="384"/>
      <c r="J99" s="384"/>
      <c r="K99" s="384"/>
      <c r="L99" s="384"/>
      <c r="M99" s="384"/>
      <c r="N99" s="384"/>
      <c r="O99" s="384"/>
      <c r="P99" s="384"/>
      <c r="Q99" s="384"/>
      <c r="R99" s="384"/>
      <c r="S99" s="384"/>
      <c r="T99" s="384"/>
      <c r="U99" s="385"/>
      <c r="V99" s="383"/>
      <c r="W99" s="384"/>
      <c r="X99" s="384"/>
      <c r="Y99" s="384"/>
      <c r="Z99" s="384"/>
      <c r="AA99" s="386"/>
      <c r="AB99" s="384"/>
      <c r="AC99" s="387"/>
      <c r="AD99" s="386"/>
      <c r="AE99" s="384"/>
      <c r="AF99" s="384"/>
      <c r="AG99" s="387"/>
      <c r="AH99" s="384"/>
      <c r="AI99" s="384"/>
      <c r="AJ99" s="384"/>
      <c r="AK99" s="387"/>
      <c r="AL99" s="388"/>
      <c r="AM99" s="385"/>
      <c r="AN99" s="352"/>
      <c r="AO99" s="359"/>
      <c r="AP99" s="353"/>
      <c r="AQ99" s="353"/>
    </row>
    <row r="100" spans="1:43" ht="6" customHeight="1" x14ac:dyDescent="0.2">
      <c r="A100" s="359"/>
      <c r="B100" s="370"/>
      <c r="C100" s="351"/>
      <c r="D100" s="389"/>
      <c r="E100" s="390"/>
      <c r="F100" s="390"/>
      <c r="G100" s="390"/>
      <c r="H100" s="390"/>
      <c r="I100" s="390"/>
      <c r="J100" s="390"/>
      <c r="K100" s="390"/>
      <c r="L100" s="390"/>
      <c r="M100" s="390"/>
      <c r="N100" s="390"/>
      <c r="O100" s="390"/>
      <c r="P100" s="390"/>
      <c r="Q100" s="390"/>
      <c r="R100" s="390"/>
      <c r="S100" s="390"/>
      <c r="T100" s="390"/>
      <c r="U100" s="391"/>
      <c r="V100" s="389"/>
      <c r="W100" s="390"/>
      <c r="X100" s="390"/>
      <c r="Y100" s="390"/>
      <c r="Z100" s="390"/>
      <c r="AA100" s="392"/>
      <c r="AB100" s="390"/>
      <c r="AC100" s="393"/>
      <c r="AD100" s="392"/>
      <c r="AE100" s="390"/>
      <c r="AF100" s="390"/>
      <c r="AG100" s="393"/>
      <c r="AH100" s="390"/>
      <c r="AI100" s="390"/>
      <c r="AJ100" s="390"/>
      <c r="AK100" s="393"/>
      <c r="AL100" s="394"/>
      <c r="AM100" s="391"/>
      <c r="AN100" s="352"/>
      <c r="AO100" s="359"/>
      <c r="AP100" s="353"/>
      <c r="AQ100" s="353"/>
    </row>
    <row r="101" spans="1:43" ht="11.25" customHeight="1" x14ac:dyDescent="0.2">
      <c r="A101" s="359"/>
      <c r="B101" s="370"/>
      <c r="C101" s="351"/>
      <c r="D101" s="352"/>
      <c r="E101" s="353" t="s">
        <v>128</v>
      </c>
      <c r="F101" s="942" t="str">
        <f ca="1">VLOOKUP(CONCATENATE($B$31&amp;INDIRECT(ADDRESS(ROW(),COLUMN()-1))),Language_Translations,MATCH(Language_Selected,Language_Options,0),FALSE)</f>
        <v>Du foie, rognons, coeur ou autres abats ?</v>
      </c>
      <c r="G101" s="942"/>
      <c r="H101" s="942"/>
      <c r="I101" s="942"/>
      <c r="J101" s="942"/>
      <c r="K101" s="942"/>
      <c r="L101" s="942"/>
      <c r="M101" s="942"/>
      <c r="N101" s="942"/>
      <c r="O101" s="942"/>
      <c r="P101" s="942"/>
      <c r="Q101" s="942"/>
      <c r="R101" s="942"/>
      <c r="S101" s="942"/>
      <c r="T101" s="942"/>
      <c r="U101" s="351"/>
      <c r="V101" s="352"/>
      <c r="W101" s="353" t="s">
        <v>128</v>
      </c>
      <c r="X101" s="378" t="s">
        <v>2</v>
      </c>
      <c r="Y101" s="378"/>
      <c r="Z101" s="378"/>
      <c r="AA101" s="379"/>
      <c r="AB101" s="380"/>
      <c r="AC101" s="381" t="s">
        <v>10</v>
      </c>
      <c r="AD101" s="382"/>
      <c r="AE101" s="353"/>
      <c r="AF101" s="353"/>
      <c r="AG101" s="381" t="s">
        <v>12</v>
      </c>
      <c r="AH101" s="353"/>
      <c r="AI101" s="353"/>
      <c r="AJ101" s="353"/>
      <c r="AK101" s="381" t="s">
        <v>58</v>
      </c>
      <c r="AL101" s="354"/>
      <c r="AM101" s="351"/>
      <c r="AN101" s="352"/>
      <c r="AO101" s="359"/>
      <c r="AP101" s="353"/>
      <c r="AQ101" s="353"/>
    </row>
    <row r="102" spans="1:43" ht="6" customHeight="1" x14ac:dyDescent="0.2">
      <c r="A102" s="359"/>
      <c r="B102" s="370"/>
      <c r="C102" s="351"/>
      <c r="D102" s="383"/>
      <c r="E102" s="384"/>
      <c r="F102" s="384"/>
      <c r="G102" s="384"/>
      <c r="H102" s="384"/>
      <c r="I102" s="384"/>
      <c r="J102" s="384"/>
      <c r="K102" s="384"/>
      <c r="L102" s="384"/>
      <c r="M102" s="384"/>
      <c r="N102" s="384"/>
      <c r="O102" s="384"/>
      <c r="P102" s="384"/>
      <c r="Q102" s="384"/>
      <c r="R102" s="384"/>
      <c r="S102" s="384"/>
      <c r="T102" s="384"/>
      <c r="U102" s="385"/>
      <c r="V102" s="383"/>
      <c r="W102" s="384"/>
      <c r="X102" s="384"/>
      <c r="Y102" s="384"/>
      <c r="Z102" s="384"/>
      <c r="AA102" s="386"/>
      <c r="AB102" s="384"/>
      <c r="AC102" s="387"/>
      <c r="AD102" s="386"/>
      <c r="AE102" s="384"/>
      <c r="AF102" s="384"/>
      <c r="AG102" s="387"/>
      <c r="AH102" s="384"/>
      <c r="AI102" s="384"/>
      <c r="AJ102" s="384"/>
      <c r="AK102" s="387"/>
      <c r="AL102" s="388"/>
      <c r="AM102" s="385"/>
      <c r="AN102" s="352"/>
      <c r="AO102" s="359"/>
      <c r="AP102" s="353"/>
      <c r="AQ102" s="353"/>
    </row>
    <row r="103" spans="1:43" ht="6" customHeight="1" x14ac:dyDescent="0.2">
      <c r="A103" s="359"/>
      <c r="B103" s="370"/>
      <c r="C103" s="351"/>
      <c r="D103" s="389"/>
      <c r="E103" s="390"/>
      <c r="F103" s="390"/>
      <c r="G103" s="390"/>
      <c r="H103" s="390"/>
      <c r="I103" s="390"/>
      <c r="J103" s="390"/>
      <c r="K103" s="390"/>
      <c r="L103" s="390"/>
      <c r="M103" s="390"/>
      <c r="N103" s="390"/>
      <c r="O103" s="390"/>
      <c r="P103" s="390"/>
      <c r="Q103" s="390"/>
      <c r="R103" s="390"/>
      <c r="S103" s="390"/>
      <c r="T103" s="390"/>
      <c r="U103" s="391"/>
      <c r="V103" s="389"/>
      <c r="W103" s="390"/>
      <c r="X103" s="390"/>
      <c r="Y103" s="390"/>
      <c r="Z103" s="390"/>
      <c r="AA103" s="392"/>
      <c r="AB103" s="390"/>
      <c r="AC103" s="393"/>
      <c r="AD103" s="392"/>
      <c r="AE103" s="390"/>
      <c r="AF103" s="390"/>
      <c r="AG103" s="393"/>
      <c r="AH103" s="390"/>
      <c r="AI103" s="390"/>
      <c r="AJ103" s="390"/>
      <c r="AK103" s="393"/>
      <c r="AL103" s="394"/>
      <c r="AM103" s="391"/>
      <c r="AN103" s="352"/>
      <c r="AO103" s="359"/>
      <c r="AP103" s="353"/>
      <c r="AQ103" s="353"/>
    </row>
    <row r="104" spans="1:43" ht="11.25" customHeight="1" x14ac:dyDescent="0.2">
      <c r="A104" s="359"/>
      <c r="B104" s="370"/>
      <c r="C104" s="351"/>
      <c r="D104" s="352"/>
      <c r="E104" s="353" t="s">
        <v>129</v>
      </c>
      <c r="F104" s="942" t="str">
        <f ca="1">VLOOKUP(CONCATENATE($B$31&amp;INDIRECT(ADDRESS(ROW(),COLUMN()-1))),Language_Translations,MATCH(Language_Selected,Language_Options,0),FALSE)</f>
        <v>De la viande, de boeuf, de porc, d'agneau, de chèvre, du poulet ou du canard ?</v>
      </c>
      <c r="G104" s="942"/>
      <c r="H104" s="942"/>
      <c r="I104" s="942"/>
      <c r="J104" s="942"/>
      <c r="K104" s="942"/>
      <c r="L104" s="942"/>
      <c r="M104" s="942"/>
      <c r="N104" s="942"/>
      <c r="O104" s="942"/>
      <c r="P104" s="942"/>
      <c r="Q104" s="942"/>
      <c r="R104" s="942"/>
      <c r="S104" s="942"/>
      <c r="T104" s="942"/>
      <c r="U104" s="351"/>
      <c r="V104" s="352"/>
      <c r="W104" s="353" t="s">
        <v>129</v>
      </c>
      <c r="X104" s="378" t="s">
        <v>2</v>
      </c>
      <c r="Y104" s="378"/>
      <c r="Z104" s="378"/>
      <c r="AA104" s="379"/>
      <c r="AB104" s="380"/>
      <c r="AC104" s="381" t="s">
        <v>10</v>
      </c>
      <c r="AD104" s="382"/>
      <c r="AE104" s="353"/>
      <c r="AF104" s="353"/>
      <c r="AG104" s="381" t="s">
        <v>12</v>
      </c>
      <c r="AH104" s="353"/>
      <c r="AI104" s="353"/>
      <c r="AJ104" s="353"/>
      <c r="AK104" s="381" t="s">
        <v>58</v>
      </c>
      <c r="AL104" s="354"/>
      <c r="AM104" s="351"/>
      <c r="AN104" s="352"/>
      <c r="AO104" s="359"/>
      <c r="AP104" s="353"/>
      <c r="AQ104" s="353"/>
    </row>
    <row r="105" spans="1:43" ht="11.25" customHeight="1" x14ac:dyDescent="0.2">
      <c r="A105" s="359"/>
      <c r="B105" s="370"/>
      <c r="C105" s="351"/>
      <c r="D105" s="352"/>
      <c r="E105" s="353"/>
      <c r="F105" s="942"/>
      <c r="G105" s="942"/>
      <c r="H105" s="942"/>
      <c r="I105" s="942"/>
      <c r="J105" s="942"/>
      <c r="K105" s="942"/>
      <c r="L105" s="942"/>
      <c r="M105" s="942"/>
      <c r="N105" s="942"/>
      <c r="O105" s="942"/>
      <c r="P105" s="942"/>
      <c r="Q105" s="942"/>
      <c r="R105" s="942"/>
      <c r="S105" s="942"/>
      <c r="T105" s="942"/>
      <c r="U105" s="351"/>
      <c r="V105" s="352"/>
      <c r="W105" s="353"/>
      <c r="X105" s="378"/>
      <c r="Y105" s="378"/>
      <c r="Z105" s="378"/>
      <c r="AA105" s="379"/>
      <c r="AB105" s="380"/>
      <c r="AC105" s="381"/>
      <c r="AD105" s="382"/>
      <c r="AE105" s="353"/>
      <c r="AF105" s="353"/>
      <c r="AG105" s="381"/>
      <c r="AH105" s="353"/>
      <c r="AI105" s="353"/>
      <c r="AJ105" s="353"/>
      <c r="AK105" s="381"/>
      <c r="AL105" s="354"/>
      <c r="AM105" s="351"/>
      <c r="AN105" s="352"/>
      <c r="AO105" s="359"/>
      <c r="AP105" s="353"/>
      <c r="AQ105" s="353"/>
    </row>
    <row r="106" spans="1:43" ht="6" customHeight="1" x14ac:dyDescent="0.2">
      <c r="A106" s="359"/>
      <c r="B106" s="370"/>
      <c r="C106" s="351"/>
      <c r="D106" s="383"/>
      <c r="E106" s="384"/>
      <c r="F106" s="384"/>
      <c r="G106" s="384"/>
      <c r="H106" s="384"/>
      <c r="I106" s="384"/>
      <c r="J106" s="384"/>
      <c r="K106" s="384"/>
      <c r="L106" s="384"/>
      <c r="M106" s="384"/>
      <c r="N106" s="384"/>
      <c r="O106" s="384"/>
      <c r="P106" s="384"/>
      <c r="Q106" s="384"/>
      <c r="R106" s="384"/>
      <c r="S106" s="384"/>
      <c r="T106" s="384"/>
      <c r="U106" s="385"/>
      <c r="V106" s="383"/>
      <c r="W106" s="384"/>
      <c r="X106" s="384"/>
      <c r="Y106" s="384"/>
      <c r="Z106" s="384"/>
      <c r="AA106" s="386"/>
      <c r="AB106" s="384"/>
      <c r="AC106" s="387"/>
      <c r="AD106" s="386"/>
      <c r="AE106" s="384"/>
      <c r="AF106" s="384"/>
      <c r="AG106" s="387"/>
      <c r="AH106" s="384"/>
      <c r="AI106" s="384"/>
      <c r="AJ106" s="384"/>
      <c r="AK106" s="387"/>
      <c r="AL106" s="388"/>
      <c r="AM106" s="385"/>
      <c r="AN106" s="352"/>
      <c r="AO106" s="359"/>
      <c r="AP106" s="353"/>
      <c r="AQ106" s="353"/>
    </row>
    <row r="107" spans="1:43" ht="6" customHeight="1" x14ac:dyDescent="0.2">
      <c r="A107" s="359"/>
      <c r="B107" s="370"/>
      <c r="C107" s="351"/>
      <c r="D107" s="389"/>
      <c r="E107" s="390"/>
      <c r="F107" s="390"/>
      <c r="G107" s="390"/>
      <c r="H107" s="390"/>
      <c r="I107" s="390"/>
      <c r="J107" s="390"/>
      <c r="K107" s="390"/>
      <c r="L107" s="390"/>
      <c r="M107" s="390"/>
      <c r="N107" s="390"/>
      <c r="O107" s="390"/>
      <c r="P107" s="390"/>
      <c r="Q107" s="390"/>
      <c r="R107" s="390"/>
      <c r="S107" s="390"/>
      <c r="T107" s="390"/>
      <c r="U107" s="391"/>
      <c r="V107" s="389"/>
      <c r="W107" s="390"/>
      <c r="X107" s="390"/>
      <c r="Y107" s="390"/>
      <c r="Z107" s="390"/>
      <c r="AA107" s="392"/>
      <c r="AB107" s="390"/>
      <c r="AC107" s="393"/>
      <c r="AD107" s="392"/>
      <c r="AE107" s="390"/>
      <c r="AF107" s="390"/>
      <c r="AG107" s="393"/>
      <c r="AH107" s="390"/>
      <c r="AI107" s="390"/>
      <c r="AJ107" s="390"/>
      <c r="AK107" s="393"/>
      <c r="AL107" s="394"/>
      <c r="AM107" s="391"/>
      <c r="AN107" s="352"/>
      <c r="AO107" s="359"/>
      <c r="AP107" s="353"/>
      <c r="AQ107" s="353"/>
    </row>
    <row r="108" spans="1:43" ht="11.25" customHeight="1" x14ac:dyDescent="0.2">
      <c r="A108" s="359"/>
      <c r="B108" s="370"/>
      <c r="C108" s="351"/>
      <c r="D108" s="352"/>
      <c r="E108" s="353" t="s">
        <v>130</v>
      </c>
      <c r="F108" s="942" t="str">
        <f ca="1">VLOOKUP(CONCATENATE($B$31&amp;INDIRECT(ADDRESS(ROW(),COLUMN()-1))),Language_Translations,MATCH(Language_Selected,Language_Options,0),FALSE)</f>
        <v>Des oeufs ?</v>
      </c>
      <c r="G108" s="942"/>
      <c r="H108" s="942"/>
      <c r="I108" s="942"/>
      <c r="J108" s="942"/>
      <c r="K108" s="942"/>
      <c r="L108" s="942"/>
      <c r="M108" s="942"/>
      <c r="N108" s="942"/>
      <c r="O108" s="942"/>
      <c r="P108" s="942"/>
      <c r="Q108" s="942"/>
      <c r="R108" s="942"/>
      <c r="S108" s="942"/>
      <c r="T108" s="942"/>
      <c r="U108" s="351"/>
      <c r="V108" s="352"/>
      <c r="W108" s="353" t="s">
        <v>130</v>
      </c>
      <c r="X108" s="378" t="s">
        <v>2</v>
      </c>
      <c r="Y108" s="378"/>
      <c r="Z108" s="378"/>
      <c r="AA108" s="379"/>
      <c r="AB108" s="380"/>
      <c r="AC108" s="381" t="s">
        <v>10</v>
      </c>
      <c r="AD108" s="382"/>
      <c r="AE108" s="353"/>
      <c r="AF108" s="353"/>
      <c r="AG108" s="381" t="s">
        <v>12</v>
      </c>
      <c r="AH108" s="353"/>
      <c r="AI108" s="353"/>
      <c r="AJ108" s="353"/>
      <c r="AK108" s="381" t="s">
        <v>58</v>
      </c>
      <c r="AL108" s="354"/>
      <c r="AM108" s="351"/>
      <c r="AN108" s="352"/>
      <c r="AO108" s="359"/>
      <c r="AP108" s="353"/>
      <c r="AQ108" s="353"/>
    </row>
    <row r="109" spans="1:43" ht="6" customHeight="1" x14ac:dyDescent="0.2">
      <c r="A109" s="359"/>
      <c r="B109" s="370"/>
      <c r="C109" s="351"/>
      <c r="D109" s="383"/>
      <c r="E109" s="384"/>
      <c r="F109" s="384"/>
      <c r="G109" s="384"/>
      <c r="H109" s="384"/>
      <c r="I109" s="384"/>
      <c r="J109" s="384"/>
      <c r="K109" s="384"/>
      <c r="L109" s="384"/>
      <c r="M109" s="384"/>
      <c r="N109" s="384"/>
      <c r="O109" s="384"/>
      <c r="P109" s="384"/>
      <c r="Q109" s="384"/>
      <c r="R109" s="384"/>
      <c r="S109" s="384"/>
      <c r="T109" s="384"/>
      <c r="U109" s="385"/>
      <c r="V109" s="383"/>
      <c r="W109" s="384"/>
      <c r="X109" s="384"/>
      <c r="Y109" s="384"/>
      <c r="Z109" s="384"/>
      <c r="AA109" s="386"/>
      <c r="AB109" s="384"/>
      <c r="AC109" s="387"/>
      <c r="AD109" s="386"/>
      <c r="AE109" s="384"/>
      <c r="AF109" s="384"/>
      <c r="AG109" s="387"/>
      <c r="AH109" s="384"/>
      <c r="AI109" s="384"/>
      <c r="AJ109" s="384"/>
      <c r="AK109" s="387"/>
      <c r="AL109" s="388"/>
      <c r="AM109" s="385"/>
      <c r="AN109" s="352"/>
      <c r="AO109" s="359"/>
      <c r="AP109" s="353"/>
      <c r="AQ109" s="353"/>
    </row>
    <row r="110" spans="1:43" ht="6" customHeight="1" x14ac:dyDescent="0.2">
      <c r="A110" s="359"/>
      <c r="B110" s="370"/>
      <c r="C110" s="351"/>
      <c r="D110" s="389"/>
      <c r="E110" s="390"/>
      <c r="F110" s="390"/>
      <c r="G110" s="390"/>
      <c r="H110" s="390"/>
      <c r="I110" s="390"/>
      <c r="J110" s="390"/>
      <c r="K110" s="390"/>
      <c r="L110" s="390"/>
      <c r="M110" s="390"/>
      <c r="N110" s="390"/>
      <c r="O110" s="390"/>
      <c r="P110" s="390"/>
      <c r="Q110" s="390"/>
      <c r="R110" s="390"/>
      <c r="S110" s="390"/>
      <c r="T110" s="390"/>
      <c r="U110" s="391"/>
      <c r="V110" s="389"/>
      <c r="W110" s="390"/>
      <c r="X110" s="390"/>
      <c r="Y110" s="390"/>
      <c r="Z110" s="390"/>
      <c r="AA110" s="392"/>
      <c r="AB110" s="390"/>
      <c r="AC110" s="393"/>
      <c r="AD110" s="392"/>
      <c r="AE110" s="390"/>
      <c r="AF110" s="390"/>
      <c r="AG110" s="393"/>
      <c r="AH110" s="390"/>
      <c r="AI110" s="390"/>
      <c r="AJ110" s="390"/>
      <c r="AK110" s="393"/>
      <c r="AL110" s="394"/>
      <c r="AM110" s="391"/>
      <c r="AN110" s="352"/>
      <c r="AO110" s="359"/>
      <c r="AP110" s="353"/>
      <c r="AQ110" s="353"/>
    </row>
    <row r="111" spans="1:43" ht="11.25" customHeight="1" x14ac:dyDescent="0.2">
      <c r="A111" s="359"/>
      <c r="B111" s="370"/>
      <c r="C111" s="351"/>
      <c r="D111" s="352"/>
      <c r="E111" s="353" t="s">
        <v>131</v>
      </c>
      <c r="F111" s="942" t="str">
        <f ca="1">VLOOKUP(CONCATENATE($B$31&amp;INDIRECT(ADDRESS(ROW(),COLUMN()-1))),Language_Translations,MATCH(Language_Selected,Language_Options,0),FALSE)</f>
        <v>Du poisson frais ou séché ou des crustacés ?</v>
      </c>
      <c r="G111" s="942"/>
      <c r="H111" s="942"/>
      <c r="I111" s="942"/>
      <c r="J111" s="942"/>
      <c r="K111" s="942"/>
      <c r="L111" s="942"/>
      <c r="M111" s="942"/>
      <c r="N111" s="942"/>
      <c r="O111" s="942"/>
      <c r="P111" s="942"/>
      <c r="Q111" s="942"/>
      <c r="R111" s="942"/>
      <c r="S111" s="942"/>
      <c r="T111" s="942"/>
      <c r="U111" s="351"/>
      <c r="V111" s="352"/>
      <c r="W111" s="353" t="s">
        <v>131</v>
      </c>
      <c r="X111" s="378" t="s">
        <v>2</v>
      </c>
      <c r="Y111" s="378"/>
      <c r="Z111" s="378"/>
      <c r="AA111" s="379"/>
      <c r="AB111" s="380"/>
      <c r="AC111" s="381" t="s">
        <v>10</v>
      </c>
      <c r="AD111" s="382"/>
      <c r="AE111" s="353"/>
      <c r="AF111" s="353"/>
      <c r="AG111" s="381" t="s">
        <v>12</v>
      </c>
      <c r="AH111" s="353"/>
      <c r="AI111" s="353"/>
      <c r="AJ111" s="353"/>
      <c r="AK111" s="381" t="s">
        <v>58</v>
      </c>
      <c r="AL111" s="354"/>
      <c r="AM111" s="351"/>
      <c r="AN111" s="352"/>
      <c r="AO111" s="359"/>
      <c r="AP111" s="353"/>
      <c r="AQ111" s="353"/>
    </row>
    <row r="112" spans="1:43" ht="6" customHeight="1" x14ac:dyDescent="0.2">
      <c r="A112" s="359"/>
      <c r="B112" s="370"/>
      <c r="C112" s="351"/>
      <c r="D112" s="383"/>
      <c r="E112" s="384"/>
      <c r="F112" s="384"/>
      <c r="G112" s="384"/>
      <c r="H112" s="384"/>
      <c r="I112" s="384"/>
      <c r="J112" s="384"/>
      <c r="K112" s="384"/>
      <c r="L112" s="384"/>
      <c r="M112" s="384"/>
      <c r="N112" s="384"/>
      <c r="O112" s="384"/>
      <c r="P112" s="384"/>
      <c r="Q112" s="384"/>
      <c r="R112" s="384"/>
      <c r="S112" s="384"/>
      <c r="T112" s="384"/>
      <c r="U112" s="385"/>
      <c r="V112" s="383"/>
      <c r="W112" s="384"/>
      <c r="X112" s="384"/>
      <c r="Y112" s="384"/>
      <c r="Z112" s="384"/>
      <c r="AA112" s="386"/>
      <c r="AB112" s="384"/>
      <c r="AC112" s="387"/>
      <c r="AD112" s="386"/>
      <c r="AE112" s="384"/>
      <c r="AF112" s="384"/>
      <c r="AG112" s="387"/>
      <c r="AH112" s="384"/>
      <c r="AI112" s="384"/>
      <c r="AJ112" s="384"/>
      <c r="AK112" s="387"/>
      <c r="AL112" s="388"/>
      <c r="AM112" s="385"/>
      <c r="AN112" s="352"/>
      <c r="AO112" s="359"/>
      <c r="AP112" s="353"/>
      <c r="AQ112" s="353"/>
    </row>
    <row r="113" spans="1:43" ht="6" customHeight="1" x14ac:dyDescent="0.2">
      <c r="A113" s="359"/>
      <c r="B113" s="370"/>
      <c r="C113" s="351"/>
      <c r="D113" s="389"/>
      <c r="E113" s="390"/>
      <c r="F113" s="390"/>
      <c r="G113" s="390"/>
      <c r="H113" s="390"/>
      <c r="I113" s="390"/>
      <c r="J113" s="390"/>
      <c r="K113" s="390"/>
      <c r="L113" s="390"/>
      <c r="M113" s="390"/>
      <c r="N113" s="390"/>
      <c r="O113" s="390"/>
      <c r="P113" s="390"/>
      <c r="Q113" s="390"/>
      <c r="R113" s="390"/>
      <c r="S113" s="390"/>
      <c r="T113" s="390"/>
      <c r="U113" s="391"/>
      <c r="V113" s="389"/>
      <c r="W113" s="390"/>
      <c r="X113" s="390"/>
      <c r="Y113" s="390"/>
      <c r="Z113" s="390"/>
      <c r="AA113" s="392"/>
      <c r="AB113" s="390"/>
      <c r="AC113" s="393"/>
      <c r="AD113" s="392"/>
      <c r="AE113" s="390"/>
      <c r="AF113" s="390"/>
      <c r="AG113" s="393"/>
      <c r="AH113" s="390"/>
      <c r="AI113" s="390"/>
      <c r="AJ113" s="390"/>
      <c r="AK113" s="393"/>
      <c r="AL113" s="394"/>
      <c r="AM113" s="391"/>
      <c r="AN113" s="352"/>
      <c r="AO113" s="359"/>
      <c r="AP113" s="353"/>
      <c r="AQ113" s="353"/>
    </row>
    <row r="114" spans="1:43" x14ac:dyDescent="0.2">
      <c r="A114" s="359"/>
      <c r="B114" s="370"/>
      <c r="C114" s="351"/>
      <c r="D114" s="352"/>
      <c r="E114" s="353" t="s">
        <v>132</v>
      </c>
      <c r="F114" s="942" t="str">
        <f ca="1">VLOOKUP(CONCATENATE($B$31&amp;INDIRECT(ADDRESS(ROW(),COLUMN()-1))),Language_Translations,MATCH(Language_Selected,Language_Options,0),FALSE)</f>
        <v>N'importe quelle préparation à base de haricots, pois, lentilles ou noix ?</v>
      </c>
      <c r="G114" s="942"/>
      <c r="H114" s="942"/>
      <c r="I114" s="942"/>
      <c r="J114" s="942"/>
      <c r="K114" s="942"/>
      <c r="L114" s="942"/>
      <c r="M114" s="942"/>
      <c r="N114" s="942"/>
      <c r="O114" s="942"/>
      <c r="P114" s="942"/>
      <c r="Q114" s="942"/>
      <c r="R114" s="942"/>
      <c r="S114" s="942"/>
      <c r="T114" s="942"/>
      <c r="U114" s="351"/>
      <c r="V114" s="352"/>
      <c r="AL114" s="354"/>
      <c r="AM114" s="351"/>
      <c r="AN114" s="352"/>
      <c r="AO114" s="359"/>
      <c r="AP114" s="353"/>
      <c r="AQ114" s="353"/>
    </row>
    <row r="115" spans="1:43" ht="10.5" x14ac:dyDescent="0.2">
      <c r="A115" s="780"/>
      <c r="B115" s="370"/>
      <c r="C115" s="351"/>
      <c r="D115" s="352"/>
      <c r="E115" s="781"/>
      <c r="F115" s="942"/>
      <c r="G115" s="942"/>
      <c r="H115" s="942"/>
      <c r="I115" s="942"/>
      <c r="J115" s="942"/>
      <c r="K115" s="942"/>
      <c r="L115" s="942"/>
      <c r="M115" s="942"/>
      <c r="N115" s="942"/>
      <c r="O115" s="942"/>
      <c r="P115" s="942"/>
      <c r="Q115" s="942"/>
      <c r="R115" s="942"/>
      <c r="S115" s="942"/>
      <c r="T115" s="942"/>
      <c r="U115" s="351"/>
      <c r="V115" s="352"/>
      <c r="W115" s="353" t="s">
        <v>132</v>
      </c>
      <c r="X115" s="378" t="s">
        <v>2</v>
      </c>
      <c r="Y115" s="378"/>
      <c r="Z115" s="378"/>
      <c r="AA115" s="379"/>
      <c r="AB115" s="380"/>
      <c r="AC115" s="381" t="s">
        <v>10</v>
      </c>
      <c r="AD115" s="382"/>
      <c r="AE115" s="353"/>
      <c r="AF115" s="353"/>
      <c r="AG115" s="381" t="s">
        <v>12</v>
      </c>
      <c r="AH115" s="353"/>
      <c r="AI115" s="353"/>
      <c r="AJ115" s="353"/>
      <c r="AK115" s="381" t="s">
        <v>58</v>
      </c>
      <c r="AL115" s="356"/>
      <c r="AM115" s="351"/>
      <c r="AN115" s="352"/>
      <c r="AO115" s="780"/>
      <c r="AP115" s="781"/>
      <c r="AQ115" s="781"/>
    </row>
    <row r="116" spans="1:43" ht="6" customHeight="1" x14ac:dyDescent="0.2">
      <c r="A116" s="359"/>
      <c r="B116" s="370"/>
      <c r="C116" s="351"/>
      <c r="D116" s="383"/>
      <c r="E116" s="384"/>
      <c r="F116" s="384"/>
      <c r="G116" s="384"/>
      <c r="H116" s="384"/>
      <c r="I116" s="384"/>
      <c r="J116" s="384"/>
      <c r="K116" s="384"/>
      <c r="L116" s="384"/>
      <c r="M116" s="384"/>
      <c r="N116" s="384"/>
      <c r="O116" s="384"/>
      <c r="P116" s="384"/>
      <c r="Q116" s="384"/>
      <c r="R116" s="384"/>
      <c r="S116" s="384"/>
      <c r="T116" s="384"/>
      <c r="U116" s="385"/>
      <c r="V116" s="383"/>
      <c r="W116" s="384"/>
      <c r="X116" s="384"/>
      <c r="Y116" s="384"/>
      <c r="Z116" s="384"/>
      <c r="AA116" s="386"/>
      <c r="AB116" s="384"/>
      <c r="AC116" s="387"/>
      <c r="AD116" s="386"/>
      <c r="AE116" s="384"/>
      <c r="AF116" s="384"/>
      <c r="AG116" s="387"/>
      <c r="AH116" s="384"/>
      <c r="AI116" s="384"/>
      <c r="AJ116" s="384"/>
      <c r="AK116" s="387"/>
      <c r="AL116" s="388"/>
      <c r="AM116" s="385"/>
      <c r="AN116" s="352"/>
      <c r="AO116" s="359"/>
      <c r="AP116" s="353"/>
      <c r="AQ116" s="353"/>
    </row>
    <row r="117" spans="1:43" ht="6" customHeight="1" x14ac:dyDescent="0.2">
      <c r="A117" s="359"/>
      <c r="B117" s="370"/>
      <c r="C117" s="351"/>
      <c r="D117" s="389"/>
      <c r="E117" s="390"/>
      <c r="F117" s="390"/>
      <c r="G117" s="390"/>
      <c r="H117" s="390"/>
      <c r="I117" s="390"/>
      <c r="J117" s="390"/>
      <c r="K117" s="390"/>
      <c r="L117" s="390"/>
      <c r="M117" s="390"/>
      <c r="N117" s="390"/>
      <c r="O117" s="390"/>
      <c r="P117" s="390"/>
      <c r="Q117" s="390"/>
      <c r="R117" s="390"/>
      <c r="S117" s="390"/>
      <c r="T117" s="390"/>
      <c r="U117" s="391"/>
      <c r="V117" s="389"/>
      <c r="W117" s="390"/>
      <c r="X117" s="390"/>
      <c r="Y117" s="390"/>
      <c r="Z117" s="390"/>
      <c r="AA117" s="392"/>
      <c r="AB117" s="390"/>
      <c r="AC117" s="393"/>
      <c r="AD117" s="392"/>
      <c r="AE117" s="390"/>
      <c r="AF117" s="390"/>
      <c r="AG117" s="393"/>
      <c r="AH117" s="390"/>
      <c r="AI117" s="390"/>
      <c r="AJ117" s="390"/>
      <c r="AK117" s="393"/>
      <c r="AL117" s="394"/>
      <c r="AM117" s="391"/>
      <c r="AN117" s="352"/>
      <c r="AO117" s="359"/>
      <c r="AP117" s="353"/>
      <c r="AQ117" s="353"/>
    </row>
    <row r="118" spans="1:43" ht="11.25" customHeight="1" x14ac:dyDescent="0.2">
      <c r="A118" s="359"/>
      <c r="B118" s="370"/>
      <c r="C118" s="351"/>
      <c r="D118" s="352"/>
      <c r="E118" s="353" t="s">
        <v>133</v>
      </c>
      <c r="F118" s="942" t="str">
        <f ca="1">VLOOKUP(CONCATENATE($B$31&amp;INDIRECT(ADDRESS(ROW(),COLUMN()-1))),Language_Translations,MATCH(Language_Selected,Language_Options,0),FALSE)</f>
        <v>Du fromage ou d'autres produits laitiers ?</v>
      </c>
      <c r="G118" s="942"/>
      <c r="H118" s="942"/>
      <c r="I118" s="942"/>
      <c r="J118" s="942"/>
      <c r="K118" s="942"/>
      <c r="L118" s="942"/>
      <c r="M118" s="942"/>
      <c r="N118" s="942"/>
      <c r="O118" s="942"/>
      <c r="P118" s="942"/>
      <c r="Q118" s="942"/>
      <c r="R118" s="942"/>
      <c r="S118" s="942"/>
      <c r="T118" s="942"/>
      <c r="U118" s="351"/>
      <c r="V118" s="352"/>
      <c r="W118" s="353" t="s">
        <v>133</v>
      </c>
      <c r="X118" s="378" t="s">
        <v>2</v>
      </c>
      <c r="Y118" s="378"/>
      <c r="Z118" s="378"/>
      <c r="AA118" s="379"/>
      <c r="AB118" s="380"/>
      <c r="AC118" s="381" t="s">
        <v>10</v>
      </c>
      <c r="AD118" s="382"/>
      <c r="AE118" s="353"/>
      <c r="AF118" s="353"/>
      <c r="AG118" s="381" t="s">
        <v>12</v>
      </c>
      <c r="AH118" s="353"/>
      <c r="AI118" s="353"/>
      <c r="AJ118" s="353"/>
      <c r="AK118" s="381" t="s">
        <v>58</v>
      </c>
      <c r="AL118" s="354"/>
      <c r="AM118" s="351"/>
      <c r="AN118" s="352"/>
      <c r="AO118" s="359"/>
      <c r="AP118" s="353"/>
      <c r="AQ118" s="353"/>
    </row>
    <row r="119" spans="1:43" ht="6" customHeight="1" x14ac:dyDescent="0.2">
      <c r="A119" s="359"/>
      <c r="B119" s="370"/>
      <c r="C119" s="351"/>
      <c r="D119" s="383"/>
      <c r="E119" s="384"/>
      <c r="F119" s="384"/>
      <c r="G119" s="384"/>
      <c r="H119" s="384"/>
      <c r="I119" s="384"/>
      <c r="J119" s="384"/>
      <c r="K119" s="384"/>
      <c r="L119" s="384"/>
      <c r="M119" s="384"/>
      <c r="N119" s="384"/>
      <c r="O119" s="384"/>
      <c r="P119" s="384"/>
      <c r="Q119" s="384"/>
      <c r="R119" s="384"/>
      <c r="S119" s="384"/>
      <c r="T119" s="384"/>
      <c r="U119" s="385"/>
      <c r="V119" s="383"/>
      <c r="W119" s="384"/>
      <c r="X119" s="384"/>
      <c r="Y119" s="384"/>
      <c r="Z119" s="384"/>
      <c r="AA119" s="386"/>
      <c r="AB119" s="384"/>
      <c r="AC119" s="387"/>
      <c r="AD119" s="386"/>
      <c r="AE119" s="384"/>
      <c r="AF119" s="384"/>
      <c r="AG119" s="387"/>
      <c r="AH119" s="384"/>
      <c r="AI119" s="384"/>
      <c r="AJ119" s="384"/>
      <c r="AK119" s="387"/>
      <c r="AL119" s="388"/>
      <c r="AM119" s="385"/>
      <c r="AN119" s="352"/>
      <c r="AO119" s="359"/>
      <c r="AP119" s="353"/>
      <c r="AQ119" s="353"/>
    </row>
    <row r="120" spans="1:43" ht="6" customHeight="1" x14ac:dyDescent="0.2">
      <c r="A120" s="359"/>
      <c r="B120" s="370"/>
      <c r="C120" s="351"/>
      <c r="D120" s="389"/>
      <c r="E120" s="390"/>
      <c r="F120" s="390"/>
      <c r="G120" s="390"/>
      <c r="H120" s="390"/>
      <c r="I120" s="390"/>
      <c r="J120" s="390"/>
      <c r="K120" s="390"/>
      <c r="L120" s="390"/>
      <c r="M120" s="390"/>
      <c r="N120" s="390"/>
      <c r="O120" s="390"/>
      <c r="P120" s="390"/>
      <c r="Q120" s="390"/>
      <c r="R120" s="390"/>
      <c r="S120" s="390"/>
      <c r="T120" s="390"/>
      <c r="U120" s="391"/>
      <c r="V120" s="389"/>
      <c r="W120" s="390"/>
      <c r="X120" s="390"/>
      <c r="Y120" s="390"/>
      <c r="Z120" s="390"/>
      <c r="AA120" s="392"/>
      <c r="AB120" s="390"/>
      <c r="AC120" s="393"/>
      <c r="AD120" s="392"/>
      <c r="AE120" s="390"/>
      <c r="AF120" s="390"/>
      <c r="AG120" s="393"/>
      <c r="AH120" s="390"/>
      <c r="AI120" s="390"/>
      <c r="AJ120" s="390"/>
      <c r="AK120" s="393"/>
      <c r="AL120" s="394"/>
      <c r="AM120" s="391"/>
      <c r="AN120" s="352"/>
      <c r="AO120" s="359"/>
      <c r="AP120" s="353"/>
      <c r="AQ120" s="353"/>
    </row>
    <row r="121" spans="1:43" ht="10.5" x14ac:dyDescent="0.2">
      <c r="A121" s="359"/>
      <c r="B121" s="370"/>
      <c r="C121" s="351"/>
      <c r="D121" s="352"/>
      <c r="E121" s="353" t="s">
        <v>134</v>
      </c>
      <c r="F121" s="942" t="str">
        <f ca="1">VLOOKUP(CONCATENATE($B$31&amp;INDIRECT(ADDRESS(ROW(),COLUMN()-1))),Language_Translations,MATCH(Language_Selected,Language_Options,0),FALSE)</f>
        <v>N'importe quelle préparation à base d'aliments solides, semi solides, ou mous ?</v>
      </c>
      <c r="G121" s="942"/>
      <c r="H121" s="942"/>
      <c r="I121" s="942"/>
      <c r="J121" s="942"/>
      <c r="K121" s="942"/>
      <c r="L121" s="942"/>
      <c r="M121" s="942"/>
      <c r="N121" s="942"/>
      <c r="O121" s="942"/>
      <c r="P121" s="942"/>
      <c r="Q121" s="942"/>
      <c r="R121" s="942"/>
      <c r="S121" s="942"/>
      <c r="T121" s="942"/>
      <c r="U121" s="351"/>
      <c r="V121" s="352"/>
      <c r="W121" s="353" t="s">
        <v>134</v>
      </c>
      <c r="X121" s="378" t="s">
        <v>2</v>
      </c>
      <c r="Y121" s="378"/>
      <c r="Z121" s="378"/>
      <c r="AA121" s="379"/>
      <c r="AB121" s="380"/>
      <c r="AC121" s="381" t="s">
        <v>10</v>
      </c>
      <c r="AD121" s="382"/>
      <c r="AE121" s="353"/>
      <c r="AF121" s="353"/>
      <c r="AG121" s="381" t="s">
        <v>12</v>
      </c>
      <c r="AH121" s="353"/>
      <c r="AI121" s="353"/>
      <c r="AJ121" s="353"/>
      <c r="AK121" s="381" t="s">
        <v>58</v>
      </c>
      <c r="AL121" s="354"/>
      <c r="AM121" s="351"/>
      <c r="AN121" s="352"/>
      <c r="AO121" s="359"/>
      <c r="AP121" s="353"/>
      <c r="AQ121" s="353"/>
    </row>
    <row r="122" spans="1:43" ht="10.5" x14ac:dyDescent="0.2">
      <c r="A122" s="780"/>
      <c r="B122" s="370"/>
      <c r="C122" s="351"/>
      <c r="D122" s="352"/>
      <c r="E122" s="781"/>
      <c r="F122" s="942"/>
      <c r="G122" s="942"/>
      <c r="H122" s="942"/>
      <c r="I122" s="942"/>
      <c r="J122" s="942"/>
      <c r="K122" s="942"/>
      <c r="L122" s="942"/>
      <c r="M122" s="942"/>
      <c r="N122" s="942"/>
      <c r="O122" s="942"/>
      <c r="P122" s="942"/>
      <c r="Q122" s="942"/>
      <c r="R122" s="942"/>
      <c r="S122" s="942"/>
      <c r="T122" s="942"/>
      <c r="U122" s="351"/>
      <c r="V122" s="352"/>
      <c r="W122" s="781"/>
      <c r="X122" s="378"/>
      <c r="Y122" s="378"/>
      <c r="Z122" s="378"/>
      <c r="AA122" s="379"/>
      <c r="AB122" s="380"/>
      <c r="AC122" s="381"/>
      <c r="AD122" s="382"/>
      <c r="AE122" s="781"/>
      <c r="AF122" s="781"/>
      <c r="AG122" s="381"/>
      <c r="AH122" s="781"/>
      <c r="AI122" s="781"/>
      <c r="AJ122" s="781"/>
      <c r="AK122" s="381"/>
      <c r="AL122" s="354"/>
      <c r="AM122" s="351"/>
      <c r="AN122" s="352"/>
      <c r="AO122" s="780"/>
      <c r="AP122" s="781"/>
      <c r="AQ122" s="781"/>
    </row>
    <row r="123" spans="1:43" ht="6" customHeight="1" thickBot="1" x14ac:dyDescent="0.25">
      <c r="A123" s="345"/>
      <c r="B123" s="773"/>
      <c r="C123" s="347"/>
      <c r="D123" s="348"/>
      <c r="E123" s="345"/>
      <c r="F123" s="345"/>
      <c r="G123" s="345"/>
      <c r="H123" s="345"/>
      <c r="I123" s="345"/>
      <c r="J123" s="345"/>
      <c r="K123" s="345"/>
      <c r="L123" s="345"/>
      <c r="M123" s="345"/>
      <c r="N123" s="345"/>
      <c r="O123" s="345"/>
      <c r="P123" s="345"/>
      <c r="Q123" s="345"/>
      <c r="R123" s="345"/>
      <c r="S123" s="345"/>
      <c r="T123" s="345"/>
      <c r="U123" s="347"/>
      <c r="V123" s="348"/>
      <c r="W123" s="399"/>
      <c r="X123" s="345"/>
      <c r="Y123" s="345"/>
      <c r="Z123" s="345"/>
      <c r="AA123" s="345"/>
      <c r="AB123" s="346"/>
      <c r="AC123" s="345"/>
      <c r="AD123" s="345"/>
      <c r="AE123" s="345"/>
      <c r="AF123" s="345"/>
      <c r="AG123" s="346"/>
      <c r="AH123" s="345"/>
      <c r="AI123" s="345"/>
      <c r="AJ123" s="345"/>
      <c r="AK123" s="346"/>
      <c r="AL123" s="363"/>
      <c r="AM123" s="347"/>
      <c r="AN123" s="348"/>
      <c r="AO123" s="345"/>
      <c r="AP123" s="345"/>
      <c r="AQ123" s="345"/>
    </row>
    <row r="124" spans="1:43" ht="6" customHeight="1" x14ac:dyDescent="0.2">
      <c r="A124" s="375"/>
      <c r="B124" s="366"/>
      <c r="C124" s="367"/>
      <c r="D124" s="368"/>
      <c r="E124" s="365"/>
      <c r="F124" s="365"/>
      <c r="G124" s="365"/>
      <c r="H124" s="365"/>
      <c r="I124" s="365"/>
      <c r="J124" s="365"/>
      <c r="K124" s="365"/>
      <c r="L124" s="365"/>
      <c r="M124" s="365"/>
      <c r="N124" s="365"/>
      <c r="O124" s="365"/>
      <c r="P124" s="365"/>
      <c r="Q124" s="365"/>
      <c r="R124" s="365"/>
      <c r="S124" s="365"/>
      <c r="T124" s="365"/>
      <c r="U124" s="365"/>
      <c r="V124" s="365"/>
      <c r="W124" s="365"/>
      <c r="X124" s="365"/>
      <c r="Y124" s="365"/>
      <c r="Z124" s="365"/>
      <c r="AA124" s="365"/>
      <c r="AB124" s="365"/>
      <c r="AC124" s="365"/>
      <c r="AD124" s="365"/>
      <c r="AE124" s="365"/>
      <c r="AF124" s="365"/>
      <c r="AG124" s="365"/>
      <c r="AH124" s="365"/>
      <c r="AI124" s="365"/>
      <c r="AJ124" s="365"/>
      <c r="AK124" s="365"/>
      <c r="AL124" s="369"/>
      <c r="AM124" s="367"/>
      <c r="AN124" s="368"/>
      <c r="AO124" s="365"/>
      <c r="AP124" s="365"/>
      <c r="AQ124" s="376"/>
    </row>
    <row r="125" spans="1:43" x14ac:dyDescent="0.2">
      <c r="A125" s="350"/>
      <c r="B125" s="79">
        <v>651</v>
      </c>
      <c r="C125" s="351"/>
      <c r="D125" s="352"/>
      <c r="E125" s="979" t="s">
        <v>1086</v>
      </c>
      <c r="F125" s="979"/>
      <c r="G125" s="979"/>
      <c r="H125" s="979"/>
      <c r="I125" s="979"/>
      <c r="J125" s="979"/>
      <c r="K125" s="979"/>
      <c r="L125" s="979"/>
      <c r="M125" s="979"/>
      <c r="N125" s="979"/>
      <c r="O125" s="979"/>
      <c r="P125" s="979"/>
      <c r="Q125" s="979"/>
      <c r="R125" s="979"/>
      <c r="S125" s="979"/>
      <c r="T125" s="979"/>
      <c r="U125" s="353"/>
      <c r="V125" s="353"/>
      <c r="W125" s="353"/>
      <c r="X125" s="353"/>
      <c r="Y125" s="353"/>
      <c r="Z125" s="353"/>
      <c r="AA125" s="353"/>
      <c r="AB125" s="353"/>
      <c r="AC125" s="353"/>
      <c r="AD125" s="353"/>
      <c r="AE125" s="353"/>
      <c r="AF125" s="353"/>
      <c r="AG125" s="353"/>
      <c r="AH125" s="353"/>
      <c r="AI125" s="353"/>
      <c r="AJ125" s="353"/>
      <c r="AK125" s="353"/>
      <c r="AL125" s="354"/>
      <c r="AM125" s="351"/>
      <c r="AN125" s="352"/>
      <c r="AO125" s="353"/>
      <c r="AP125" s="353"/>
      <c r="AQ125" s="355"/>
    </row>
    <row r="126" spans="1:43" ht="6" customHeight="1" x14ac:dyDescent="0.2">
      <c r="A126" s="350"/>
      <c r="B126" s="79"/>
      <c r="C126" s="351"/>
      <c r="D126" s="352"/>
      <c r="E126" s="353"/>
      <c r="F126" s="353"/>
      <c r="G126" s="353"/>
      <c r="H126" s="353"/>
      <c r="I126" s="353"/>
      <c r="J126" s="353"/>
      <c r="K126" s="353"/>
      <c r="L126" s="353"/>
      <c r="M126" s="353"/>
      <c r="N126" s="353"/>
      <c r="O126" s="353"/>
      <c r="P126" s="353"/>
      <c r="Q126" s="353"/>
      <c r="R126" s="353"/>
      <c r="S126" s="353"/>
      <c r="T126" s="353"/>
      <c r="U126" s="353"/>
      <c r="V126" s="353"/>
      <c r="W126" s="353"/>
      <c r="X126" s="353"/>
      <c r="Y126" s="353"/>
      <c r="Z126" s="353"/>
      <c r="AA126" s="353"/>
      <c r="AB126" s="353"/>
      <c r="AC126" s="353"/>
      <c r="AD126" s="353"/>
      <c r="AE126" s="353"/>
      <c r="AF126" s="353"/>
      <c r="AG126" s="353"/>
      <c r="AH126" s="353"/>
      <c r="AI126" s="353"/>
      <c r="AJ126" s="353"/>
      <c r="AK126" s="353"/>
      <c r="AL126" s="354"/>
      <c r="AM126" s="351"/>
      <c r="AN126" s="352"/>
      <c r="AO126" s="353"/>
      <c r="AP126" s="353"/>
      <c r="AQ126" s="355"/>
    </row>
    <row r="127" spans="1:43" x14ac:dyDescent="0.2">
      <c r="A127" s="350"/>
      <c r="B127" s="79"/>
      <c r="C127" s="351"/>
      <c r="D127" s="352"/>
      <c r="E127" s="353"/>
      <c r="F127" s="353"/>
      <c r="G127" s="353"/>
      <c r="H127" s="353"/>
      <c r="I127" s="353"/>
      <c r="J127" s="353"/>
      <c r="K127" s="353"/>
      <c r="M127" s="353"/>
      <c r="N127" s="353"/>
      <c r="O127" s="353"/>
      <c r="P127" s="354" t="s">
        <v>1087</v>
      </c>
      <c r="Q127" s="353"/>
      <c r="R127" s="353"/>
      <c r="S127" s="353"/>
      <c r="T127" s="353"/>
      <c r="U127" s="353"/>
      <c r="V127" s="353"/>
      <c r="W127" s="353"/>
      <c r="Y127" s="353"/>
      <c r="Z127" s="354" t="s">
        <v>1099</v>
      </c>
      <c r="AA127" s="353"/>
      <c r="AB127" s="353"/>
      <c r="AC127" s="353"/>
      <c r="AD127" s="353"/>
      <c r="AE127" s="353"/>
      <c r="AF127" s="353"/>
      <c r="AG127" s="353"/>
      <c r="AH127" s="353"/>
      <c r="AI127" s="353"/>
      <c r="AJ127" s="353"/>
      <c r="AK127" s="353"/>
      <c r="AL127" s="354"/>
      <c r="AM127" s="351"/>
      <c r="AN127" s="352"/>
      <c r="AO127" s="353"/>
      <c r="AP127" s="361">
        <v>653</v>
      </c>
      <c r="AQ127" s="355"/>
    </row>
    <row r="128" spans="1:43" ht="6" customHeight="1" thickBot="1" x14ac:dyDescent="0.25">
      <c r="A128" s="362"/>
      <c r="B128" s="773"/>
      <c r="C128" s="347"/>
      <c r="D128" s="348"/>
      <c r="E128" s="345"/>
      <c r="F128" s="345"/>
      <c r="G128" s="345"/>
      <c r="H128" s="345"/>
      <c r="I128" s="345"/>
      <c r="J128" s="345"/>
      <c r="K128" s="345"/>
      <c r="L128" s="345"/>
      <c r="M128" s="345"/>
      <c r="N128" s="345"/>
      <c r="O128" s="345"/>
      <c r="P128" s="345"/>
      <c r="Q128" s="345"/>
      <c r="R128" s="345"/>
      <c r="S128" s="345"/>
      <c r="T128" s="345"/>
      <c r="U128" s="345"/>
      <c r="V128" s="345"/>
      <c r="W128" s="345"/>
      <c r="X128" s="345"/>
      <c r="Y128" s="345"/>
      <c r="Z128" s="345"/>
      <c r="AA128" s="345"/>
      <c r="AB128" s="345"/>
      <c r="AC128" s="345"/>
      <c r="AD128" s="345"/>
      <c r="AE128" s="345"/>
      <c r="AF128" s="345"/>
      <c r="AG128" s="345"/>
      <c r="AH128" s="345"/>
      <c r="AI128" s="345"/>
      <c r="AJ128" s="345"/>
      <c r="AK128" s="345"/>
      <c r="AL128" s="363"/>
      <c r="AM128" s="347"/>
      <c r="AN128" s="348"/>
      <c r="AO128" s="345"/>
      <c r="AP128" s="345"/>
      <c r="AQ128" s="364"/>
    </row>
    <row r="129" spans="1:43" ht="6" customHeight="1" x14ac:dyDescent="0.2">
      <c r="A129" s="365"/>
      <c r="B129" s="366"/>
      <c r="C129" s="367"/>
      <c r="D129" s="368"/>
      <c r="E129" s="365"/>
      <c r="F129" s="365"/>
      <c r="G129" s="365"/>
      <c r="H129" s="365"/>
      <c r="I129" s="365"/>
      <c r="J129" s="365"/>
      <c r="K129" s="365"/>
      <c r="L129" s="365"/>
      <c r="M129" s="365"/>
      <c r="N129" s="365"/>
      <c r="O129" s="365"/>
      <c r="P129" s="365"/>
      <c r="Q129" s="365"/>
      <c r="R129" s="365"/>
      <c r="S129" s="365"/>
      <c r="T129" s="365"/>
      <c r="U129" s="367"/>
      <c r="V129" s="368"/>
      <c r="W129" s="365"/>
      <c r="X129" s="365"/>
      <c r="Y129" s="365"/>
      <c r="Z129" s="365"/>
      <c r="AA129" s="365"/>
      <c r="AB129" s="365"/>
      <c r="AC129" s="365"/>
      <c r="AD129" s="365"/>
      <c r="AE129" s="365"/>
      <c r="AF129" s="365"/>
      <c r="AG129" s="365"/>
      <c r="AH129" s="365"/>
      <c r="AI129" s="365"/>
      <c r="AJ129" s="365"/>
      <c r="AK129" s="365"/>
      <c r="AL129" s="369"/>
      <c r="AM129" s="367"/>
      <c r="AN129" s="368"/>
      <c r="AO129" s="365"/>
      <c r="AP129" s="365"/>
      <c r="AQ129" s="365"/>
    </row>
    <row r="130" spans="1:43" ht="11.25" customHeight="1" x14ac:dyDescent="0.2">
      <c r="A130" s="353"/>
      <c r="B130" s="79">
        <v>652</v>
      </c>
      <c r="C130" s="351"/>
      <c r="D130" s="352"/>
      <c r="E130" s="942" t="str">
        <f ca="1">VLOOKUP(INDIRECT(ADDRESS(ROW(),COLUMN()-3)),Language_Translations,MATCH(Language_Selected,Language_Options,0),FALSE)</f>
        <v>Est-ce que hier durant le jour ou la nuit (NOM DE 649) a mangé des aliments solides, semi solides ou mous ?
SI ‘OUI’ INSISTEZ : Quel type d'aliments solide, semi solide ou mou (NOM) a-t-il/elle mangé ?</v>
      </c>
      <c r="F130" s="942"/>
      <c r="G130" s="942"/>
      <c r="H130" s="942"/>
      <c r="I130" s="942"/>
      <c r="J130" s="942"/>
      <c r="K130" s="942"/>
      <c r="L130" s="942"/>
      <c r="M130" s="942"/>
      <c r="N130" s="942"/>
      <c r="O130" s="942"/>
      <c r="P130" s="942"/>
      <c r="Q130" s="942"/>
      <c r="R130" s="942"/>
      <c r="S130" s="942"/>
      <c r="T130" s="942"/>
      <c r="U130" s="351"/>
      <c r="V130" s="352"/>
      <c r="W130" s="353" t="s">
        <v>444</v>
      </c>
      <c r="X130" s="353"/>
      <c r="Y130" s="378" t="s">
        <v>2</v>
      </c>
      <c r="Z130" s="378"/>
      <c r="AA130" s="378"/>
      <c r="AB130" s="378"/>
      <c r="AC130" s="378"/>
      <c r="AD130" s="378"/>
      <c r="AE130" s="378"/>
      <c r="AF130" s="378"/>
      <c r="AG130" s="378"/>
      <c r="AH130" s="378"/>
      <c r="AI130" s="378"/>
      <c r="AJ130" s="378"/>
      <c r="AK130" s="378"/>
      <c r="AL130" s="400" t="s">
        <v>10</v>
      </c>
      <c r="AM130" s="351"/>
      <c r="AN130" s="352"/>
      <c r="AP130" s="361"/>
      <c r="AQ130" s="353"/>
    </row>
    <row r="131" spans="1:43" ht="12" customHeight="1" x14ac:dyDescent="0.2">
      <c r="A131" s="353"/>
      <c r="B131" s="79"/>
      <c r="C131" s="351"/>
      <c r="D131" s="352"/>
      <c r="E131" s="942"/>
      <c r="F131" s="942"/>
      <c r="G131" s="942"/>
      <c r="H131" s="942"/>
      <c r="I131" s="942"/>
      <c r="J131" s="942"/>
      <c r="K131" s="942"/>
      <c r="L131" s="942"/>
      <c r="M131" s="942"/>
      <c r="N131" s="942"/>
      <c r="O131" s="942"/>
      <c r="P131" s="942"/>
      <c r="Q131" s="942"/>
      <c r="R131" s="942"/>
      <c r="S131" s="942"/>
      <c r="T131" s="942"/>
      <c r="U131" s="351"/>
      <c r="V131" s="352"/>
      <c r="W131" s="353"/>
      <c r="Z131" s="981" t="s">
        <v>1088</v>
      </c>
      <c r="AA131" s="981"/>
      <c r="AB131" s="981"/>
      <c r="AC131" s="981"/>
      <c r="AD131" s="981"/>
      <c r="AE131" s="981"/>
      <c r="AF131" s="981"/>
      <c r="AG131" s="981"/>
      <c r="AH131" s="981"/>
      <c r="AI131" s="981"/>
      <c r="AJ131" s="981"/>
      <c r="AK131" s="353"/>
      <c r="AL131" s="354"/>
      <c r="AM131" s="351"/>
      <c r="AN131" s="352"/>
      <c r="AO131" s="353"/>
      <c r="AP131" s="353"/>
      <c r="AQ131" s="353"/>
    </row>
    <row r="132" spans="1:43" x14ac:dyDescent="0.2">
      <c r="A132" s="353"/>
      <c r="B132" s="79"/>
      <c r="C132" s="351"/>
      <c r="D132" s="352"/>
      <c r="E132" s="942"/>
      <c r="F132" s="942"/>
      <c r="G132" s="942"/>
      <c r="H132" s="942"/>
      <c r="I132" s="942"/>
      <c r="J132" s="942"/>
      <c r="K132" s="942"/>
      <c r="L132" s="942"/>
      <c r="M132" s="942"/>
      <c r="N132" s="942"/>
      <c r="O132" s="942"/>
      <c r="P132" s="942"/>
      <c r="Q132" s="942"/>
      <c r="R132" s="942"/>
      <c r="S132" s="942"/>
      <c r="T132" s="942"/>
      <c r="U132" s="351"/>
      <c r="V132" s="352"/>
      <c r="W132" s="353"/>
      <c r="Y132" s="401"/>
      <c r="Z132" s="981"/>
      <c r="AA132" s="981"/>
      <c r="AB132" s="981"/>
      <c r="AC132" s="981"/>
      <c r="AD132" s="981"/>
      <c r="AE132" s="981"/>
      <c r="AF132" s="981"/>
      <c r="AG132" s="981"/>
      <c r="AH132" s="981"/>
      <c r="AI132" s="981"/>
      <c r="AJ132" s="981"/>
      <c r="AK132" s="353"/>
      <c r="AL132" s="354"/>
      <c r="AM132" s="351"/>
      <c r="AN132" s="352"/>
      <c r="AO132" s="353"/>
      <c r="AP132" s="353"/>
      <c r="AQ132" s="353"/>
    </row>
    <row r="133" spans="1:43" x14ac:dyDescent="0.2">
      <c r="A133" s="353"/>
      <c r="B133" s="79"/>
      <c r="C133" s="351"/>
      <c r="D133" s="352"/>
      <c r="E133" s="942"/>
      <c r="F133" s="942"/>
      <c r="G133" s="942"/>
      <c r="H133" s="942"/>
      <c r="I133" s="942"/>
      <c r="J133" s="942"/>
      <c r="K133" s="942"/>
      <c r="L133" s="942"/>
      <c r="M133" s="942"/>
      <c r="N133" s="942"/>
      <c r="O133" s="942"/>
      <c r="P133" s="942"/>
      <c r="Q133" s="942"/>
      <c r="R133" s="942"/>
      <c r="S133" s="942"/>
      <c r="T133" s="942"/>
      <c r="U133" s="351"/>
      <c r="V133" s="352"/>
      <c r="W133" s="353"/>
      <c r="Y133" s="401"/>
      <c r="Z133" s="402"/>
      <c r="AA133" s="402"/>
      <c r="AB133" s="402"/>
      <c r="AC133" s="402"/>
      <c r="AD133" s="402"/>
      <c r="AE133" s="402"/>
      <c r="AF133" s="402"/>
      <c r="AG133" s="402"/>
      <c r="AH133" s="402"/>
      <c r="AI133" s="402"/>
      <c r="AJ133" s="402"/>
      <c r="AK133" s="353"/>
      <c r="AL133" s="354"/>
      <c r="AM133" s="351"/>
      <c r="AN133" s="352"/>
      <c r="AO133" s="353"/>
      <c r="AP133" s="353"/>
      <c r="AQ133" s="353"/>
    </row>
    <row r="134" spans="1:43" x14ac:dyDescent="0.2">
      <c r="A134" s="353"/>
      <c r="B134" s="79"/>
      <c r="C134" s="351"/>
      <c r="D134" s="352"/>
      <c r="E134" s="942"/>
      <c r="F134" s="942"/>
      <c r="G134" s="942"/>
      <c r="H134" s="942"/>
      <c r="I134" s="942"/>
      <c r="J134" s="942"/>
      <c r="K134" s="942"/>
      <c r="L134" s="942"/>
      <c r="M134" s="942"/>
      <c r="N134" s="942"/>
      <c r="O134" s="942"/>
      <c r="P134" s="942"/>
      <c r="Q134" s="942"/>
      <c r="R134" s="942"/>
      <c r="S134" s="942"/>
      <c r="T134" s="942"/>
      <c r="U134" s="351"/>
      <c r="V134" s="352"/>
      <c r="W134" s="353"/>
      <c r="Y134" s="401"/>
      <c r="Z134" s="402"/>
      <c r="AA134" s="402"/>
      <c r="AB134" s="402"/>
      <c r="AC134" s="402"/>
      <c r="AD134" s="402"/>
      <c r="AE134" s="402"/>
      <c r="AF134" s="402"/>
      <c r="AH134" s="403" t="s">
        <v>1089</v>
      </c>
      <c r="AI134" s="402"/>
      <c r="AJ134" s="402"/>
      <c r="AK134" s="353"/>
      <c r="AL134" s="354"/>
      <c r="AM134" s="351"/>
      <c r="AN134" s="352"/>
      <c r="AO134" s="353"/>
      <c r="AP134" s="353"/>
      <c r="AQ134" s="353"/>
    </row>
    <row r="135" spans="1:43" x14ac:dyDescent="0.2">
      <c r="A135" s="353"/>
      <c r="B135" s="79"/>
      <c r="C135" s="351"/>
      <c r="D135" s="352"/>
      <c r="E135" s="942"/>
      <c r="F135" s="942"/>
      <c r="G135" s="942"/>
      <c r="H135" s="942"/>
      <c r="I135" s="942"/>
      <c r="J135" s="942"/>
      <c r="K135" s="942"/>
      <c r="L135" s="942"/>
      <c r="M135" s="942"/>
      <c r="N135" s="942"/>
      <c r="O135" s="942"/>
      <c r="P135" s="942"/>
      <c r="Q135" s="942"/>
      <c r="R135" s="942"/>
      <c r="S135" s="942"/>
      <c r="T135" s="942"/>
      <c r="U135" s="351"/>
      <c r="V135" s="352"/>
      <c r="W135" s="353"/>
      <c r="Y135" s="401"/>
      <c r="Z135" s="402"/>
      <c r="AA135" s="402"/>
      <c r="AB135" s="402"/>
      <c r="AC135" s="402"/>
      <c r="AD135" s="402"/>
      <c r="AE135" s="402"/>
      <c r="AF135" s="402"/>
      <c r="AH135" s="403"/>
      <c r="AI135" s="402"/>
      <c r="AJ135" s="402"/>
      <c r="AK135" s="353"/>
      <c r="AL135" s="354"/>
      <c r="AM135" s="351"/>
      <c r="AN135" s="352"/>
      <c r="AO135" s="353"/>
      <c r="AP135" s="353"/>
      <c r="AQ135" s="353"/>
    </row>
    <row r="136" spans="1:43" ht="11.25" customHeight="1" x14ac:dyDescent="0.2">
      <c r="A136" s="353"/>
      <c r="B136" s="79"/>
      <c r="C136" s="351"/>
      <c r="D136" s="352"/>
      <c r="E136" s="942"/>
      <c r="F136" s="942"/>
      <c r="G136" s="942"/>
      <c r="H136" s="942"/>
      <c r="I136" s="942"/>
      <c r="J136" s="942"/>
      <c r="K136" s="942"/>
      <c r="L136" s="942"/>
      <c r="M136" s="942"/>
      <c r="N136" s="942"/>
      <c r="O136" s="942"/>
      <c r="P136" s="942"/>
      <c r="Q136" s="942"/>
      <c r="R136" s="942"/>
      <c r="S136" s="942"/>
      <c r="T136" s="942"/>
      <c r="U136" s="351"/>
      <c r="V136" s="352"/>
      <c r="W136" s="353" t="s">
        <v>445</v>
      </c>
      <c r="X136" s="353"/>
      <c r="Y136" s="378" t="s">
        <v>2</v>
      </c>
      <c r="Z136" s="378"/>
      <c r="AA136" s="378"/>
      <c r="AB136" s="378"/>
      <c r="AC136" s="378"/>
      <c r="AD136" s="378"/>
      <c r="AE136" s="378"/>
      <c r="AF136" s="378"/>
      <c r="AG136" s="378"/>
      <c r="AH136" s="378"/>
      <c r="AI136" s="378"/>
      <c r="AJ136" s="378"/>
      <c r="AK136" s="378"/>
      <c r="AL136" s="400" t="s">
        <v>12</v>
      </c>
      <c r="AM136" s="351"/>
      <c r="AN136" s="352"/>
      <c r="AP136" s="361">
        <v>654</v>
      </c>
      <c r="AQ136" s="353"/>
    </row>
    <row r="137" spans="1:43" ht="6" customHeight="1" x14ac:dyDescent="0.2">
      <c r="A137" s="404"/>
      <c r="B137" s="405"/>
      <c r="C137" s="398"/>
      <c r="D137" s="397"/>
      <c r="E137" s="404"/>
      <c r="F137" s="404"/>
      <c r="G137" s="404"/>
      <c r="H137" s="404"/>
      <c r="I137" s="404"/>
      <c r="J137" s="404"/>
      <c r="K137" s="404"/>
      <c r="L137" s="404"/>
      <c r="M137" s="404"/>
      <c r="N137" s="404"/>
      <c r="O137" s="404"/>
      <c r="P137" s="404"/>
      <c r="Q137" s="404"/>
      <c r="R137" s="404"/>
      <c r="S137" s="404"/>
      <c r="T137" s="404"/>
      <c r="U137" s="398"/>
      <c r="V137" s="397"/>
      <c r="W137" s="404"/>
      <c r="X137" s="404"/>
      <c r="Y137" s="404"/>
      <c r="Z137" s="404"/>
      <c r="AA137" s="404"/>
      <c r="AB137" s="404"/>
      <c r="AC137" s="404"/>
      <c r="AD137" s="404"/>
      <c r="AE137" s="404"/>
      <c r="AF137" s="404"/>
      <c r="AG137" s="404"/>
      <c r="AH137" s="404"/>
      <c r="AI137" s="404"/>
      <c r="AJ137" s="404"/>
      <c r="AK137" s="404"/>
      <c r="AL137" s="406"/>
      <c r="AM137" s="398"/>
      <c r="AN137" s="397"/>
      <c r="AO137" s="404"/>
      <c r="AP137" s="404"/>
      <c r="AQ137" s="404"/>
    </row>
    <row r="138" spans="1:43" ht="6" customHeight="1" x14ac:dyDescent="0.2">
      <c r="A138" s="407"/>
      <c r="B138" s="788"/>
      <c r="C138" s="396"/>
      <c r="D138" s="395"/>
      <c r="E138" s="407"/>
      <c r="F138" s="407"/>
      <c r="G138" s="407"/>
      <c r="H138" s="407"/>
      <c r="I138" s="407"/>
      <c r="J138" s="407"/>
      <c r="K138" s="407"/>
      <c r="L138" s="407"/>
      <c r="M138" s="407"/>
      <c r="N138" s="407"/>
      <c r="O138" s="407"/>
      <c r="P138" s="407"/>
      <c r="Q138" s="407"/>
      <c r="R138" s="407"/>
      <c r="S138" s="407"/>
      <c r="T138" s="407"/>
      <c r="U138" s="396"/>
      <c r="V138" s="395"/>
      <c r="W138" s="407"/>
      <c r="X138" s="407"/>
      <c r="Y138" s="407"/>
      <c r="Z138" s="407"/>
      <c r="AA138" s="407"/>
      <c r="AB138" s="407"/>
      <c r="AC138" s="407"/>
      <c r="AD138" s="407"/>
      <c r="AE138" s="407"/>
      <c r="AF138" s="407"/>
      <c r="AG138" s="407"/>
      <c r="AH138" s="407"/>
      <c r="AI138" s="407"/>
      <c r="AJ138" s="407"/>
      <c r="AK138" s="407"/>
      <c r="AL138" s="408"/>
      <c r="AM138" s="396"/>
      <c r="AN138" s="395"/>
      <c r="AO138" s="407"/>
      <c r="AP138" s="407"/>
      <c r="AQ138" s="407"/>
    </row>
    <row r="139" spans="1:43" ht="11.25" customHeight="1" x14ac:dyDescent="0.2">
      <c r="A139" s="359"/>
      <c r="B139" s="370">
        <v>653</v>
      </c>
      <c r="C139" s="351"/>
      <c r="D139" s="352"/>
      <c r="E139" s="1001" t="str">
        <f ca="1">VLOOKUP(INDIRECT(ADDRESS(ROW(),COLUMN()-3)),Language_Translations,MATCH(Language_Selected,Language_Options,0),FALSE)</f>
        <v>Combien de fois (NOM DE 649) a-t-il/elle mangé des aliments solides, semi solides ou mous hier durant le jour ou la nuit ?</v>
      </c>
      <c r="F139" s="1001"/>
      <c r="G139" s="1001"/>
      <c r="H139" s="1001"/>
      <c r="I139" s="1001"/>
      <c r="J139" s="1001"/>
      <c r="K139" s="1001"/>
      <c r="L139" s="1001"/>
      <c r="M139" s="1001"/>
      <c r="N139" s="1001"/>
      <c r="O139" s="1001"/>
      <c r="P139" s="1001"/>
      <c r="Q139" s="1001"/>
      <c r="R139" s="1001"/>
      <c r="S139" s="1001"/>
      <c r="T139" s="1001"/>
      <c r="U139" s="351"/>
      <c r="V139" s="352"/>
      <c r="X139" s="359"/>
      <c r="Y139" s="353"/>
      <c r="Z139" s="353"/>
      <c r="AA139" s="353"/>
      <c r="AB139" s="353"/>
      <c r="AC139" s="353"/>
      <c r="AD139" s="353"/>
      <c r="AE139" s="353"/>
      <c r="AF139" s="359"/>
      <c r="AG139" s="359"/>
      <c r="AH139" s="359"/>
      <c r="AI139" s="359"/>
      <c r="AJ139" s="359"/>
      <c r="AK139" s="395"/>
      <c r="AL139" s="409"/>
      <c r="AM139" s="410"/>
      <c r="AN139" s="352"/>
      <c r="AO139" s="359"/>
      <c r="AP139" s="353"/>
      <c r="AQ139" s="353"/>
    </row>
    <row r="140" spans="1:43" x14ac:dyDescent="0.2">
      <c r="A140" s="359"/>
      <c r="B140" s="370"/>
      <c r="C140" s="351"/>
      <c r="D140" s="352"/>
      <c r="E140" s="1001"/>
      <c r="F140" s="1001"/>
      <c r="G140" s="1001"/>
      <c r="H140" s="1001"/>
      <c r="I140" s="1001"/>
      <c r="J140" s="1001"/>
      <c r="K140" s="1001"/>
      <c r="L140" s="1001"/>
      <c r="M140" s="1001"/>
      <c r="N140" s="1001"/>
      <c r="O140" s="1001"/>
      <c r="P140" s="1001"/>
      <c r="Q140" s="1001"/>
      <c r="R140" s="1001"/>
      <c r="S140" s="1001"/>
      <c r="T140" s="1001"/>
      <c r="U140" s="351"/>
      <c r="V140" s="352"/>
      <c r="W140" s="359" t="s">
        <v>477</v>
      </c>
      <c r="X140" s="359"/>
      <c r="Y140" s="359"/>
      <c r="Z140" s="353"/>
      <c r="AA140" s="353"/>
      <c r="AB140" s="353"/>
      <c r="AD140" s="378" t="s">
        <v>2</v>
      </c>
      <c r="AE140" s="378"/>
      <c r="AF140" s="372"/>
      <c r="AG140" s="372"/>
      <c r="AH140" s="372"/>
      <c r="AI140" s="372"/>
      <c r="AJ140" s="372"/>
      <c r="AK140" s="397"/>
      <c r="AL140" s="411"/>
      <c r="AM140" s="410"/>
      <c r="AN140" s="352"/>
      <c r="AO140" s="359"/>
      <c r="AP140" s="353"/>
      <c r="AQ140" s="353"/>
    </row>
    <row r="141" spans="1:43" x14ac:dyDescent="0.2">
      <c r="A141" s="359"/>
      <c r="B141" s="370"/>
      <c r="C141" s="351"/>
      <c r="D141" s="352"/>
      <c r="E141" s="1001"/>
      <c r="F141" s="1001"/>
      <c r="G141" s="1001"/>
      <c r="H141" s="1001"/>
      <c r="I141" s="1001"/>
      <c r="J141" s="1001"/>
      <c r="K141" s="1001"/>
      <c r="L141" s="1001"/>
      <c r="M141" s="1001"/>
      <c r="N141" s="1001"/>
      <c r="O141" s="1001"/>
      <c r="P141" s="1001"/>
      <c r="Q141" s="1001"/>
      <c r="R141" s="1001"/>
      <c r="S141" s="1001"/>
      <c r="T141" s="1001"/>
      <c r="U141" s="351"/>
      <c r="V141" s="352"/>
      <c r="W141" s="359"/>
      <c r="X141" s="359"/>
      <c r="Y141" s="359"/>
      <c r="Z141" s="353"/>
      <c r="AA141" s="353"/>
      <c r="AB141" s="353"/>
      <c r="AC141" s="353"/>
      <c r="AD141" s="353"/>
      <c r="AE141" s="353"/>
      <c r="AF141" s="359"/>
      <c r="AG141" s="359"/>
      <c r="AH141" s="359"/>
      <c r="AI141" s="359"/>
      <c r="AJ141" s="359"/>
      <c r="AK141" s="359"/>
      <c r="AL141" s="374"/>
      <c r="AM141" s="351"/>
      <c r="AN141" s="352"/>
      <c r="AO141" s="359"/>
      <c r="AP141" s="353"/>
      <c r="AQ141" s="353"/>
    </row>
    <row r="142" spans="1:43" x14ac:dyDescent="0.2">
      <c r="A142" s="353"/>
      <c r="B142" s="79"/>
      <c r="C142" s="351"/>
      <c r="D142" s="352"/>
      <c r="E142" s="979" t="s">
        <v>1090</v>
      </c>
      <c r="F142" s="979"/>
      <c r="G142" s="979"/>
      <c r="H142" s="979"/>
      <c r="I142" s="979"/>
      <c r="J142" s="979"/>
      <c r="K142" s="979"/>
      <c r="L142" s="979"/>
      <c r="M142" s="979"/>
      <c r="N142" s="979"/>
      <c r="O142" s="979"/>
      <c r="P142" s="979"/>
      <c r="Q142" s="979"/>
      <c r="R142" s="979"/>
      <c r="S142" s="979"/>
      <c r="T142" s="979"/>
      <c r="U142" s="351"/>
      <c r="V142" s="352"/>
      <c r="W142" s="353" t="s">
        <v>560</v>
      </c>
      <c r="X142" s="353"/>
      <c r="Y142" s="353"/>
      <c r="Z142" s="353"/>
      <c r="AA142" s="353"/>
      <c r="AB142" s="378" t="s">
        <v>2</v>
      </c>
      <c r="AC142" s="378"/>
      <c r="AD142" s="378"/>
      <c r="AE142" s="378"/>
      <c r="AF142" s="378"/>
      <c r="AG142" s="378"/>
      <c r="AH142" s="378"/>
      <c r="AI142" s="378"/>
      <c r="AJ142" s="378"/>
      <c r="AK142" s="378"/>
      <c r="AL142" s="400" t="s">
        <v>58</v>
      </c>
      <c r="AM142" s="351"/>
      <c r="AN142" s="352"/>
      <c r="AO142" s="359"/>
      <c r="AP142" s="353"/>
      <c r="AQ142" s="353"/>
    </row>
    <row r="143" spans="1:43" ht="6" customHeight="1" x14ac:dyDescent="0.2">
      <c r="A143" s="404"/>
      <c r="B143" s="405"/>
      <c r="C143" s="398"/>
      <c r="D143" s="397"/>
      <c r="E143" s="404"/>
      <c r="F143" s="404"/>
      <c r="G143" s="404"/>
      <c r="H143" s="404"/>
      <c r="I143" s="404"/>
      <c r="J143" s="404"/>
      <c r="K143" s="404"/>
      <c r="L143" s="404"/>
      <c r="M143" s="404"/>
      <c r="N143" s="404"/>
      <c r="O143" s="404"/>
      <c r="P143" s="404"/>
      <c r="Q143" s="404"/>
      <c r="R143" s="404"/>
      <c r="S143" s="404"/>
      <c r="T143" s="404"/>
      <c r="U143" s="398"/>
      <c r="V143" s="397"/>
      <c r="W143" s="404"/>
      <c r="X143" s="404"/>
      <c r="Y143" s="404"/>
      <c r="Z143" s="404"/>
      <c r="AA143" s="404"/>
      <c r="AB143" s="404"/>
      <c r="AC143" s="404"/>
      <c r="AD143" s="404"/>
      <c r="AE143" s="404"/>
      <c r="AF143" s="404"/>
      <c r="AG143" s="404"/>
      <c r="AH143" s="404"/>
      <c r="AI143" s="404"/>
      <c r="AJ143" s="404"/>
      <c r="AK143" s="404"/>
      <c r="AL143" s="406"/>
      <c r="AM143" s="398"/>
      <c r="AN143" s="397"/>
      <c r="AO143" s="404"/>
      <c r="AP143" s="404"/>
      <c r="AQ143" s="404"/>
    </row>
    <row r="144" spans="1:43" ht="6" customHeight="1" x14ac:dyDescent="0.2">
      <c r="A144" s="407"/>
      <c r="B144" s="788"/>
      <c r="C144" s="396"/>
      <c r="D144" s="395"/>
      <c r="E144" s="407"/>
      <c r="F144" s="407"/>
      <c r="G144" s="407"/>
      <c r="H144" s="407"/>
      <c r="I144" s="407"/>
      <c r="J144" s="407"/>
      <c r="K144" s="407"/>
      <c r="L144" s="407"/>
      <c r="M144" s="407"/>
      <c r="N144" s="407"/>
      <c r="O144" s="407"/>
      <c r="P144" s="407"/>
      <c r="Q144" s="407"/>
      <c r="R144" s="407"/>
      <c r="S144" s="407"/>
      <c r="T144" s="407"/>
      <c r="U144" s="396"/>
      <c r="V144" s="395"/>
      <c r="W144" s="407"/>
      <c r="X144" s="407"/>
      <c r="Y144" s="407"/>
      <c r="Z144" s="407"/>
      <c r="AA144" s="407"/>
      <c r="AB144" s="407"/>
      <c r="AC144" s="407"/>
      <c r="AD144" s="407"/>
      <c r="AE144" s="407"/>
      <c r="AF144" s="407"/>
      <c r="AG144" s="407"/>
      <c r="AH144" s="407"/>
      <c r="AI144" s="407"/>
      <c r="AJ144" s="407"/>
      <c r="AK144" s="407"/>
      <c r="AL144" s="408"/>
      <c r="AM144" s="396"/>
      <c r="AN144" s="395"/>
      <c r="AO144" s="407"/>
      <c r="AP144" s="407"/>
      <c r="AQ144" s="407"/>
    </row>
    <row r="145" spans="1:43" ht="11.25" customHeight="1" x14ac:dyDescent="0.2">
      <c r="A145" s="359"/>
      <c r="B145" s="370">
        <v>654</v>
      </c>
      <c r="C145" s="351"/>
      <c r="D145" s="352"/>
      <c r="E145" s="1001" t="str">
        <f ca="1">VLOOKUP(INDIRECT(ADDRESS(ROW(),COLUMN()-3)),Language_Translations,MATCH(Language_Selected,Language_Options,0),FALSE)</f>
        <v>La dernière fois que (NOM DE 649) est allé aux toilettes, qu'avez-vous fait des excréments ?</v>
      </c>
      <c r="F145" s="1001"/>
      <c r="G145" s="1001"/>
      <c r="H145" s="1001"/>
      <c r="I145" s="1001"/>
      <c r="J145" s="1001"/>
      <c r="K145" s="1001"/>
      <c r="L145" s="1001"/>
      <c r="M145" s="1001"/>
      <c r="N145" s="1001"/>
      <c r="O145" s="1001"/>
      <c r="P145" s="1001"/>
      <c r="Q145" s="1001"/>
      <c r="R145" s="1001"/>
      <c r="S145" s="1001"/>
      <c r="T145" s="1001"/>
      <c r="U145" s="351"/>
      <c r="V145" s="352"/>
      <c r="W145" s="359" t="s">
        <v>1091</v>
      </c>
      <c r="X145" s="359"/>
      <c r="Y145" s="359"/>
      <c r="Z145" s="359"/>
      <c r="AA145" s="359"/>
      <c r="AB145" s="359"/>
      <c r="AC145" s="359"/>
      <c r="AD145" s="359"/>
      <c r="AE145" s="359"/>
      <c r="AF145" s="359"/>
      <c r="AH145" s="372"/>
      <c r="AI145" s="372"/>
      <c r="AJ145" s="266" t="s">
        <v>2</v>
      </c>
      <c r="AK145" s="372"/>
      <c r="AL145" s="373" t="s">
        <v>111</v>
      </c>
      <c r="AM145" s="351"/>
      <c r="AN145" s="352"/>
      <c r="AO145" s="353"/>
      <c r="AP145" s="353"/>
      <c r="AQ145" s="353"/>
    </row>
    <row r="146" spans="1:43" x14ac:dyDescent="0.2">
      <c r="A146" s="359"/>
      <c r="B146" s="370"/>
      <c r="C146" s="351"/>
      <c r="D146" s="352"/>
      <c r="E146" s="1001"/>
      <c r="F146" s="1001"/>
      <c r="G146" s="1001"/>
      <c r="H146" s="1001"/>
      <c r="I146" s="1001"/>
      <c r="J146" s="1001"/>
      <c r="K146" s="1001"/>
      <c r="L146" s="1001"/>
      <c r="M146" s="1001"/>
      <c r="N146" s="1001"/>
      <c r="O146" s="1001"/>
      <c r="P146" s="1001"/>
      <c r="Q146" s="1001"/>
      <c r="R146" s="1001"/>
      <c r="S146" s="1001"/>
      <c r="T146" s="1001"/>
      <c r="U146" s="351"/>
      <c r="V146" s="352"/>
      <c r="W146" s="359" t="s">
        <v>1092</v>
      </c>
      <c r="X146" s="359"/>
      <c r="Y146" s="359"/>
      <c r="Z146" s="359"/>
      <c r="AA146" s="359"/>
      <c r="AB146" s="359"/>
      <c r="AC146" s="359"/>
      <c r="AD146" s="359"/>
      <c r="AE146" s="359"/>
      <c r="AF146" s="359"/>
      <c r="AG146" s="359"/>
      <c r="AH146" s="359"/>
      <c r="AI146" s="359"/>
      <c r="AJ146" s="359"/>
      <c r="AK146" s="359"/>
      <c r="AL146" s="373"/>
      <c r="AM146" s="351"/>
      <c r="AN146" s="352"/>
      <c r="AO146" s="353"/>
      <c r="AP146" s="353"/>
      <c r="AQ146" s="353"/>
    </row>
    <row r="147" spans="1:43" x14ac:dyDescent="0.2">
      <c r="A147" s="359"/>
      <c r="B147" s="370"/>
      <c r="C147" s="351"/>
      <c r="D147" s="352"/>
      <c r="E147" s="1001"/>
      <c r="F147" s="1001"/>
      <c r="G147" s="1001"/>
      <c r="H147" s="1001"/>
      <c r="I147" s="1001"/>
      <c r="J147" s="1001"/>
      <c r="K147" s="1001"/>
      <c r="L147" s="1001"/>
      <c r="M147" s="1001"/>
      <c r="N147" s="1001"/>
      <c r="O147" s="1001"/>
      <c r="P147" s="1001"/>
      <c r="Q147" s="1001"/>
      <c r="R147" s="1001"/>
      <c r="S147" s="1001"/>
      <c r="T147" s="1001"/>
      <c r="U147" s="351"/>
      <c r="V147" s="352"/>
      <c r="W147" s="359"/>
      <c r="X147" s="359" t="s">
        <v>1093</v>
      </c>
      <c r="Y147" s="359"/>
      <c r="Z147" s="359"/>
      <c r="AA147" s="359"/>
      <c r="AB147" s="359"/>
      <c r="AC147" s="359"/>
      <c r="AD147" s="359"/>
      <c r="AE147" s="359"/>
      <c r="AF147" s="372"/>
      <c r="AG147" s="372"/>
      <c r="AH147" s="266" t="s">
        <v>2</v>
      </c>
      <c r="AI147" s="372"/>
      <c r="AJ147" s="372"/>
      <c r="AK147" s="372"/>
      <c r="AL147" s="373" t="s">
        <v>112</v>
      </c>
      <c r="AM147" s="351"/>
      <c r="AN147" s="352"/>
      <c r="AO147" s="353"/>
      <c r="AP147" s="353"/>
      <c r="AQ147" s="353"/>
    </row>
    <row r="148" spans="1:43" x14ac:dyDescent="0.2">
      <c r="A148" s="359"/>
      <c r="B148" s="370"/>
      <c r="C148" s="351"/>
      <c r="D148" s="352"/>
      <c r="E148" s="1001"/>
      <c r="F148" s="1001"/>
      <c r="G148" s="1001"/>
      <c r="H148" s="1001"/>
      <c r="I148" s="1001"/>
      <c r="J148" s="1001"/>
      <c r="K148" s="1001"/>
      <c r="L148" s="1001"/>
      <c r="M148" s="1001"/>
      <c r="N148" s="1001"/>
      <c r="O148" s="1001"/>
      <c r="P148" s="1001"/>
      <c r="Q148" s="1001"/>
      <c r="R148" s="1001"/>
      <c r="S148" s="1001"/>
      <c r="T148" s="1001"/>
      <c r="U148" s="351"/>
      <c r="V148" s="352"/>
      <c r="W148" s="738" t="s">
        <v>1095</v>
      </c>
      <c r="X148" s="359"/>
      <c r="Y148" s="359"/>
      <c r="Z148" s="359"/>
      <c r="AA148" s="359"/>
      <c r="AB148" s="359"/>
      <c r="AC148" s="359"/>
      <c r="AD148" s="359"/>
      <c r="AE148" s="359"/>
      <c r="AF148" s="359"/>
      <c r="AG148" s="359"/>
      <c r="AH148" s="359"/>
      <c r="AI148" s="359"/>
      <c r="AJ148" s="359"/>
      <c r="AK148" s="359"/>
      <c r="AL148" s="373"/>
      <c r="AM148" s="351"/>
      <c r="AN148" s="352"/>
      <c r="AO148" s="353"/>
      <c r="AP148" s="353"/>
      <c r="AQ148" s="353"/>
    </row>
    <row r="149" spans="1:43" x14ac:dyDescent="0.2">
      <c r="A149" s="359"/>
      <c r="B149" s="370"/>
      <c r="C149" s="351"/>
      <c r="D149" s="352"/>
      <c r="E149" s="1001"/>
      <c r="F149" s="1001"/>
      <c r="G149" s="1001"/>
      <c r="H149" s="1001"/>
      <c r="I149" s="1001"/>
      <c r="J149" s="1001"/>
      <c r="K149" s="1001"/>
      <c r="L149" s="1001"/>
      <c r="M149" s="1001"/>
      <c r="N149" s="1001"/>
      <c r="O149" s="1001"/>
      <c r="P149" s="1001"/>
      <c r="Q149" s="1001"/>
      <c r="R149" s="1001"/>
      <c r="S149" s="1001"/>
      <c r="T149" s="1001"/>
      <c r="U149" s="351"/>
      <c r="V149" s="352"/>
      <c r="W149" s="359"/>
      <c r="X149" s="745" t="s">
        <v>1094</v>
      </c>
      <c r="Y149" s="359"/>
      <c r="Z149" s="359"/>
      <c r="AA149" s="359"/>
      <c r="AB149" s="359"/>
      <c r="AC149" s="359"/>
      <c r="AD149" s="359"/>
      <c r="AF149" s="372"/>
      <c r="AG149" s="266" t="s">
        <v>2</v>
      </c>
      <c r="AH149" s="372"/>
      <c r="AI149" s="372"/>
      <c r="AJ149" s="372"/>
      <c r="AK149" s="372"/>
      <c r="AL149" s="373" t="s">
        <v>113</v>
      </c>
      <c r="AM149" s="351"/>
      <c r="AN149" s="352"/>
      <c r="AO149" s="359"/>
      <c r="AP149" s="359"/>
      <c r="AQ149" s="359"/>
    </row>
    <row r="150" spans="1:43" x14ac:dyDescent="0.2">
      <c r="A150" s="359"/>
      <c r="B150" s="370"/>
      <c r="C150" s="351"/>
      <c r="D150" s="352"/>
      <c r="E150" s="1001"/>
      <c r="F150" s="1001"/>
      <c r="G150" s="1001"/>
      <c r="H150" s="1001"/>
      <c r="I150" s="1001"/>
      <c r="J150" s="1001"/>
      <c r="K150" s="1001"/>
      <c r="L150" s="1001"/>
      <c r="M150" s="1001"/>
      <c r="N150" s="1001"/>
      <c r="O150" s="1001"/>
      <c r="P150" s="1001"/>
      <c r="Q150" s="1001"/>
      <c r="R150" s="1001"/>
      <c r="S150" s="1001"/>
      <c r="T150" s="1001"/>
      <c r="U150" s="351"/>
      <c r="V150" s="352"/>
      <c r="W150" s="745" t="s">
        <v>1096</v>
      </c>
      <c r="X150" s="359"/>
      <c r="Y150" s="359"/>
      <c r="Z150" s="359"/>
      <c r="AA150" s="359"/>
      <c r="AB150" s="359"/>
      <c r="AC150" s="359"/>
      <c r="AD150" s="359"/>
      <c r="AE150" s="372" t="s">
        <v>2</v>
      </c>
      <c r="AF150" s="372"/>
      <c r="AG150" s="412"/>
      <c r="AH150" s="372"/>
      <c r="AI150" s="372"/>
      <c r="AJ150" s="372"/>
      <c r="AK150" s="372"/>
      <c r="AL150" s="373" t="s">
        <v>114</v>
      </c>
      <c r="AM150" s="351"/>
      <c r="AN150" s="352"/>
      <c r="AO150" s="359"/>
      <c r="AP150" s="359"/>
      <c r="AQ150" s="359"/>
    </row>
    <row r="151" spans="1:43" x14ac:dyDescent="0.2">
      <c r="A151" s="359"/>
      <c r="B151" s="370"/>
      <c r="C151" s="351"/>
      <c r="D151" s="352"/>
      <c r="E151" s="1001"/>
      <c r="F151" s="1001"/>
      <c r="G151" s="1001"/>
      <c r="H151" s="1001"/>
      <c r="I151" s="1001"/>
      <c r="J151" s="1001"/>
      <c r="K151" s="1001"/>
      <c r="L151" s="1001"/>
      <c r="M151" s="1001"/>
      <c r="N151" s="1001"/>
      <c r="O151" s="1001"/>
      <c r="P151" s="1001"/>
      <c r="Q151" s="1001"/>
      <c r="R151" s="1001"/>
      <c r="S151" s="1001"/>
      <c r="T151" s="1001"/>
      <c r="U151" s="351"/>
      <c r="V151" s="352"/>
      <c r="W151" s="359" t="s">
        <v>1097</v>
      </c>
      <c r="X151" s="359"/>
      <c r="Y151" s="359"/>
      <c r="Z151" s="372"/>
      <c r="AA151" s="372" t="s">
        <v>2</v>
      </c>
      <c r="AB151" s="372"/>
      <c r="AC151" s="372"/>
      <c r="AD151" s="372"/>
      <c r="AE151" s="372"/>
      <c r="AF151" s="372"/>
      <c r="AG151" s="372"/>
      <c r="AH151" s="372"/>
      <c r="AI151" s="372"/>
      <c r="AJ151" s="372"/>
      <c r="AK151" s="372"/>
      <c r="AL151" s="373" t="s">
        <v>115</v>
      </c>
      <c r="AM151" s="351"/>
      <c r="AN151" s="352"/>
      <c r="AO151" s="359"/>
      <c r="AP151" s="359"/>
      <c r="AQ151" s="359"/>
    </row>
    <row r="152" spans="1:43" x14ac:dyDescent="0.2">
      <c r="A152" s="359"/>
      <c r="B152" s="370"/>
      <c r="C152" s="351"/>
      <c r="D152" s="352"/>
      <c r="E152" s="1001"/>
      <c r="F152" s="1001"/>
      <c r="G152" s="1001"/>
      <c r="H152" s="1001"/>
      <c r="I152" s="1001"/>
      <c r="J152" s="1001"/>
      <c r="K152" s="1001"/>
      <c r="L152" s="1001"/>
      <c r="M152" s="1001"/>
      <c r="N152" s="1001"/>
      <c r="O152" s="1001"/>
      <c r="P152" s="1001"/>
      <c r="Q152" s="1001"/>
      <c r="R152" s="1001"/>
      <c r="S152" s="1001"/>
      <c r="T152" s="1001"/>
      <c r="U152" s="351"/>
      <c r="V152" s="352"/>
      <c r="W152" s="359" t="s">
        <v>1098</v>
      </c>
      <c r="X152" s="359"/>
      <c r="Y152" s="359"/>
      <c r="AA152" s="359"/>
      <c r="AC152" s="372"/>
      <c r="AE152" s="266" t="s">
        <v>2</v>
      </c>
      <c r="AF152" s="372"/>
      <c r="AG152" s="372"/>
      <c r="AH152" s="372"/>
      <c r="AI152" s="372"/>
      <c r="AJ152" s="372"/>
      <c r="AK152" s="372"/>
      <c r="AL152" s="373" t="s">
        <v>116</v>
      </c>
      <c r="AM152" s="351"/>
      <c r="AN152" s="352"/>
      <c r="AO152" s="359"/>
      <c r="AP152" s="359"/>
      <c r="AQ152" s="359"/>
    </row>
    <row r="153" spans="1:43" x14ac:dyDescent="0.2">
      <c r="A153" s="359"/>
      <c r="B153" s="370"/>
      <c r="C153" s="351"/>
      <c r="D153" s="352"/>
      <c r="E153" s="1001"/>
      <c r="F153" s="1001"/>
      <c r="G153" s="1001"/>
      <c r="H153" s="1001"/>
      <c r="I153" s="1001"/>
      <c r="J153" s="1001"/>
      <c r="K153" s="1001"/>
      <c r="L153" s="1001"/>
      <c r="M153" s="1001"/>
      <c r="N153" s="1001"/>
      <c r="O153" s="1001"/>
      <c r="P153" s="1001"/>
      <c r="Q153" s="1001"/>
      <c r="R153" s="1001"/>
      <c r="S153" s="1001"/>
      <c r="T153" s="1001"/>
      <c r="U153" s="351"/>
      <c r="V153" s="352"/>
      <c r="W153" s="359"/>
      <c r="X153" s="359"/>
      <c r="Y153" s="359"/>
      <c r="AA153" s="359"/>
      <c r="AC153" s="372"/>
      <c r="AD153" s="412"/>
      <c r="AE153" s="372"/>
      <c r="AF153" s="372"/>
      <c r="AG153" s="372"/>
      <c r="AH153" s="372"/>
      <c r="AI153" s="372"/>
      <c r="AJ153" s="372"/>
      <c r="AK153" s="372"/>
      <c r="AL153" s="373"/>
      <c r="AM153" s="351"/>
      <c r="AN153" s="352"/>
      <c r="AO153" s="359"/>
      <c r="AP153" s="359"/>
      <c r="AQ153" s="359"/>
    </row>
    <row r="154" spans="1:43" x14ac:dyDescent="0.2">
      <c r="A154" s="359"/>
      <c r="B154" s="370"/>
      <c r="C154" s="351"/>
      <c r="D154" s="352"/>
      <c r="E154" s="1001"/>
      <c r="F154" s="1001"/>
      <c r="G154" s="1001"/>
      <c r="H154" s="1001"/>
      <c r="I154" s="1001"/>
      <c r="J154" s="1001"/>
      <c r="K154" s="1001"/>
      <c r="L154" s="1001"/>
      <c r="M154" s="1001"/>
      <c r="N154" s="1001"/>
      <c r="O154" s="1001"/>
      <c r="P154" s="1001"/>
      <c r="Q154" s="1001"/>
      <c r="R154" s="1001"/>
      <c r="S154" s="1001"/>
      <c r="T154" s="1001"/>
      <c r="U154" s="351"/>
      <c r="V154" s="352"/>
      <c r="W154" s="359" t="s">
        <v>558</v>
      </c>
      <c r="X154" s="359"/>
      <c r="Z154" s="404"/>
      <c r="AA154" s="404"/>
      <c r="AB154" s="404"/>
      <c r="AC154" s="404"/>
      <c r="AD154" s="404"/>
      <c r="AE154" s="404"/>
      <c r="AF154" s="404"/>
      <c r="AG154" s="404"/>
      <c r="AH154" s="404"/>
      <c r="AI154" s="404"/>
      <c r="AJ154" s="404"/>
      <c r="AK154" s="404"/>
      <c r="AL154" s="373" t="s">
        <v>48</v>
      </c>
      <c r="AM154" s="351"/>
      <c r="AN154" s="352"/>
      <c r="AO154" s="359"/>
      <c r="AP154" s="359"/>
      <c r="AQ154" s="359"/>
    </row>
    <row r="155" spans="1:43" x14ac:dyDescent="0.2">
      <c r="A155" s="359"/>
      <c r="B155" s="370"/>
      <c r="C155" s="351"/>
      <c r="D155" s="352"/>
      <c r="E155" s="359"/>
      <c r="F155" s="359"/>
      <c r="G155" s="359"/>
      <c r="H155" s="359"/>
      <c r="I155" s="359"/>
      <c r="J155" s="359"/>
      <c r="K155" s="359"/>
      <c r="L155" s="359"/>
      <c r="M155" s="359"/>
      <c r="N155" s="359"/>
      <c r="O155" s="359"/>
      <c r="P155" s="359"/>
      <c r="Q155" s="359"/>
      <c r="R155" s="359"/>
      <c r="S155" s="359"/>
      <c r="T155" s="359"/>
      <c r="U155" s="351"/>
      <c r="V155" s="352"/>
      <c r="W155" s="359"/>
      <c r="X155" s="359"/>
      <c r="Z155" s="1002" t="s">
        <v>559</v>
      </c>
      <c r="AA155" s="1002"/>
      <c r="AB155" s="1002"/>
      <c r="AC155" s="1002"/>
      <c r="AD155" s="1002"/>
      <c r="AE155" s="1002"/>
      <c r="AF155" s="1002"/>
      <c r="AG155" s="1002"/>
      <c r="AH155" s="1002"/>
      <c r="AI155" s="1002"/>
      <c r="AJ155" s="1002"/>
      <c r="AK155" s="1002"/>
      <c r="AL155" s="373"/>
      <c r="AM155" s="351"/>
      <c r="AN155" s="352"/>
      <c r="AO155" s="359"/>
      <c r="AP155" s="359"/>
      <c r="AQ155" s="359"/>
    </row>
    <row r="156" spans="1:43" ht="6" customHeight="1" x14ac:dyDescent="0.2">
      <c r="A156" s="404"/>
      <c r="B156" s="405"/>
      <c r="C156" s="398"/>
      <c r="D156" s="397"/>
      <c r="E156" s="404"/>
      <c r="F156" s="404"/>
      <c r="G156" s="404"/>
      <c r="H156" s="404"/>
      <c r="I156" s="404"/>
      <c r="J156" s="404"/>
      <c r="K156" s="404"/>
      <c r="L156" s="404"/>
      <c r="M156" s="404"/>
      <c r="N156" s="404"/>
      <c r="O156" s="404"/>
      <c r="P156" s="404"/>
      <c r="Q156" s="404"/>
      <c r="R156" s="404"/>
      <c r="S156" s="404"/>
      <c r="T156" s="404"/>
      <c r="U156" s="398"/>
      <c r="V156" s="397"/>
      <c r="W156" s="404"/>
      <c r="X156" s="404"/>
      <c r="Y156" s="404"/>
      <c r="Z156" s="404"/>
      <c r="AA156" s="404"/>
      <c r="AB156" s="404"/>
      <c r="AC156" s="404"/>
      <c r="AD156" s="404"/>
      <c r="AE156" s="404"/>
      <c r="AF156" s="404"/>
      <c r="AG156" s="404"/>
      <c r="AH156" s="404"/>
      <c r="AI156" s="404"/>
      <c r="AJ156" s="404"/>
      <c r="AK156" s="404"/>
      <c r="AL156" s="406"/>
      <c r="AM156" s="398"/>
      <c r="AN156" s="397"/>
      <c r="AO156" s="404"/>
      <c r="AP156" s="404"/>
      <c r="AQ156" s="404"/>
    </row>
    <row r="157" spans="1:43" ht="6" customHeight="1" x14ac:dyDescent="0.2">
      <c r="A157" s="407"/>
      <c r="B157" s="788"/>
      <c r="C157" s="407"/>
      <c r="D157" s="407"/>
      <c r="E157" s="407"/>
      <c r="F157" s="407"/>
      <c r="G157" s="407"/>
      <c r="H157" s="407"/>
      <c r="I157" s="407"/>
      <c r="J157" s="407"/>
      <c r="K157" s="407"/>
      <c r="L157" s="407"/>
      <c r="M157" s="407"/>
      <c r="N157" s="407"/>
      <c r="O157" s="407"/>
      <c r="P157" s="407"/>
      <c r="Q157" s="407"/>
      <c r="R157" s="407"/>
      <c r="S157" s="407"/>
      <c r="T157" s="407"/>
      <c r="U157" s="407"/>
      <c r="V157" s="407"/>
      <c r="W157" s="407"/>
      <c r="X157" s="407"/>
      <c r="Y157" s="407"/>
      <c r="Z157" s="407"/>
      <c r="AA157" s="407"/>
      <c r="AB157" s="407"/>
      <c r="AC157" s="407"/>
      <c r="AD157" s="407"/>
      <c r="AE157" s="407"/>
      <c r="AF157" s="407"/>
      <c r="AG157" s="407"/>
      <c r="AH157" s="407"/>
      <c r="AI157" s="407"/>
      <c r="AJ157" s="407"/>
      <c r="AK157" s="407"/>
      <c r="AL157" s="408"/>
      <c r="AM157" s="407"/>
      <c r="AN157" s="407"/>
      <c r="AO157" s="407"/>
      <c r="AP157" s="407"/>
      <c r="AQ157" s="407"/>
    </row>
    <row r="158" spans="1:43" ht="11.25" customHeight="1" x14ac:dyDescent="0.2">
      <c r="A158" s="359"/>
      <c r="B158" s="370"/>
      <c r="D158" s="359"/>
      <c r="E158" s="359"/>
      <c r="F158" s="359"/>
      <c r="G158" s="359"/>
      <c r="H158" s="359"/>
      <c r="I158" s="359"/>
      <c r="J158" s="359"/>
      <c r="K158" s="359"/>
      <c r="L158" s="359"/>
      <c r="M158" s="359"/>
      <c r="N158" s="359"/>
      <c r="O158" s="359"/>
      <c r="P158" s="359"/>
      <c r="Q158" s="359"/>
      <c r="R158" s="359"/>
      <c r="S158" s="359"/>
      <c r="T158" s="359"/>
      <c r="U158" s="359"/>
      <c r="V158" s="359"/>
      <c r="W158" s="359"/>
      <c r="X158" s="359"/>
      <c r="Y158" s="359"/>
      <c r="Z158" s="359"/>
      <c r="AA158" s="359"/>
      <c r="AB158" s="359"/>
      <c r="AC158" s="359"/>
      <c r="AD158" s="359"/>
      <c r="AE158" s="359"/>
      <c r="AF158" s="359"/>
      <c r="AG158" s="359"/>
      <c r="AH158" s="359"/>
      <c r="AI158" s="359"/>
      <c r="AJ158" s="359"/>
      <c r="AK158" s="359"/>
      <c r="AL158" s="374"/>
      <c r="AM158" s="359"/>
      <c r="AN158" s="359"/>
      <c r="AO158" s="359"/>
      <c r="AP158" s="359"/>
      <c r="AQ158" s="359"/>
    </row>
    <row r="159" spans="1:43" ht="11.25" customHeight="1" x14ac:dyDescent="0.2">
      <c r="A159" s="359"/>
      <c r="B159" s="370"/>
      <c r="D159" s="359"/>
      <c r="E159" s="359"/>
      <c r="F159" s="359"/>
      <c r="G159" s="359"/>
      <c r="H159" s="359"/>
      <c r="I159" s="359"/>
      <c r="J159" s="359"/>
      <c r="K159" s="359"/>
      <c r="L159" s="359"/>
      <c r="M159" s="359"/>
      <c r="N159" s="359"/>
      <c r="O159" s="359"/>
      <c r="P159" s="359"/>
      <c r="Q159" s="359"/>
      <c r="R159" s="359"/>
      <c r="S159" s="359"/>
      <c r="T159" s="359"/>
      <c r="U159" s="359"/>
      <c r="V159" s="359"/>
      <c r="W159" s="359"/>
      <c r="X159" s="359"/>
      <c r="Y159" s="359"/>
      <c r="Z159" s="359"/>
      <c r="AA159" s="359"/>
      <c r="AB159" s="359"/>
      <c r="AC159" s="359"/>
      <c r="AD159" s="359"/>
      <c r="AE159" s="359"/>
      <c r="AF159" s="359"/>
      <c r="AG159" s="359"/>
      <c r="AH159" s="359"/>
      <c r="AI159" s="359"/>
      <c r="AJ159" s="359"/>
      <c r="AK159" s="359"/>
      <c r="AL159" s="374"/>
      <c r="AM159" s="359"/>
      <c r="AN159" s="359"/>
      <c r="AO159" s="359"/>
      <c r="AP159" s="359"/>
      <c r="AQ159" s="359"/>
    </row>
    <row r="160" spans="1:43" ht="11.25" customHeight="1" x14ac:dyDescent="0.2">
      <c r="A160" s="359"/>
      <c r="B160" s="370"/>
      <c r="C160" s="359"/>
      <c r="D160" s="359"/>
      <c r="E160" s="359"/>
      <c r="F160" s="359"/>
      <c r="G160" s="359"/>
      <c r="H160" s="359"/>
      <c r="I160" s="359"/>
      <c r="J160" s="359"/>
      <c r="K160" s="359"/>
      <c r="L160" s="359"/>
      <c r="M160" s="359"/>
      <c r="N160" s="359"/>
      <c r="O160" s="359"/>
      <c r="P160" s="359"/>
      <c r="Q160" s="359"/>
      <c r="R160" s="359"/>
      <c r="S160" s="359"/>
      <c r="T160" s="359"/>
      <c r="U160" s="359"/>
      <c r="V160" s="359"/>
      <c r="W160" s="359"/>
      <c r="X160" s="359"/>
      <c r="Y160" s="359"/>
      <c r="Z160" s="359"/>
      <c r="AA160" s="359"/>
      <c r="AB160" s="359"/>
      <c r="AC160" s="359"/>
      <c r="AD160" s="359"/>
      <c r="AE160" s="359"/>
      <c r="AF160" s="359"/>
      <c r="AG160" s="359"/>
      <c r="AH160" s="359"/>
      <c r="AI160" s="359"/>
      <c r="AJ160" s="359"/>
      <c r="AK160" s="359"/>
      <c r="AL160" s="374"/>
      <c r="AM160" s="359"/>
      <c r="AN160" s="359"/>
      <c r="AO160" s="359"/>
      <c r="AP160" s="359"/>
      <c r="AQ160" s="359"/>
    </row>
    <row r="161" spans="1:43" ht="11.25" customHeight="1" x14ac:dyDescent="0.2">
      <c r="A161" s="359"/>
      <c r="B161" s="370"/>
      <c r="C161" s="359"/>
      <c r="D161" s="359"/>
      <c r="E161" s="359"/>
      <c r="F161" s="359"/>
      <c r="G161" s="359"/>
      <c r="H161" s="359"/>
      <c r="I161" s="359"/>
      <c r="J161" s="359"/>
      <c r="K161" s="359"/>
      <c r="L161" s="359"/>
      <c r="M161" s="359"/>
      <c r="N161" s="359"/>
      <c r="O161" s="359"/>
      <c r="P161" s="359"/>
      <c r="Q161" s="359"/>
      <c r="R161" s="359"/>
      <c r="S161" s="359"/>
      <c r="T161" s="359"/>
      <c r="U161" s="359"/>
      <c r="V161" s="359"/>
      <c r="W161" s="359"/>
      <c r="X161" s="359"/>
      <c r="Y161" s="359"/>
      <c r="Z161" s="359"/>
      <c r="AA161" s="359"/>
      <c r="AB161" s="359"/>
      <c r="AC161" s="359"/>
      <c r="AD161" s="359"/>
      <c r="AE161" s="359"/>
      <c r="AF161" s="359"/>
      <c r="AG161" s="359"/>
      <c r="AH161" s="359"/>
      <c r="AI161" s="359"/>
      <c r="AJ161" s="359"/>
      <c r="AK161" s="359"/>
      <c r="AL161" s="374"/>
      <c r="AM161" s="359"/>
      <c r="AN161" s="359"/>
      <c r="AO161" s="359"/>
      <c r="AP161" s="359"/>
      <c r="AQ161" s="359"/>
    </row>
  </sheetData>
  <sheetProtection formatCells="0" formatRows="0" insertRows="0" deleteRows="0"/>
  <mergeCells count="44">
    <mergeCell ref="A1:AQ1"/>
    <mergeCell ref="E13:T16"/>
    <mergeCell ref="E5:T5"/>
    <mergeCell ref="E3:T3"/>
    <mergeCell ref="W3:AL3"/>
    <mergeCell ref="AN3:AQ3"/>
    <mergeCell ref="Z155:AK155"/>
    <mergeCell ref="F104:T105"/>
    <mergeCell ref="E145:T154"/>
    <mergeCell ref="E142:T142"/>
    <mergeCell ref="E139:T141"/>
    <mergeCell ref="E125:T125"/>
    <mergeCell ref="F111:T111"/>
    <mergeCell ref="E130:T136"/>
    <mergeCell ref="Z131:AJ132"/>
    <mergeCell ref="F108:T108"/>
    <mergeCell ref="F118:T118"/>
    <mergeCell ref="F114:T115"/>
    <mergeCell ref="F121:T122"/>
    <mergeCell ref="E19:AL20"/>
    <mergeCell ref="F64:T66"/>
    <mergeCell ref="F67:T67"/>
    <mergeCell ref="F54:T56"/>
    <mergeCell ref="F48:T50"/>
    <mergeCell ref="F51:T51"/>
    <mergeCell ref="E31:T36"/>
    <mergeCell ref="F39:T39"/>
    <mergeCell ref="F42:T42"/>
    <mergeCell ref="F45:T45"/>
    <mergeCell ref="W56:AD58"/>
    <mergeCell ref="W66:AD68"/>
    <mergeCell ref="E26:T26"/>
    <mergeCell ref="F101:T101"/>
    <mergeCell ref="AP22:AP23"/>
    <mergeCell ref="F98:T98"/>
    <mergeCell ref="F90:T90"/>
    <mergeCell ref="F80:T82"/>
    <mergeCell ref="F57:T57"/>
    <mergeCell ref="F85:T87"/>
    <mergeCell ref="F93:T95"/>
    <mergeCell ref="F61:T61"/>
    <mergeCell ref="W50:AD51"/>
    <mergeCell ref="F71:T73"/>
    <mergeCell ref="F76:T77"/>
  </mergeCells>
  <printOptions horizontalCentered="1"/>
  <pageMargins left="0.5" right="0.5" top="0.5" bottom="0.5" header="0.3" footer="0.3"/>
  <pageSetup paperSize="9" orientation="portrait" r:id="rId1"/>
  <headerFooter>
    <oddFooter>&amp;CW-&amp;P</oddFooter>
  </headerFooter>
  <rowBreaks count="2" manualBreakCount="2">
    <brk id="29" max="42" man="1"/>
    <brk id="91" max="42"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9">
    <tabColor rgb="FFCC00CC"/>
  </sheetPr>
  <dimension ref="A1:BA34"/>
  <sheetViews>
    <sheetView view="pageBreakPreview" zoomScaleNormal="100" zoomScaleSheetLayoutView="100" workbookViewId="0"/>
  </sheetViews>
  <sheetFormatPr defaultColWidth="2.77734375" defaultRowHeight="10" x14ac:dyDescent="0.2"/>
  <cols>
    <col min="1" max="16384" width="2.77734375" style="310"/>
  </cols>
  <sheetData>
    <row r="1" spans="1:53" s="180" customFormat="1" x14ac:dyDescent="0.2">
      <c r="A1" s="961" t="s">
        <v>1499</v>
      </c>
      <c r="B1" s="961"/>
      <c r="C1" s="961"/>
      <c r="D1" s="961"/>
      <c r="E1" s="961"/>
      <c r="F1" s="961"/>
      <c r="G1" s="961"/>
      <c r="H1" s="961"/>
      <c r="I1" s="961"/>
      <c r="J1" s="961"/>
      <c r="K1" s="961"/>
      <c r="L1" s="961"/>
      <c r="M1" s="961"/>
      <c r="N1" s="961"/>
      <c r="O1" s="961"/>
      <c r="P1" s="961"/>
      <c r="Q1" s="961"/>
      <c r="R1" s="961"/>
      <c r="S1" s="961"/>
      <c r="T1" s="961"/>
      <c r="U1" s="961"/>
      <c r="V1" s="961"/>
      <c r="W1" s="961"/>
      <c r="X1" s="961"/>
      <c r="Y1" s="961"/>
      <c r="Z1" s="961"/>
      <c r="AA1" s="961"/>
      <c r="AB1" s="961"/>
      <c r="AC1" s="961"/>
      <c r="AD1" s="961"/>
      <c r="AE1" s="961"/>
      <c r="AF1" s="961"/>
      <c r="AG1" s="961"/>
      <c r="AH1" s="961"/>
      <c r="AI1" s="961"/>
      <c r="AJ1" s="961"/>
      <c r="AK1" s="961"/>
      <c r="AL1" s="961"/>
      <c r="AM1" s="961"/>
      <c r="AN1" s="961"/>
      <c r="AO1" s="961"/>
      <c r="AP1" s="339"/>
      <c r="AQ1" s="339"/>
      <c r="AR1" s="339"/>
      <c r="AS1" s="339"/>
      <c r="AT1" s="339"/>
      <c r="AU1" s="339"/>
      <c r="AV1" s="339"/>
      <c r="AW1" s="339"/>
      <c r="AX1" s="339"/>
      <c r="AY1" s="339"/>
      <c r="AZ1" s="339"/>
      <c r="BA1" s="339"/>
    </row>
    <row r="2" spans="1:53" s="180" customFormat="1" ht="6" customHeight="1" x14ac:dyDescent="0.2">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row>
    <row r="3" spans="1:53" ht="11.25" customHeight="1" x14ac:dyDescent="0.2">
      <c r="B3" s="927" t="str">
        <f>"(1) On suppose que l'année de la collecte est " &amp; FW_YR &amp; ". Pour la collecte commençant en " &amp; FW_YR+1 &amp; ", toutes les références aux années de calendrier doivent être augmentées d'une année ; par exemple, " &amp; FW_YR-6 &amp; " doit être changé en " &amp; FW_YR-5 &amp; ", " &amp; FW_YR-5 &amp; " doit être changé en " &amp; FW_YR-4 &amp; ", " &amp; FW_YR-4 &amp; " doit être changé en " &amp; FW_YR-3 &amp; ", et ainsi de suite pour toutes les années dans tout le questionnaire."</f>
        <v>(1) On suppose que l'année de la collecte est 2015. Pour la collecte commençant en 2016, toutes les références aux années de calendrier doivent être augmentées d'une année ; par exemple, 2009 doit être changé en 2010, 2010 doit être changé en 2011, 2011 doit être changé en 2012, et ainsi de suite pour toutes les années dans tout le questionnaire.</v>
      </c>
      <c r="C3" s="927"/>
      <c r="D3" s="927"/>
      <c r="E3" s="927"/>
      <c r="F3" s="927"/>
      <c r="G3" s="927"/>
      <c r="H3" s="927"/>
      <c r="I3" s="927"/>
      <c r="J3" s="927"/>
      <c r="K3" s="927"/>
      <c r="L3" s="927"/>
      <c r="M3" s="927"/>
      <c r="N3" s="927"/>
      <c r="O3" s="927"/>
      <c r="P3" s="927"/>
      <c r="Q3" s="927"/>
      <c r="R3" s="927"/>
      <c r="S3" s="927"/>
      <c r="T3" s="927"/>
      <c r="U3" s="927"/>
      <c r="V3" s="927"/>
      <c r="W3" s="927"/>
      <c r="X3" s="927"/>
      <c r="Y3" s="927"/>
      <c r="Z3" s="927"/>
      <c r="AA3" s="927"/>
      <c r="AB3" s="927"/>
      <c r="AC3" s="927"/>
      <c r="AD3" s="927"/>
      <c r="AE3" s="927"/>
      <c r="AF3" s="927"/>
      <c r="AG3" s="927"/>
      <c r="AH3" s="927"/>
      <c r="AI3" s="927"/>
      <c r="AJ3" s="927"/>
      <c r="AK3" s="927"/>
      <c r="AL3" s="927"/>
      <c r="AM3" s="927"/>
      <c r="AN3" s="927"/>
      <c r="AO3" s="927"/>
      <c r="AP3" s="340"/>
      <c r="AQ3" s="340"/>
      <c r="AR3" s="340"/>
      <c r="AS3" s="340"/>
      <c r="AT3" s="340"/>
      <c r="AU3" s="340"/>
      <c r="AV3" s="340"/>
      <c r="AW3" s="340"/>
      <c r="AX3" s="340"/>
      <c r="AY3" s="340"/>
      <c r="AZ3" s="340"/>
    </row>
    <row r="4" spans="1:53" ht="11.25" customHeight="1" x14ac:dyDescent="0.2">
      <c r="B4" s="927"/>
      <c r="C4" s="927"/>
      <c r="D4" s="927"/>
      <c r="E4" s="927"/>
      <c r="F4" s="927"/>
      <c r="G4" s="927"/>
      <c r="H4" s="927"/>
      <c r="I4" s="927"/>
      <c r="J4" s="927"/>
      <c r="K4" s="927"/>
      <c r="L4" s="927"/>
      <c r="M4" s="927"/>
      <c r="N4" s="927"/>
      <c r="O4" s="927"/>
      <c r="P4" s="927"/>
      <c r="Q4" s="927"/>
      <c r="R4" s="927"/>
      <c r="S4" s="927"/>
      <c r="T4" s="927"/>
      <c r="U4" s="927"/>
      <c r="V4" s="927"/>
      <c r="W4" s="927"/>
      <c r="X4" s="927"/>
      <c r="Y4" s="927"/>
      <c r="Z4" s="927"/>
      <c r="AA4" s="927"/>
      <c r="AB4" s="927"/>
      <c r="AC4" s="927"/>
      <c r="AD4" s="927"/>
      <c r="AE4" s="927"/>
      <c r="AF4" s="927"/>
      <c r="AG4" s="927"/>
      <c r="AH4" s="927"/>
      <c r="AI4" s="927"/>
      <c r="AJ4" s="927"/>
      <c r="AK4" s="927"/>
      <c r="AL4" s="927"/>
      <c r="AM4" s="927"/>
      <c r="AN4" s="927"/>
      <c r="AO4" s="927"/>
      <c r="AP4" s="340"/>
      <c r="AQ4" s="340"/>
      <c r="AR4" s="340"/>
      <c r="AS4" s="340"/>
      <c r="AT4" s="340"/>
      <c r="AU4" s="340"/>
      <c r="AV4" s="340"/>
      <c r="AW4" s="340"/>
      <c r="AX4" s="340"/>
      <c r="AY4" s="340"/>
      <c r="AZ4" s="340"/>
    </row>
    <row r="5" spans="1:53" ht="11.25" customHeight="1" x14ac:dyDescent="0.2">
      <c r="B5" s="927"/>
      <c r="C5" s="927"/>
      <c r="D5" s="927"/>
      <c r="E5" s="927"/>
      <c r="F5" s="927"/>
      <c r="G5" s="927"/>
      <c r="H5" s="927"/>
      <c r="I5" s="927"/>
      <c r="J5" s="927"/>
      <c r="K5" s="927"/>
      <c r="L5" s="927"/>
      <c r="M5" s="927"/>
      <c r="N5" s="927"/>
      <c r="O5" s="927"/>
      <c r="P5" s="927"/>
      <c r="Q5" s="927"/>
      <c r="R5" s="927"/>
      <c r="S5" s="927"/>
      <c r="T5" s="927"/>
      <c r="U5" s="927"/>
      <c r="V5" s="927"/>
      <c r="W5" s="927"/>
      <c r="X5" s="927"/>
      <c r="Y5" s="927"/>
      <c r="Z5" s="927"/>
      <c r="AA5" s="927"/>
      <c r="AB5" s="927"/>
      <c r="AC5" s="927"/>
      <c r="AD5" s="927"/>
      <c r="AE5" s="927"/>
      <c r="AF5" s="927"/>
      <c r="AG5" s="927"/>
      <c r="AH5" s="927"/>
      <c r="AI5" s="927"/>
      <c r="AJ5" s="927"/>
      <c r="AK5" s="927"/>
      <c r="AL5" s="927"/>
      <c r="AM5" s="927"/>
      <c r="AN5" s="927"/>
      <c r="AO5" s="927"/>
      <c r="AP5" s="340"/>
      <c r="AQ5" s="340"/>
      <c r="AR5" s="340"/>
      <c r="AS5" s="340"/>
      <c r="AT5" s="340"/>
      <c r="AU5" s="340"/>
      <c r="AV5" s="340"/>
      <c r="AW5" s="340"/>
      <c r="AX5" s="340"/>
      <c r="AY5" s="340"/>
      <c r="AZ5" s="340"/>
    </row>
    <row r="6" spans="1:53" s="180" customFormat="1" ht="11.25" customHeight="1" x14ac:dyDescent="0.2">
      <c r="A6" s="24"/>
      <c r="B6" s="919" t="s">
        <v>1391</v>
      </c>
      <c r="C6" s="919"/>
      <c r="D6" s="919"/>
      <c r="E6" s="919"/>
      <c r="F6" s="919"/>
      <c r="G6" s="919"/>
      <c r="H6" s="919"/>
      <c r="I6" s="919"/>
      <c r="J6" s="919"/>
      <c r="K6" s="919"/>
      <c r="L6" s="919"/>
      <c r="M6" s="919"/>
      <c r="N6" s="919"/>
      <c r="O6" s="919"/>
      <c r="P6" s="919"/>
      <c r="Q6" s="919"/>
      <c r="R6" s="919"/>
      <c r="S6" s="919"/>
      <c r="T6" s="919"/>
      <c r="U6" s="919"/>
      <c r="V6" s="919"/>
      <c r="W6" s="919"/>
      <c r="X6" s="919"/>
      <c r="Y6" s="919"/>
      <c r="Z6" s="919"/>
      <c r="AA6" s="919"/>
      <c r="AB6" s="919"/>
      <c r="AC6" s="919"/>
      <c r="AD6" s="919"/>
      <c r="AE6" s="919"/>
      <c r="AF6" s="919"/>
      <c r="AG6" s="919"/>
      <c r="AH6" s="919"/>
      <c r="AI6" s="919"/>
      <c r="AJ6" s="919"/>
      <c r="AK6" s="919"/>
      <c r="AL6" s="919"/>
      <c r="AM6" s="919"/>
      <c r="AN6" s="919"/>
      <c r="AO6" s="919"/>
      <c r="AP6" s="75"/>
      <c r="AQ6" s="75"/>
    </row>
    <row r="7" spans="1:53" ht="11.25" customHeight="1" x14ac:dyDescent="0.2">
      <c r="B7" s="994" t="s">
        <v>1392</v>
      </c>
      <c r="C7" s="994"/>
      <c r="D7" s="994"/>
      <c r="E7" s="994"/>
      <c r="F7" s="994"/>
      <c r="G7" s="994"/>
      <c r="H7" s="994"/>
      <c r="I7" s="994"/>
      <c r="J7" s="994"/>
      <c r="K7" s="994"/>
      <c r="L7" s="994"/>
      <c r="M7" s="994"/>
      <c r="N7" s="994"/>
      <c r="O7" s="994"/>
      <c r="P7" s="994"/>
      <c r="Q7" s="994"/>
      <c r="R7" s="994"/>
      <c r="S7" s="994"/>
      <c r="T7" s="994"/>
      <c r="U7" s="994"/>
      <c r="V7" s="994"/>
      <c r="W7" s="994"/>
      <c r="X7" s="994"/>
      <c r="Y7" s="994"/>
      <c r="Z7" s="994"/>
      <c r="AA7" s="994"/>
      <c r="AB7" s="994"/>
      <c r="AC7" s="994"/>
      <c r="AD7" s="994"/>
      <c r="AE7" s="994"/>
      <c r="AF7" s="994"/>
      <c r="AG7" s="994"/>
      <c r="AH7" s="994"/>
      <c r="AI7" s="994"/>
      <c r="AJ7" s="994"/>
      <c r="AK7" s="994"/>
      <c r="AL7" s="994"/>
      <c r="AM7" s="994"/>
      <c r="AN7" s="994"/>
      <c r="AO7" s="994"/>
      <c r="AP7" s="341"/>
      <c r="AQ7" s="341"/>
      <c r="AR7" s="341"/>
      <c r="AS7" s="341"/>
      <c r="AT7" s="341"/>
      <c r="AU7" s="341"/>
      <c r="AV7" s="341"/>
      <c r="AW7" s="341"/>
      <c r="AX7" s="341"/>
      <c r="AY7" s="341"/>
      <c r="AZ7" s="341"/>
    </row>
    <row r="8" spans="1:53" ht="11.25" customHeight="1" x14ac:dyDescent="0.2">
      <c r="B8" s="994"/>
      <c r="C8" s="994"/>
      <c r="D8" s="994"/>
      <c r="E8" s="994"/>
      <c r="F8" s="994"/>
      <c r="G8" s="994"/>
      <c r="H8" s="994"/>
      <c r="I8" s="994"/>
      <c r="J8" s="994"/>
      <c r="K8" s="994"/>
      <c r="L8" s="994"/>
      <c r="M8" s="994"/>
      <c r="N8" s="994"/>
      <c r="O8" s="994"/>
      <c r="P8" s="994"/>
      <c r="Q8" s="994"/>
      <c r="R8" s="994"/>
      <c r="S8" s="994"/>
      <c r="T8" s="994"/>
      <c r="U8" s="994"/>
      <c r="V8" s="994"/>
      <c r="W8" s="994"/>
      <c r="X8" s="994"/>
      <c r="Y8" s="994"/>
      <c r="Z8" s="994"/>
      <c r="AA8" s="994"/>
      <c r="AB8" s="994"/>
      <c r="AC8" s="994"/>
      <c r="AD8" s="994"/>
      <c r="AE8" s="994"/>
      <c r="AF8" s="994"/>
      <c r="AG8" s="994"/>
      <c r="AH8" s="994"/>
      <c r="AI8" s="994"/>
      <c r="AJ8" s="994"/>
      <c r="AK8" s="994"/>
      <c r="AL8" s="994"/>
      <c r="AM8" s="994"/>
      <c r="AN8" s="994"/>
      <c r="AO8" s="994"/>
      <c r="AP8" s="341"/>
      <c r="AQ8" s="341"/>
      <c r="AR8" s="341"/>
      <c r="AS8" s="341"/>
      <c r="AT8" s="341"/>
      <c r="AU8" s="341"/>
      <c r="AV8" s="341"/>
      <c r="AW8" s="341"/>
      <c r="AX8" s="341"/>
      <c r="AY8" s="341"/>
      <c r="AZ8" s="341"/>
    </row>
    <row r="9" spans="1:53" ht="11.25" customHeight="1" x14ac:dyDescent="0.2">
      <c r="B9" s="994" t="s">
        <v>1629</v>
      </c>
      <c r="C9" s="994"/>
      <c r="D9" s="994"/>
      <c r="E9" s="994"/>
      <c r="F9" s="994"/>
      <c r="G9" s="994"/>
      <c r="H9" s="994"/>
      <c r="I9" s="994"/>
      <c r="J9" s="994"/>
      <c r="K9" s="994"/>
      <c r="L9" s="994"/>
      <c r="M9" s="994"/>
      <c r="N9" s="994"/>
      <c r="O9" s="994"/>
      <c r="P9" s="994"/>
      <c r="Q9" s="994"/>
      <c r="R9" s="994"/>
      <c r="S9" s="994"/>
      <c r="T9" s="994"/>
      <c r="U9" s="994"/>
      <c r="V9" s="994"/>
      <c r="W9" s="994"/>
      <c r="X9" s="994"/>
      <c r="Y9" s="994"/>
      <c r="Z9" s="994"/>
      <c r="AA9" s="994"/>
      <c r="AB9" s="994"/>
      <c r="AC9" s="994"/>
      <c r="AD9" s="994"/>
      <c r="AE9" s="994"/>
      <c r="AF9" s="994"/>
      <c r="AG9" s="994"/>
      <c r="AH9" s="994"/>
      <c r="AI9" s="994"/>
      <c r="AJ9" s="994"/>
      <c r="AK9" s="994"/>
      <c r="AL9" s="994"/>
      <c r="AM9" s="994"/>
      <c r="AN9" s="994"/>
      <c r="AO9" s="994"/>
      <c r="AP9" s="341"/>
      <c r="AQ9" s="341"/>
      <c r="AR9" s="341"/>
      <c r="AS9" s="341"/>
      <c r="AT9" s="341"/>
      <c r="AU9" s="341"/>
      <c r="AV9" s="341"/>
      <c r="AW9" s="341"/>
      <c r="AX9" s="341"/>
      <c r="AY9" s="341"/>
      <c r="AZ9" s="341"/>
    </row>
    <row r="10" spans="1:53" ht="11.25" customHeight="1" x14ac:dyDescent="0.2">
      <c r="B10" s="994"/>
      <c r="C10" s="994"/>
      <c r="D10" s="994"/>
      <c r="E10" s="994"/>
      <c r="F10" s="994"/>
      <c r="G10" s="994"/>
      <c r="H10" s="994"/>
      <c r="I10" s="994"/>
      <c r="J10" s="994"/>
      <c r="K10" s="994"/>
      <c r="L10" s="994"/>
      <c r="M10" s="994"/>
      <c r="N10" s="994"/>
      <c r="O10" s="994"/>
      <c r="P10" s="994"/>
      <c r="Q10" s="994"/>
      <c r="R10" s="994"/>
      <c r="S10" s="994"/>
      <c r="T10" s="994"/>
      <c r="U10" s="994"/>
      <c r="V10" s="994"/>
      <c r="W10" s="994"/>
      <c r="X10" s="994"/>
      <c r="Y10" s="994"/>
      <c r="Z10" s="994"/>
      <c r="AA10" s="994"/>
      <c r="AB10" s="994"/>
      <c r="AC10" s="994"/>
      <c r="AD10" s="994"/>
      <c r="AE10" s="994"/>
      <c r="AF10" s="994"/>
      <c r="AG10" s="994"/>
      <c r="AH10" s="994"/>
      <c r="AI10" s="994"/>
      <c r="AJ10" s="994"/>
      <c r="AK10" s="994"/>
      <c r="AL10" s="994"/>
      <c r="AM10" s="994"/>
      <c r="AN10" s="994"/>
      <c r="AO10" s="994"/>
      <c r="AP10" s="341"/>
      <c r="AQ10" s="341"/>
      <c r="AR10" s="341"/>
      <c r="AS10" s="341"/>
      <c r="AT10" s="341"/>
      <c r="AU10" s="341"/>
      <c r="AV10" s="341"/>
      <c r="AW10" s="341"/>
      <c r="AX10" s="341"/>
      <c r="AY10" s="341"/>
      <c r="AZ10" s="341"/>
    </row>
    <row r="11" spans="1:53" x14ac:dyDescent="0.2">
      <c r="B11" s="994"/>
      <c r="C11" s="994"/>
      <c r="D11" s="994"/>
      <c r="E11" s="994"/>
      <c r="F11" s="994"/>
      <c r="G11" s="994"/>
      <c r="H11" s="994"/>
      <c r="I11" s="994"/>
      <c r="J11" s="994"/>
      <c r="K11" s="994"/>
      <c r="L11" s="994"/>
      <c r="M11" s="994"/>
      <c r="N11" s="994"/>
      <c r="O11" s="994"/>
      <c r="P11" s="994"/>
      <c r="Q11" s="994"/>
      <c r="R11" s="994"/>
      <c r="S11" s="994"/>
      <c r="T11" s="994"/>
      <c r="U11" s="994"/>
      <c r="V11" s="994"/>
      <c r="W11" s="994"/>
      <c r="X11" s="994"/>
      <c r="Y11" s="994"/>
      <c r="Z11" s="994"/>
      <c r="AA11" s="994"/>
      <c r="AB11" s="994"/>
      <c r="AC11" s="994"/>
      <c r="AD11" s="994"/>
      <c r="AE11" s="994"/>
      <c r="AF11" s="994"/>
      <c r="AG11" s="994"/>
      <c r="AH11" s="994"/>
      <c r="AI11" s="994"/>
      <c r="AJ11" s="994"/>
      <c r="AK11" s="994"/>
      <c r="AL11" s="994"/>
      <c r="AM11" s="994"/>
      <c r="AN11" s="994"/>
      <c r="AO11" s="994"/>
      <c r="AP11" s="341"/>
      <c r="AQ11" s="341"/>
      <c r="AR11" s="341"/>
      <c r="AS11" s="341"/>
      <c r="AT11" s="341"/>
      <c r="AU11" s="341"/>
      <c r="AV11" s="341"/>
      <c r="AW11" s="341"/>
      <c r="AX11" s="341"/>
      <c r="AY11" s="341"/>
      <c r="AZ11" s="341"/>
    </row>
    <row r="12" spans="1:53" ht="11.25" customHeight="1" x14ac:dyDescent="0.2">
      <c r="B12" s="994" t="s">
        <v>1527</v>
      </c>
      <c r="C12" s="994"/>
      <c r="D12" s="994"/>
      <c r="E12" s="994"/>
      <c r="F12" s="994"/>
      <c r="G12" s="994"/>
      <c r="H12" s="994"/>
      <c r="I12" s="994"/>
      <c r="J12" s="994"/>
      <c r="K12" s="994"/>
      <c r="L12" s="994"/>
      <c r="M12" s="994"/>
      <c r="N12" s="994"/>
      <c r="O12" s="994"/>
      <c r="P12" s="994"/>
      <c r="Q12" s="994"/>
      <c r="R12" s="994"/>
      <c r="S12" s="994"/>
      <c r="T12" s="994"/>
      <c r="U12" s="994"/>
      <c r="V12" s="994"/>
      <c r="W12" s="994"/>
      <c r="X12" s="994"/>
      <c r="Y12" s="994"/>
      <c r="Z12" s="994"/>
      <c r="AA12" s="994"/>
      <c r="AB12" s="994"/>
      <c r="AC12" s="994"/>
      <c r="AD12" s="994"/>
      <c r="AE12" s="994"/>
      <c r="AF12" s="994"/>
      <c r="AG12" s="994"/>
      <c r="AH12" s="994"/>
      <c r="AI12" s="994"/>
      <c r="AJ12" s="994"/>
      <c r="AK12" s="994"/>
      <c r="AL12" s="994"/>
      <c r="AM12" s="994"/>
      <c r="AN12" s="994"/>
      <c r="AO12" s="994"/>
      <c r="AP12" s="341"/>
      <c r="AQ12" s="341"/>
      <c r="AR12" s="341"/>
      <c r="AS12" s="341"/>
      <c r="AT12" s="341"/>
      <c r="AU12" s="341"/>
      <c r="AV12" s="341"/>
      <c r="AW12" s="341"/>
      <c r="AX12" s="341"/>
      <c r="AY12" s="341"/>
      <c r="AZ12" s="341"/>
    </row>
    <row r="13" spans="1:53" ht="11.25" customHeight="1" x14ac:dyDescent="0.2">
      <c r="B13" s="994"/>
      <c r="C13" s="994"/>
      <c r="D13" s="994"/>
      <c r="E13" s="994"/>
      <c r="F13" s="994"/>
      <c r="G13" s="994"/>
      <c r="H13" s="994"/>
      <c r="I13" s="994"/>
      <c r="J13" s="994"/>
      <c r="K13" s="994"/>
      <c r="L13" s="994"/>
      <c r="M13" s="994"/>
      <c r="N13" s="994"/>
      <c r="O13" s="994"/>
      <c r="P13" s="994"/>
      <c r="Q13" s="994"/>
      <c r="R13" s="994"/>
      <c r="S13" s="994"/>
      <c r="T13" s="994"/>
      <c r="U13" s="994"/>
      <c r="V13" s="994"/>
      <c r="W13" s="994"/>
      <c r="X13" s="994"/>
      <c r="Y13" s="994"/>
      <c r="Z13" s="994"/>
      <c r="AA13" s="994"/>
      <c r="AB13" s="994"/>
      <c r="AC13" s="994"/>
      <c r="AD13" s="994"/>
      <c r="AE13" s="994"/>
      <c r="AF13" s="994"/>
      <c r="AG13" s="994"/>
      <c r="AH13" s="994"/>
      <c r="AI13" s="994"/>
      <c r="AJ13" s="994"/>
      <c r="AK13" s="994"/>
      <c r="AL13" s="994"/>
      <c r="AM13" s="994"/>
      <c r="AN13" s="994"/>
      <c r="AO13" s="994"/>
      <c r="AP13" s="341"/>
      <c r="AQ13" s="341"/>
      <c r="AR13" s="341"/>
      <c r="AS13" s="341"/>
      <c r="AT13" s="341"/>
      <c r="AU13" s="341"/>
      <c r="AV13" s="341"/>
      <c r="AW13" s="341"/>
      <c r="AX13" s="341"/>
      <c r="AY13" s="341"/>
      <c r="AZ13" s="341"/>
    </row>
    <row r="14" spans="1:53" ht="11.25" customHeight="1" x14ac:dyDescent="0.2">
      <c r="B14" s="994" t="s">
        <v>1528</v>
      </c>
      <c r="C14" s="994"/>
      <c r="D14" s="994"/>
      <c r="E14" s="994"/>
      <c r="F14" s="994"/>
      <c r="G14" s="994"/>
      <c r="H14" s="994"/>
      <c r="I14" s="994"/>
      <c r="J14" s="994"/>
      <c r="K14" s="994"/>
      <c r="L14" s="994"/>
      <c r="M14" s="994"/>
      <c r="N14" s="994"/>
      <c r="O14" s="994"/>
      <c r="P14" s="994"/>
      <c r="Q14" s="994"/>
      <c r="R14" s="994"/>
      <c r="S14" s="994"/>
      <c r="T14" s="994"/>
      <c r="U14" s="994"/>
      <c r="V14" s="994"/>
      <c r="W14" s="994"/>
      <c r="X14" s="994"/>
      <c r="Y14" s="994"/>
      <c r="Z14" s="994"/>
      <c r="AA14" s="994"/>
      <c r="AB14" s="994"/>
      <c r="AC14" s="994"/>
      <c r="AD14" s="994"/>
      <c r="AE14" s="994"/>
      <c r="AF14" s="994"/>
      <c r="AG14" s="994"/>
      <c r="AH14" s="994"/>
      <c r="AI14" s="994"/>
      <c r="AJ14" s="994"/>
      <c r="AK14" s="994"/>
      <c r="AL14" s="994"/>
      <c r="AM14" s="994"/>
      <c r="AN14" s="994"/>
      <c r="AO14" s="994"/>
      <c r="AP14" s="341"/>
      <c r="AQ14" s="341"/>
      <c r="AR14" s="341"/>
      <c r="AS14" s="341"/>
      <c r="AT14" s="341"/>
      <c r="AU14" s="341"/>
      <c r="AV14" s="341"/>
      <c r="AW14" s="341"/>
      <c r="AX14" s="341"/>
      <c r="AY14" s="341"/>
      <c r="AZ14" s="341"/>
    </row>
    <row r="15" spans="1:53" ht="11.25" customHeight="1" x14ac:dyDescent="0.2">
      <c r="B15" s="994"/>
      <c r="C15" s="994"/>
      <c r="D15" s="994"/>
      <c r="E15" s="994"/>
      <c r="F15" s="994"/>
      <c r="G15" s="994"/>
      <c r="H15" s="994"/>
      <c r="I15" s="994"/>
      <c r="J15" s="994"/>
      <c r="K15" s="994"/>
      <c r="L15" s="994"/>
      <c r="M15" s="994"/>
      <c r="N15" s="994"/>
      <c r="O15" s="994"/>
      <c r="P15" s="994"/>
      <c r="Q15" s="994"/>
      <c r="R15" s="994"/>
      <c r="S15" s="994"/>
      <c r="T15" s="994"/>
      <c r="U15" s="994"/>
      <c r="V15" s="994"/>
      <c r="W15" s="994"/>
      <c r="X15" s="994"/>
      <c r="Y15" s="994"/>
      <c r="Z15" s="994"/>
      <c r="AA15" s="994"/>
      <c r="AB15" s="994"/>
      <c r="AC15" s="994"/>
      <c r="AD15" s="994"/>
      <c r="AE15" s="994"/>
      <c r="AF15" s="994"/>
      <c r="AG15" s="994"/>
      <c r="AH15" s="994"/>
      <c r="AI15" s="994"/>
      <c r="AJ15" s="994"/>
      <c r="AK15" s="994"/>
      <c r="AL15" s="994"/>
      <c r="AM15" s="994"/>
      <c r="AN15" s="994"/>
      <c r="AO15" s="994"/>
      <c r="AP15" s="341"/>
      <c r="AQ15" s="341"/>
      <c r="AR15" s="341"/>
      <c r="AS15" s="341"/>
      <c r="AT15" s="341"/>
      <c r="AU15" s="341"/>
      <c r="AV15" s="341"/>
      <c r="AW15" s="341"/>
      <c r="AX15" s="341"/>
      <c r="AY15" s="341"/>
      <c r="AZ15" s="341"/>
    </row>
    <row r="16" spans="1:53" ht="11.25" customHeight="1" x14ac:dyDescent="0.2">
      <c r="B16" s="994"/>
      <c r="C16" s="994"/>
      <c r="D16" s="994"/>
      <c r="E16" s="994"/>
      <c r="F16" s="994"/>
      <c r="G16" s="994"/>
      <c r="H16" s="994"/>
      <c r="I16" s="994"/>
      <c r="J16" s="994"/>
      <c r="K16" s="994"/>
      <c r="L16" s="994"/>
      <c r="M16" s="994"/>
      <c r="N16" s="994"/>
      <c r="O16" s="994"/>
      <c r="P16" s="994"/>
      <c r="Q16" s="994"/>
      <c r="R16" s="994"/>
      <c r="S16" s="994"/>
      <c r="T16" s="994"/>
      <c r="U16" s="994"/>
      <c r="V16" s="994"/>
      <c r="W16" s="994"/>
      <c r="X16" s="994"/>
      <c r="Y16" s="994"/>
      <c r="Z16" s="994"/>
      <c r="AA16" s="994"/>
      <c r="AB16" s="994"/>
      <c r="AC16" s="994"/>
      <c r="AD16" s="994"/>
      <c r="AE16" s="994"/>
      <c r="AF16" s="994"/>
      <c r="AG16" s="994"/>
      <c r="AH16" s="994"/>
      <c r="AI16" s="994"/>
      <c r="AJ16" s="994"/>
      <c r="AK16" s="994"/>
      <c r="AL16" s="994"/>
      <c r="AM16" s="994"/>
      <c r="AN16" s="994"/>
      <c r="AO16" s="994"/>
      <c r="AP16" s="341"/>
      <c r="AQ16" s="341"/>
      <c r="AR16" s="341"/>
      <c r="AS16" s="341"/>
      <c r="AT16" s="341"/>
      <c r="AU16" s="341"/>
      <c r="AV16" s="341"/>
      <c r="AW16" s="341"/>
      <c r="AX16" s="341"/>
      <c r="AY16" s="341"/>
      <c r="AZ16" s="341"/>
    </row>
    <row r="17" spans="2:52" x14ac:dyDescent="0.2">
      <c r="B17" s="994" t="s">
        <v>1393</v>
      </c>
      <c r="C17" s="994"/>
      <c r="D17" s="994"/>
      <c r="E17" s="994"/>
      <c r="F17" s="994"/>
      <c r="G17" s="994"/>
      <c r="H17" s="994"/>
      <c r="I17" s="994"/>
      <c r="J17" s="994"/>
      <c r="K17" s="994"/>
      <c r="L17" s="994"/>
      <c r="M17" s="994"/>
      <c r="N17" s="994"/>
      <c r="O17" s="994"/>
      <c r="P17" s="994"/>
      <c r="Q17" s="994"/>
      <c r="R17" s="994"/>
      <c r="S17" s="994"/>
      <c r="T17" s="994"/>
      <c r="U17" s="994"/>
      <c r="V17" s="994"/>
      <c r="W17" s="994"/>
      <c r="X17" s="994"/>
      <c r="Y17" s="994"/>
      <c r="Z17" s="994"/>
      <c r="AA17" s="994"/>
      <c r="AB17" s="994"/>
      <c r="AC17" s="994"/>
      <c r="AD17" s="994"/>
      <c r="AE17" s="994"/>
      <c r="AF17" s="994"/>
      <c r="AG17" s="994"/>
      <c r="AH17" s="994"/>
      <c r="AI17" s="994"/>
      <c r="AJ17" s="994"/>
      <c r="AK17" s="994"/>
      <c r="AL17" s="994"/>
      <c r="AM17" s="994"/>
      <c r="AN17" s="994"/>
      <c r="AO17" s="994"/>
      <c r="AP17" s="341"/>
      <c r="AQ17" s="341"/>
      <c r="AR17" s="341"/>
      <c r="AS17" s="341"/>
      <c r="AT17" s="341"/>
      <c r="AU17" s="341"/>
      <c r="AV17" s="341"/>
      <c r="AW17" s="341"/>
      <c r="AX17" s="341"/>
      <c r="AY17" s="341"/>
      <c r="AZ17" s="341"/>
    </row>
    <row r="18" spans="2:52" ht="11.25" customHeight="1" x14ac:dyDescent="0.2">
      <c r="B18" s="994" t="s">
        <v>1628</v>
      </c>
      <c r="C18" s="994"/>
      <c r="D18" s="994"/>
      <c r="E18" s="994"/>
      <c r="F18" s="994"/>
      <c r="G18" s="994"/>
      <c r="H18" s="994"/>
      <c r="I18" s="994"/>
      <c r="J18" s="994"/>
      <c r="K18" s="994"/>
      <c r="L18" s="994"/>
      <c r="M18" s="994"/>
      <c r="N18" s="994"/>
      <c r="O18" s="994"/>
      <c r="P18" s="994"/>
      <c r="Q18" s="994"/>
      <c r="R18" s="994"/>
      <c r="S18" s="994"/>
      <c r="T18" s="994"/>
      <c r="U18" s="994"/>
      <c r="V18" s="994"/>
      <c r="W18" s="994"/>
      <c r="X18" s="994"/>
      <c r="Y18" s="994"/>
      <c r="Z18" s="994"/>
      <c r="AA18" s="994"/>
      <c r="AB18" s="994"/>
      <c r="AC18" s="994"/>
      <c r="AD18" s="994"/>
      <c r="AE18" s="994"/>
      <c r="AF18" s="994"/>
      <c r="AG18" s="994"/>
      <c r="AH18" s="994"/>
      <c r="AI18" s="994"/>
      <c r="AJ18" s="994"/>
      <c r="AK18" s="994"/>
      <c r="AL18" s="994"/>
      <c r="AM18" s="994"/>
      <c r="AN18" s="994"/>
      <c r="AO18" s="994"/>
      <c r="AP18" s="341"/>
      <c r="AQ18" s="341"/>
      <c r="AR18" s="341"/>
      <c r="AS18" s="341"/>
      <c r="AT18" s="341"/>
      <c r="AU18" s="341"/>
      <c r="AV18" s="341"/>
      <c r="AW18" s="341"/>
      <c r="AX18" s="341"/>
      <c r="AY18" s="341"/>
      <c r="AZ18" s="341"/>
    </row>
    <row r="19" spans="2:52" ht="11.25" customHeight="1" x14ac:dyDescent="0.2">
      <c r="B19" s="994"/>
      <c r="C19" s="994"/>
      <c r="D19" s="994"/>
      <c r="E19" s="994"/>
      <c r="F19" s="994"/>
      <c r="G19" s="994"/>
      <c r="H19" s="994"/>
      <c r="I19" s="994"/>
      <c r="J19" s="994"/>
      <c r="K19" s="994"/>
      <c r="L19" s="994"/>
      <c r="M19" s="994"/>
      <c r="N19" s="994"/>
      <c r="O19" s="994"/>
      <c r="P19" s="994"/>
      <c r="Q19" s="994"/>
      <c r="R19" s="994"/>
      <c r="S19" s="994"/>
      <c r="T19" s="994"/>
      <c r="U19" s="994"/>
      <c r="V19" s="994"/>
      <c r="W19" s="994"/>
      <c r="X19" s="994"/>
      <c r="Y19" s="994"/>
      <c r="Z19" s="994"/>
      <c r="AA19" s="994"/>
      <c r="AB19" s="994"/>
      <c r="AC19" s="994"/>
      <c r="AD19" s="994"/>
      <c r="AE19" s="994"/>
      <c r="AF19" s="994"/>
      <c r="AG19" s="994"/>
      <c r="AH19" s="994"/>
      <c r="AI19" s="994"/>
      <c r="AJ19" s="994"/>
      <c r="AK19" s="994"/>
      <c r="AL19" s="994"/>
      <c r="AM19" s="994"/>
      <c r="AN19" s="994"/>
      <c r="AO19" s="994"/>
      <c r="AP19" s="341"/>
      <c r="AQ19" s="341"/>
      <c r="AR19" s="341"/>
      <c r="AS19" s="341"/>
      <c r="AT19" s="341"/>
      <c r="AU19" s="341"/>
      <c r="AV19" s="341"/>
      <c r="AW19" s="341"/>
      <c r="AX19" s="341"/>
      <c r="AY19" s="341"/>
      <c r="AZ19" s="341"/>
    </row>
    <row r="20" spans="2:52" ht="11.25" customHeight="1" x14ac:dyDescent="0.2">
      <c r="B20" s="994"/>
      <c r="C20" s="994"/>
      <c r="D20" s="994"/>
      <c r="E20" s="994"/>
      <c r="F20" s="994"/>
      <c r="G20" s="994"/>
      <c r="H20" s="994"/>
      <c r="I20" s="994"/>
      <c r="J20" s="994"/>
      <c r="K20" s="994"/>
      <c r="L20" s="994"/>
      <c r="M20" s="994"/>
      <c r="N20" s="994"/>
      <c r="O20" s="994"/>
      <c r="P20" s="994"/>
      <c r="Q20" s="994"/>
      <c r="R20" s="994"/>
      <c r="S20" s="994"/>
      <c r="T20" s="994"/>
      <c r="U20" s="994"/>
      <c r="V20" s="994"/>
      <c r="W20" s="994"/>
      <c r="X20" s="994"/>
      <c r="Y20" s="994"/>
      <c r="Z20" s="994"/>
      <c r="AA20" s="994"/>
      <c r="AB20" s="994"/>
      <c r="AC20" s="994"/>
      <c r="AD20" s="994"/>
      <c r="AE20" s="994"/>
      <c r="AF20" s="994"/>
      <c r="AG20" s="994"/>
      <c r="AH20" s="994"/>
      <c r="AI20" s="994"/>
      <c r="AJ20" s="994"/>
      <c r="AK20" s="994"/>
      <c r="AL20" s="994"/>
      <c r="AM20" s="994"/>
      <c r="AN20" s="994"/>
      <c r="AO20" s="994"/>
      <c r="AP20" s="341"/>
      <c r="AQ20" s="341"/>
      <c r="AR20" s="341"/>
      <c r="AS20" s="341"/>
      <c r="AT20" s="341"/>
      <c r="AU20" s="341"/>
      <c r="AV20" s="341"/>
      <c r="AW20" s="341"/>
      <c r="AX20" s="341"/>
      <c r="AY20" s="341"/>
      <c r="AZ20" s="341"/>
    </row>
    <row r="21" spans="2:52" ht="11.25" customHeight="1" x14ac:dyDescent="0.2">
      <c r="B21" s="993" t="s">
        <v>1394</v>
      </c>
      <c r="C21" s="993"/>
      <c r="D21" s="993"/>
      <c r="E21" s="993"/>
      <c r="F21" s="993"/>
      <c r="G21" s="993"/>
      <c r="H21" s="993"/>
      <c r="I21" s="993"/>
      <c r="J21" s="993"/>
      <c r="K21" s="993"/>
      <c r="L21" s="993"/>
      <c r="M21" s="993"/>
      <c r="N21" s="993"/>
      <c r="O21" s="993"/>
      <c r="P21" s="993"/>
      <c r="Q21" s="993"/>
      <c r="R21" s="993"/>
      <c r="S21" s="993"/>
      <c r="T21" s="993"/>
      <c r="U21" s="993"/>
      <c r="V21" s="993"/>
      <c r="W21" s="993"/>
      <c r="X21" s="993"/>
      <c r="Y21" s="993"/>
      <c r="Z21" s="993"/>
      <c r="AA21" s="993"/>
      <c r="AB21" s="993"/>
      <c r="AC21" s="993"/>
      <c r="AD21" s="993"/>
      <c r="AE21" s="993"/>
      <c r="AF21" s="993"/>
      <c r="AG21" s="993"/>
      <c r="AH21" s="993"/>
      <c r="AI21" s="993"/>
      <c r="AJ21" s="993"/>
      <c r="AK21" s="993"/>
      <c r="AL21" s="993"/>
      <c r="AM21" s="993"/>
      <c r="AN21" s="993"/>
      <c r="AO21" s="993"/>
      <c r="AP21" s="341"/>
      <c r="AQ21" s="341"/>
      <c r="AR21" s="341"/>
      <c r="AS21" s="341"/>
      <c r="AT21" s="341"/>
      <c r="AU21" s="341"/>
      <c r="AV21" s="341"/>
      <c r="AW21" s="341"/>
      <c r="AX21" s="341"/>
      <c r="AY21" s="341"/>
      <c r="AZ21" s="341"/>
    </row>
    <row r="22" spans="2:52" ht="11.25" customHeight="1" x14ac:dyDescent="0.2">
      <c r="B22" s="993" t="s">
        <v>1529</v>
      </c>
      <c r="C22" s="993"/>
      <c r="D22" s="993"/>
      <c r="E22" s="993"/>
      <c r="F22" s="993"/>
      <c r="G22" s="993"/>
      <c r="H22" s="993"/>
      <c r="I22" s="993"/>
      <c r="J22" s="993"/>
      <c r="K22" s="993"/>
      <c r="L22" s="993"/>
      <c r="M22" s="993"/>
      <c r="N22" s="993"/>
      <c r="O22" s="993"/>
      <c r="P22" s="993"/>
      <c r="Q22" s="993"/>
      <c r="R22" s="993"/>
      <c r="S22" s="993"/>
      <c r="T22" s="993"/>
      <c r="U22" s="993"/>
      <c r="V22" s="993"/>
      <c r="W22" s="993"/>
      <c r="X22" s="993"/>
      <c r="Y22" s="993"/>
      <c r="Z22" s="993"/>
      <c r="AA22" s="993"/>
      <c r="AB22" s="993"/>
      <c r="AC22" s="993"/>
      <c r="AD22" s="993"/>
      <c r="AE22" s="993"/>
      <c r="AF22" s="993"/>
      <c r="AG22" s="993"/>
      <c r="AH22" s="993"/>
      <c r="AI22" s="993"/>
      <c r="AJ22" s="993"/>
      <c r="AK22" s="993"/>
      <c r="AL22" s="993"/>
      <c r="AM22" s="993"/>
      <c r="AN22" s="993"/>
      <c r="AO22" s="993"/>
      <c r="AP22" s="341"/>
      <c r="AQ22" s="341"/>
      <c r="AR22" s="341"/>
      <c r="AS22" s="341"/>
      <c r="AT22" s="341"/>
      <c r="AU22" s="341"/>
      <c r="AV22" s="341"/>
      <c r="AW22" s="341"/>
      <c r="AX22" s="341"/>
      <c r="AY22" s="341"/>
      <c r="AZ22" s="341"/>
    </row>
    <row r="23" spans="2:52" ht="11.25" customHeight="1" x14ac:dyDescent="0.2">
      <c r="B23" s="993"/>
      <c r="C23" s="993"/>
      <c r="D23" s="993"/>
      <c r="E23" s="993"/>
      <c r="F23" s="993"/>
      <c r="G23" s="993"/>
      <c r="H23" s="993"/>
      <c r="I23" s="993"/>
      <c r="J23" s="993"/>
      <c r="K23" s="993"/>
      <c r="L23" s="993"/>
      <c r="M23" s="993"/>
      <c r="N23" s="993"/>
      <c r="O23" s="993"/>
      <c r="P23" s="993"/>
      <c r="Q23" s="993"/>
      <c r="R23" s="993"/>
      <c r="S23" s="993"/>
      <c r="T23" s="993"/>
      <c r="U23" s="993"/>
      <c r="V23" s="993"/>
      <c r="W23" s="993"/>
      <c r="X23" s="993"/>
      <c r="Y23" s="993"/>
      <c r="Z23" s="993"/>
      <c r="AA23" s="993"/>
      <c r="AB23" s="993"/>
      <c r="AC23" s="993"/>
      <c r="AD23" s="993"/>
      <c r="AE23" s="993"/>
      <c r="AF23" s="993"/>
      <c r="AG23" s="993"/>
      <c r="AH23" s="993"/>
      <c r="AI23" s="993"/>
      <c r="AJ23" s="993"/>
      <c r="AK23" s="993"/>
      <c r="AL23" s="993"/>
      <c r="AM23" s="993"/>
      <c r="AN23" s="993"/>
      <c r="AO23" s="993"/>
      <c r="AP23" s="341"/>
      <c r="AQ23" s="341"/>
      <c r="AR23" s="341"/>
      <c r="AS23" s="341"/>
      <c r="AT23" s="341"/>
      <c r="AU23" s="341"/>
      <c r="AV23" s="341"/>
      <c r="AW23" s="341"/>
      <c r="AX23" s="341"/>
      <c r="AY23" s="341"/>
      <c r="AZ23" s="341"/>
    </row>
    <row r="24" spans="2:52" ht="11.25" customHeight="1" x14ac:dyDescent="0.2">
      <c r="B24" s="993"/>
      <c r="C24" s="993"/>
      <c r="D24" s="993"/>
      <c r="E24" s="993"/>
      <c r="F24" s="993"/>
      <c r="G24" s="993"/>
      <c r="H24" s="993"/>
      <c r="I24" s="993"/>
      <c r="J24" s="993"/>
      <c r="K24" s="993"/>
      <c r="L24" s="993"/>
      <c r="M24" s="993"/>
      <c r="N24" s="993"/>
      <c r="O24" s="993"/>
      <c r="P24" s="993"/>
      <c r="Q24" s="993"/>
      <c r="R24" s="993"/>
      <c r="S24" s="993"/>
      <c r="T24" s="993"/>
      <c r="U24" s="993"/>
      <c r="V24" s="993"/>
      <c r="W24" s="993"/>
      <c r="X24" s="993"/>
      <c r="Y24" s="993"/>
      <c r="Z24" s="993"/>
      <c r="AA24" s="993"/>
      <c r="AB24" s="993"/>
      <c r="AC24" s="993"/>
      <c r="AD24" s="993"/>
      <c r="AE24" s="993"/>
      <c r="AF24" s="993"/>
      <c r="AG24" s="993"/>
      <c r="AH24" s="993"/>
      <c r="AI24" s="993"/>
      <c r="AJ24" s="993"/>
      <c r="AK24" s="993"/>
      <c r="AL24" s="993"/>
      <c r="AM24" s="993"/>
      <c r="AN24" s="993"/>
      <c r="AO24" s="993"/>
      <c r="AP24" s="341"/>
      <c r="AQ24" s="341"/>
      <c r="AR24" s="341"/>
      <c r="AS24" s="341"/>
      <c r="AT24" s="341"/>
      <c r="AU24" s="341"/>
      <c r="AV24" s="341"/>
      <c r="AW24" s="341"/>
      <c r="AX24" s="341"/>
      <c r="AY24" s="341"/>
      <c r="AZ24" s="341"/>
    </row>
    <row r="25" spans="2:52" x14ac:dyDescent="0.2">
      <c r="B25" s="993"/>
      <c r="C25" s="993"/>
      <c r="D25" s="993"/>
      <c r="E25" s="993"/>
      <c r="F25" s="993"/>
      <c r="G25" s="993"/>
      <c r="H25" s="993"/>
      <c r="I25" s="993"/>
      <c r="J25" s="993"/>
      <c r="K25" s="993"/>
      <c r="L25" s="993"/>
      <c r="M25" s="993"/>
      <c r="N25" s="993"/>
      <c r="O25" s="993"/>
      <c r="P25" s="993"/>
      <c r="Q25" s="993"/>
      <c r="R25" s="993"/>
      <c r="S25" s="993"/>
      <c r="T25" s="993"/>
      <c r="U25" s="993"/>
      <c r="V25" s="993"/>
      <c r="W25" s="993"/>
      <c r="X25" s="993"/>
      <c r="Y25" s="993"/>
      <c r="Z25" s="993"/>
      <c r="AA25" s="993"/>
      <c r="AB25" s="993"/>
      <c r="AC25" s="993"/>
      <c r="AD25" s="993"/>
      <c r="AE25" s="993"/>
      <c r="AF25" s="993"/>
      <c r="AG25" s="993"/>
      <c r="AH25" s="993"/>
      <c r="AI25" s="993"/>
      <c r="AJ25" s="993"/>
      <c r="AK25" s="993"/>
      <c r="AL25" s="993"/>
      <c r="AM25" s="993"/>
      <c r="AN25" s="993"/>
      <c r="AO25" s="993"/>
      <c r="AP25" s="341"/>
      <c r="AQ25" s="341"/>
      <c r="AR25" s="341"/>
      <c r="AS25" s="341"/>
      <c r="AT25" s="341"/>
      <c r="AU25" s="341"/>
      <c r="AV25" s="341"/>
      <c r="AW25" s="341"/>
      <c r="AX25" s="341"/>
      <c r="AY25" s="341"/>
      <c r="AZ25" s="341"/>
    </row>
    <row r="26" spans="2:52" ht="11.25" customHeight="1" x14ac:dyDescent="0.2">
      <c r="B26" s="993" t="s">
        <v>1395</v>
      </c>
      <c r="C26" s="993"/>
      <c r="D26" s="993"/>
      <c r="E26" s="993"/>
      <c r="F26" s="993"/>
      <c r="G26" s="993"/>
      <c r="H26" s="993"/>
      <c r="I26" s="993"/>
      <c r="J26" s="993"/>
      <c r="K26" s="993"/>
      <c r="L26" s="993"/>
      <c r="M26" s="993"/>
      <c r="N26" s="993"/>
      <c r="O26" s="993"/>
      <c r="P26" s="993"/>
      <c r="Q26" s="993"/>
      <c r="R26" s="993"/>
      <c r="S26" s="993"/>
      <c r="T26" s="993"/>
      <c r="U26" s="993"/>
      <c r="V26" s="993"/>
      <c r="W26" s="993"/>
      <c r="X26" s="993"/>
      <c r="Y26" s="993"/>
      <c r="Z26" s="993"/>
      <c r="AA26" s="993"/>
      <c r="AB26" s="993"/>
      <c r="AC26" s="993"/>
      <c r="AD26" s="993"/>
      <c r="AE26" s="993"/>
      <c r="AF26" s="993"/>
      <c r="AG26" s="993"/>
      <c r="AH26" s="993"/>
      <c r="AI26" s="993"/>
      <c r="AJ26" s="993"/>
      <c r="AK26" s="993"/>
      <c r="AL26" s="993"/>
      <c r="AM26" s="993"/>
      <c r="AN26" s="993"/>
      <c r="AO26" s="993"/>
      <c r="AP26" s="341"/>
      <c r="AQ26" s="341"/>
      <c r="AR26" s="341"/>
      <c r="AS26" s="341"/>
      <c r="AT26" s="341"/>
      <c r="AU26" s="341"/>
      <c r="AV26" s="341"/>
      <c r="AW26" s="341"/>
      <c r="AX26" s="341"/>
      <c r="AY26" s="341"/>
      <c r="AZ26" s="341"/>
    </row>
    <row r="27" spans="2:52" ht="11.25" customHeight="1" x14ac:dyDescent="0.2">
      <c r="B27" s="993"/>
      <c r="C27" s="993"/>
      <c r="D27" s="993"/>
      <c r="E27" s="993"/>
      <c r="F27" s="993"/>
      <c r="G27" s="993"/>
      <c r="H27" s="993"/>
      <c r="I27" s="993"/>
      <c r="J27" s="993"/>
      <c r="K27" s="993"/>
      <c r="L27" s="993"/>
      <c r="M27" s="993"/>
      <c r="N27" s="993"/>
      <c r="O27" s="993"/>
      <c r="P27" s="993"/>
      <c r="Q27" s="993"/>
      <c r="R27" s="993"/>
      <c r="S27" s="993"/>
      <c r="T27" s="993"/>
      <c r="U27" s="993"/>
      <c r="V27" s="993"/>
      <c r="W27" s="993"/>
      <c r="X27" s="993"/>
      <c r="Y27" s="993"/>
      <c r="Z27" s="993"/>
      <c r="AA27" s="993"/>
      <c r="AB27" s="993"/>
      <c r="AC27" s="993"/>
      <c r="AD27" s="993"/>
      <c r="AE27" s="993"/>
      <c r="AF27" s="993"/>
      <c r="AG27" s="993"/>
      <c r="AH27" s="993"/>
      <c r="AI27" s="993"/>
      <c r="AJ27" s="993"/>
      <c r="AK27" s="993"/>
      <c r="AL27" s="993"/>
      <c r="AM27" s="993"/>
      <c r="AN27" s="993"/>
      <c r="AO27" s="993"/>
      <c r="AP27" s="341"/>
      <c r="AQ27" s="341"/>
      <c r="AR27" s="341"/>
      <c r="AS27" s="341"/>
      <c r="AT27" s="341"/>
      <c r="AU27" s="341"/>
      <c r="AV27" s="341"/>
      <c r="AW27" s="341"/>
      <c r="AX27" s="341"/>
      <c r="AY27" s="341"/>
      <c r="AZ27" s="341"/>
    </row>
    <row r="28" spans="2:52" x14ac:dyDescent="0.2">
      <c r="B28" s="993" t="s">
        <v>1530</v>
      </c>
      <c r="C28" s="993"/>
      <c r="D28" s="993"/>
      <c r="E28" s="993"/>
      <c r="F28" s="993"/>
      <c r="G28" s="993"/>
      <c r="H28" s="993"/>
      <c r="I28" s="993"/>
      <c r="J28" s="993"/>
      <c r="K28" s="993"/>
      <c r="L28" s="993"/>
      <c r="M28" s="993"/>
      <c r="N28" s="993"/>
      <c r="O28" s="993"/>
      <c r="P28" s="993"/>
      <c r="Q28" s="993"/>
      <c r="R28" s="993"/>
      <c r="S28" s="993"/>
      <c r="T28" s="993"/>
      <c r="U28" s="993"/>
      <c r="V28" s="993"/>
      <c r="W28" s="993"/>
      <c r="X28" s="993"/>
      <c r="Y28" s="993"/>
      <c r="Z28" s="993"/>
      <c r="AA28" s="993"/>
      <c r="AB28" s="993"/>
      <c r="AC28" s="993"/>
      <c r="AD28" s="993"/>
      <c r="AE28" s="993"/>
      <c r="AF28" s="993"/>
      <c r="AG28" s="993"/>
      <c r="AH28" s="993"/>
      <c r="AI28" s="993"/>
      <c r="AJ28" s="993"/>
      <c r="AK28" s="993"/>
      <c r="AL28" s="993"/>
      <c r="AM28" s="993"/>
      <c r="AN28" s="993"/>
      <c r="AO28" s="993"/>
      <c r="AP28" s="342"/>
      <c r="AQ28" s="342"/>
    </row>
    <row r="29" spans="2:52" x14ac:dyDescent="0.2">
      <c r="B29" s="993"/>
      <c r="C29" s="993"/>
      <c r="D29" s="993"/>
      <c r="E29" s="993"/>
      <c r="F29" s="993"/>
      <c r="G29" s="993"/>
      <c r="H29" s="993"/>
      <c r="I29" s="993"/>
      <c r="J29" s="993"/>
      <c r="K29" s="993"/>
      <c r="L29" s="993"/>
      <c r="M29" s="993"/>
      <c r="N29" s="993"/>
      <c r="O29" s="993"/>
      <c r="P29" s="993"/>
      <c r="Q29" s="993"/>
      <c r="R29" s="993"/>
      <c r="S29" s="993"/>
      <c r="T29" s="993"/>
      <c r="U29" s="993"/>
      <c r="V29" s="993"/>
      <c r="W29" s="993"/>
      <c r="X29" s="993"/>
      <c r="Y29" s="993"/>
      <c r="Z29" s="993"/>
      <c r="AA29" s="993"/>
      <c r="AB29" s="993"/>
      <c r="AC29" s="993"/>
      <c r="AD29" s="993"/>
      <c r="AE29" s="993"/>
      <c r="AF29" s="993"/>
      <c r="AG29" s="993"/>
      <c r="AH29" s="993"/>
      <c r="AI29" s="993"/>
      <c r="AJ29" s="993"/>
      <c r="AK29" s="993"/>
      <c r="AL29" s="993"/>
      <c r="AM29" s="993"/>
      <c r="AN29" s="993"/>
      <c r="AO29" s="993"/>
      <c r="AP29" s="342"/>
      <c r="AQ29" s="342"/>
    </row>
    <row r="30" spans="2:52" x14ac:dyDescent="0.2">
      <c r="B30" s="993" t="s">
        <v>1531</v>
      </c>
      <c r="C30" s="993"/>
      <c r="D30" s="993"/>
      <c r="E30" s="993"/>
      <c r="F30" s="993"/>
      <c r="G30" s="993"/>
      <c r="H30" s="993"/>
      <c r="I30" s="993"/>
      <c r="J30" s="993"/>
      <c r="K30" s="993"/>
      <c r="L30" s="993"/>
      <c r="M30" s="993"/>
      <c r="N30" s="993"/>
      <c r="O30" s="993"/>
      <c r="P30" s="993"/>
      <c r="Q30" s="993"/>
      <c r="R30" s="993"/>
      <c r="S30" s="993"/>
      <c r="T30" s="993"/>
      <c r="U30" s="993"/>
      <c r="V30" s="993"/>
      <c r="W30" s="993"/>
      <c r="X30" s="993"/>
      <c r="Y30" s="993"/>
      <c r="Z30" s="993"/>
      <c r="AA30" s="993"/>
      <c r="AB30" s="993"/>
      <c r="AC30" s="993"/>
      <c r="AD30" s="993"/>
      <c r="AE30" s="993"/>
      <c r="AF30" s="993"/>
      <c r="AG30" s="993"/>
      <c r="AH30" s="993"/>
      <c r="AI30" s="993"/>
      <c r="AJ30" s="993"/>
      <c r="AK30" s="993"/>
      <c r="AL30" s="993"/>
      <c r="AM30" s="993"/>
      <c r="AN30" s="993"/>
      <c r="AO30" s="993"/>
      <c r="AP30" s="342"/>
      <c r="AQ30" s="342"/>
    </row>
    <row r="31" spans="2:52" x14ac:dyDescent="0.2">
      <c r="B31" s="993"/>
      <c r="C31" s="993"/>
      <c r="D31" s="993"/>
      <c r="E31" s="993"/>
      <c r="F31" s="993"/>
      <c r="G31" s="993"/>
      <c r="H31" s="993"/>
      <c r="I31" s="993"/>
      <c r="J31" s="993"/>
      <c r="K31" s="993"/>
      <c r="L31" s="993"/>
      <c r="M31" s="993"/>
      <c r="N31" s="993"/>
      <c r="O31" s="993"/>
      <c r="P31" s="993"/>
      <c r="Q31" s="993"/>
      <c r="R31" s="993"/>
      <c r="S31" s="993"/>
      <c r="T31" s="993"/>
      <c r="U31" s="993"/>
      <c r="V31" s="993"/>
      <c r="W31" s="993"/>
      <c r="X31" s="993"/>
      <c r="Y31" s="993"/>
      <c r="Z31" s="993"/>
      <c r="AA31" s="993"/>
      <c r="AB31" s="993"/>
      <c r="AC31" s="993"/>
      <c r="AD31" s="993"/>
      <c r="AE31" s="993"/>
      <c r="AF31" s="993"/>
      <c r="AG31" s="993"/>
      <c r="AH31" s="993"/>
      <c r="AI31" s="993"/>
      <c r="AJ31" s="993"/>
      <c r="AK31" s="993"/>
      <c r="AL31" s="993"/>
      <c r="AM31" s="993"/>
      <c r="AN31" s="993"/>
      <c r="AO31" s="993"/>
      <c r="AP31" s="342"/>
      <c r="AQ31" s="342"/>
    </row>
    <row r="32" spans="2:52" x14ac:dyDescent="0.2">
      <c r="B32" s="993" t="s">
        <v>1396</v>
      </c>
      <c r="C32" s="993"/>
      <c r="D32" s="993"/>
      <c r="E32" s="993"/>
      <c r="F32" s="993"/>
      <c r="G32" s="993"/>
      <c r="H32" s="993"/>
      <c r="I32" s="993"/>
      <c r="J32" s="993"/>
      <c r="K32" s="993"/>
      <c r="L32" s="993"/>
      <c r="M32" s="993"/>
      <c r="N32" s="993"/>
      <c r="O32" s="993"/>
      <c r="P32" s="993"/>
      <c r="Q32" s="993"/>
      <c r="R32" s="993"/>
      <c r="S32" s="993"/>
      <c r="T32" s="993"/>
      <c r="U32" s="993"/>
      <c r="V32" s="993"/>
      <c r="W32" s="993"/>
      <c r="X32" s="993"/>
      <c r="Y32" s="993"/>
      <c r="Z32" s="993"/>
      <c r="AA32" s="993"/>
      <c r="AB32" s="993"/>
      <c r="AC32" s="993"/>
      <c r="AD32" s="993"/>
      <c r="AE32" s="993"/>
      <c r="AF32" s="993"/>
      <c r="AG32" s="993"/>
      <c r="AH32" s="993"/>
      <c r="AI32" s="993"/>
      <c r="AJ32" s="993"/>
      <c r="AK32" s="993"/>
      <c r="AL32" s="993"/>
      <c r="AM32" s="993"/>
      <c r="AN32" s="993"/>
      <c r="AO32" s="993"/>
      <c r="AP32" s="342"/>
      <c r="AQ32" s="342"/>
    </row>
    <row r="33" spans="2:43" x14ac:dyDescent="0.2">
      <c r="B33" s="993"/>
      <c r="C33" s="993"/>
      <c r="D33" s="993"/>
      <c r="E33" s="993"/>
      <c r="F33" s="993"/>
      <c r="G33" s="993"/>
      <c r="H33" s="993"/>
      <c r="I33" s="993"/>
      <c r="J33" s="993"/>
      <c r="K33" s="993"/>
      <c r="L33" s="993"/>
      <c r="M33" s="993"/>
      <c r="N33" s="993"/>
      <c r="O33" s="993"/>
      <c r="P33" s="993"/>
      <c r="Q33" s="993"/>
      <c r="R33" s="993"/>
      <c r="S33" s="993"/>
      <c r="T33" s="993"/>
      <c r="U33" s="993"/>
      <c r="V33" s="993"/>
      <c r="W33" s="993"/>
      <c r="X33" s="993"/>
      <c r="Y33" s="993"/>
      <c r="Z33" s="993"/>
      <c r="AA33" s="993"/>
      <c r="AB33" s="993"/>
      <c r="AC33" s="993"/>
      <c r="AD33" s="993"/>
      <c r="AE33" s="993"/>
      <c r="AF33" s="993"/>
      <c r="AG33" s="993"/>
      <c r="AH33" s="993"/>
      <c r="AI33" s="993"/>
      <c r="AJ33" s="993"/>
      <c r="AK33" s="993"/>
      <c r="AL33" s="993"/>
      <c r="AM33" s="993"/>
      <c r="AN33" s="993"/>
      <c r="AO33" s="993"/>
      <c r="AP33" s="342"/>
      <c r="AQ33" s="342"/>
    </row>
    <row r="34" spans="2:43" ht="6" customHeight="1" x14ac:dyDescent="0.2"/>
  </sheetData>
  <sheetProtection formatCells="0" formatRows="0" insertRows="0" deleteRows="0"/>
  <mergeCells count="15">
    <mergeCell ref="A1:AO1"/>
    <mergeCell ref="B7:AO8"/>
    <mergeCell ref="B12:AO13"/>
    <mergeCell ref="B9:AO11"/>
    <mergeCell ref="B3:AO5"/>
    <mergeCell ref="B6:AO6"/>
    <mergeCell ref="B21:AO21"/>
    <mergeCell ref="B18:AO20"/>
    <mergeCell ref="B17:AO17"/>
    <mergeCell ref="B14:AO16"/>
    <mergeCell ref="B32:AO33"/>
    <mergeCell ref="B30:AO31"/>
    <mergeCell ref="B28:AO29"/>
    <mergeCell ref="B26:AO27"/>
    <mergeCell ref="B22:AO25"/>
  </mergeCells>
  <printOptions horizontalCentered="1"/>
  <pageMargins left="0.5" right="0.5" top="0.5" bottom="0.5" header="0.3" footer="0.3"/>
  <pageSetup paperSize="9" orientation="portrait" r:id="rId1"/>
  <headerFooter>
    <oddFooter>&amp;CW-&amp;P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3300"/>
  </sheetPr>
  <dimension ref="A1:BB181"/>
  <sheetViews>
    <sheetView view="pageBreakPreview" zoomScaleNormal="100" zoomScaleSheetLayoutView="100" workbookViewId="0"/>
  </sheetViews>
  <sheetFormatPr defaultColWidth="2.77734375" defaultRowHeight="10" x14ac:dyDescent="0.2"/>
  <cols>
    <col min="1" max="1" width="1.77734375" style="342" customWidth="1"/>
    <col min="2" max="2" width="4.77734375" style="237" customWidth="1"/>
    <col min="3" max="4" width="1.77734375" style="342" customWidth="1"/>
    <col min="5" max="5" width="2.77734375" style="342" customWidth="1"/>
    <col min="6" max="8" width="2.77734375" style="342"/>
    <col min="9" max="14" width="2.77734375" style="360"/>
    <col min="15" max="15" width="2.77734375" style="360" customWidth="1"/>
    <col min="16" max="20" width="2.77734375" style="360"/>
    <col min="21" max="22" width="1.77734375" style="342" customWidth="1"/>
    <col min="23" max="34" width="2.77734375" style="342"/>
    <col min="35" max="35" width="2.77734375" style="342" customWidth="1"/>
    <col min="36" max="36" width="2.77734375" style="342"/>
    <col min="37" max="37" width="2.77734375" style="342" customWidth="1"/>
    <col min="38" max="38" width="2.77734375" style="143" customWidth="1"/>
    <col min="39" max="41" width="1.77734375" style="342" customWidth="1"/>
    <col min="42" max="42" width="4.77734375" style="144" customWidth="1"/>
    <col min="43" max="43" width="1.77734375" style="342" customWidth="1"/>
    <col min="44" max="16384" width="2.77734375" style="342"/>
  </cols>
  <sheetData>
    <row r="1" spans="1:43" x14ac:dyDescent="0.2">
      <c r="A1" s="920" t="s">
        <v>1532</v>
      </c>
      <c r="B1" s="920"/>
      <c r="C1" s="920"/>
      <c r="D1" s="920"/>
      <c r="E1" s="920"/>
      <c r="F1" s="920"/>
      <c r="G1" s="920"/>
      <c r="H1" s="920"/>
      <c r="I1" s="920"/>
      <c r="J1" s="920"/>
      <c r="K1" s="920"/>
      <c r="L1" s="920"/>
      <c r="M1" s="920"/>
      <c r="N1" s="920"/>
      <c r="O1" s="920"/>
      <c r="P1" s="920"/>
      <c r="Q1" s="920"/>
      <c r="R1" s="920"/>
      <c r="S1" s="920"/>
      <c r="T1" s="920"/>
      <c r="U1" s="920"/>
      <c r="V1" s="920"/>
      <c r="W1" s="920"/>
      <c r="X1" s="920"/>
      <c r="Y1" s="920"/>
      <c r="Z1" s="920"/>
      <c r="AA1" s="920"/>
      <c r="AB1" s="920"/>
      <c r="AC1" s="920"/>
      <c r="AD1" s="920"/>
      <c r="AE1" s="920"/>
      <c r="AF1" s="920"/>
      <c r="AG1" s="920"/>
      <c r="AH1" s="920"/>
      <c r="AI1" s="920"/>
      <c r="AJ1" s="920"/>
      <c r="AK1" s="920"/>
      <c r="AL1" s="920"/>
      <c r="AM1" s="920"/>
      <c r="AN1" s="920"/>
      <c r="AO1" s="920"/>
      <c r="AP1" s="920"/>
      <c r="AQ1" s="920"/>
    </row>
    <row r="2" spans="1:43" x14ac:dyDescent="0.2">
      <c r="A2" s="28"/>
      <c r="B2" s="777"/>
      <c r="C2" s="24"/>
      <c r="D2" s="24"/>
      <c r="E2" s="24"/>
      <c r="F2" s="24"/>
      <c r="G2" s="24"/>
      <c r="H2" s="24"/>
      <c r="I2" s="159"/>
      <c r="J2" s="159"/>
      <c r="K2" s="159"/>
      <c r="L2" s="159"/>
      <c r="M2" s="159"/>
      <c r="N2" s="159"/>
      <c r="O2" s="159"/>
      <c r="P2" s="159"/>
      <c r="Q2" s="159"/>
      <c r="R2" s="159"/>
      <c r="S2" s="159"/>
      <c r="T2" s="159"/>
      <c r="U2" s="769" t="s">
        <v>13</v>
      </c>
      <c r="V2" s="24"/>
      <c r="W2" s="24"/>
      <c r="X2" s="24"/>
      <c r="Y2" s="24"/>
      <c r="Z2" s="24"/>
      <c r="AA2" s="24"/>
      <c r="AB2" s="24"/>
      <c r="AC2" s="24"/>
      <c r="AD2" s="24"/>
      <c r="AE2" s="24"/>
      <c r="AF2" s="24"/>
      <c r="AG2" s="24"/>
      <c r="AH2" s="24"/>
      <c r="AI2" s="24"/>
      <c r="AJ2" s="24"/>
      <c r="AK2" s="24"/>
      <c r="AL2" s="36"/>
      <c r="AM2" s="24"/>
      <c r="AN2" s="24"/>
      <c r="AO2" s="24"/>
      <c r="AP2" s="24"/>
      <c r="AQ2" s="24"/>
    </row>
    <row r="3" spans="1:43" x14ac:dyDescent="0.2">
      <c r="A3" s="681"/>
      <c r="B3" s="777"/>
      <c r="C3" s="687"/>
      <c r="D3" s="687"/>
      <c r="E3" s="687"/>
      <c r="F3" s="687"/>
      <c r="G3" s="687"/>
      <c r="H3" s="687"/>
      <c r="I3" s="159"/>
      <c r="J3" s="159"/>
      <c r="K3" s="159"/>
      <c r="L3" s="159"/>
      <c r="M3" s="159"/>
      <c r="N3" s="159"/>
      <c r="O3" s="159"/>
      <c r="P3" s="159"/>
      <c r="Q3" s="159"/>
      <c r="R3" s="159"/>
      <c r="S3" s="159"/>
      <c r="T3" s="159"/>
      <c r="U3" s="683"/>
      <c r="V3" s="687"/>
      <c r="W3" s="687"/>
      <c r="X3" s="687"/>
      <c r="Y3" s="687"/>
      <c r="Z3" s="687"/>
      <c r="AA3" s="687"/>
      <c r="AB3" s="687"/>
      <c r="AC3" s="687"/>
      <c r="AD3" s="687"/>
      <c r="AE3" s="687"/>
      <c r="AF3" s="687"/>
      <c r="AG3" s="687"/>
      <c r="AH3" s="687"/>
      <c r="AI3" s="687"/>
      <c r="AJ3" s="687"/>
      <c r="AK3" s="687"/>
      <c r="AL3" s="684"/>
      <c r="AM3" s="687"/>
      <c r="AN3" s="687"/>
      <c r="AO3" s="687"/>
      <c r="AP3" s="687"/>
      <c r="AQ3" s="687"/>
    </row>
    <row r="4" spans="1:43" ht="11.25" customHeight="1" x14ac:dyDescent="0.2">
      <c r="A4" s="28"/>
      <c r="B4" s="924" t="str">
        <f ca="1">VLOOKUP(INDIRECT(ADDRESS(ROW()-3,COLUMN()-1)),Language_Translations,MATCH(Language_Selected,Language_Options,0),FALSE)</f>
        <v>Bonjour. Je m'appelle _______________________________________. Je travaille pour [NOM DE L'ORGANISATION]. Nous effectuons une enquête nationale sur la santé et sur d'autres sujets [NOM DU PAYS]. Les informations que nous collectons aideront votre gouvernement à améliorer les services de santé. Votre ménage a été sélectionné pour cette enquête. Les questions prennent habituellement entre 30 et 60 minutes. Toutes les informations que vous nous donnerez sont strictement confidentielles et elles ne seront transmises à personne d'autre que les membres de l'équipe d'enquête. Vous n'êtes pas obligée de participer à cette enquête mais nous espérons que vous accepterez de répondre à questions car votre opinion est très importante. S'il arrivait que je pose une question à laquelle vous ne voulez pas répondre, dites-le moi et je passerai à la question suivante ; vous pouvez également interrompre l'interview à n'importe quel moment.
Si vous souhaitez plus d'informations sur l'enquête, vous pouvez contacter la personne dont le nom figure sur la carte qui a déjà été donnée à votre ménage.
Avez-vous des questions à me poser ?
Puis-je commencer l'interview maintenant ?</v>
      </c>
      <c r="C4" s="924"/>
      <c r="D4" s="924"/>
      <c r="E4" s="924"/>
      <c r="F4" s="924"/>
      <c r="G4" s="924"/>
      <c r="H4" s="924"/>
      <c r="I4" s="924"/>
      <c r="J4" s="924"/>
      <c r="K4" s="924"/>
      <c r="L4" s="924"/>
      <c r="M4" s="924"/>
      <c r="N4" s="924"/>
      <c r="O4" s="924"/>
      <c r="P4" s="924"/>
      <c r="Q4" s="924"/>
      <c r="R4" s="924"/>
      <c r="S4" s="924"/>
      <c r="T4" s="924"/>
      <c r="U4" s="924"/>
      <c r="V4" s="924"/>
      <c r="W4" s="924"/>
      <c r="X4" s="924"/>
      <c r="Y4" s="924"/>
      <c r="Z4" s="924"/>
      <c r="AA4" s="924"/>
      <c r="AB4" s="924"/>
      <c r="AC4" s="924"/>
      <c r="AD4" s="924"/>
      <c r="AE4" s="924"/>
      <c r="AF4" s="924"/>
      <c r="AG4" s="924"/>
      <c r="AH4" s="924"/>
      <c r="AI4" s="924"/>
      <c r="AJ4" s="924"/>
      <c r="AK4" s="924"/>
      <c r="AL4" s="924"/>
      <c r="AM4" s="924"/>
      <c r="AN4" s="924"/>
      <c r="AO4" s="924"/>
      <c r="AP4" s="924"/>
      <c r="AQ4" s="28"/>
    </row>
    <row r="5" spans="1:43" x14ac:dyDescent="0.2">
      <c r="A5" s="28"/>
      <c r="B5" s="924"/>
      <c r="C5" s="924"/>
      <c r="D5" s="924"/>
      <c r="E5" s="924"/>
      <c r="F5" s="924"/>
      <c r="G5" s="924"/>
      <c r="H5" s="924"/>
      <c r="I5" s="924"/>
      <c r="J5" s="924"/>
      <c r="K5" s="924"/>
      <c r="L5" s="924"/>
      <c r="M5" s="924"/>
      <c r="N5" s="924"/>
      <c r="O5" s="924"/>
      <c r="P5" s="924"/>
      <c r="Q5" s="924"/>
      <c r="R5" s="924"/>
      <c r="S5" s="924"/>
      <c r="T5" s="924"/>
      <c r="U5" s="924"/>
      <c r="V5" s="924"/>
      <c r="W5" s="924"/>
      <c r="X5" s="924"/>
      <c r="Y5" s="924"/>
      <c r="Z5" s="924"/>
      <c r="AA5" s="924"/>
      <c r="AB5" s="924"/>
      <c r="AC5" s="924"/>
      <c r="AD5" s="924"/>
      <c r="AE5" s="924"/>
      <c r="AF5" s="924"/>
      <c r="AG5" s="924"/>
      <c r="AH5" s="924"/>
      <c r="AI5" s="924"/>
      <c r="AJ5" s="924"/>
      <c r="AK5" s="924"/>
      <c r="AL5" s="924"/>
      <c r="AM5" s="924"/>
      <c r="AN5" s="924"/>
      <c r="AO5" s="924"/>
      <c r="AP5" s="924"/>
      <c r="AQ5" s="28"/>
    </row>
    <row r="6" spans="1:43" x14ac:dyDescent="0.2">
      <c r="A6" s="28"/>
      <c r="B6" s="924"/>
      <c r="C6" s="924"/>
      <c r="D6" s="924"/>
      <c r="E6" s="924"/>
      <c r="F6" s="924"/>
      <c r="G6" s="924"/>
      <c r="H6" s="924"/>
      <c r="I6" s="924"/>
      <c r="J6" s="924"/>
      <c r="K6" s="924"/>
      <c r="L6" s="924"/>
      <c r="M6" s="924"/>
      <c r="N6" s="924"/>
      <c r="O6" s="924"/>
      <c r="P6" s="924"/>
      <c r="Q6" s="924"/>
      <c r="R6" s="924"/>
      <c r="S6" s="924"/>
      <c r="T6" s="924"/>
      <c r="U6" s="924"/>
      <c r="V6" s="924"/>
      <c r="W6" s="924"/>
      <c r="X6" s="924"/>
      <c r="Y6" s="924"/>
      <c r="Z6" s="924"/>
      <c r="AA6" s="924"/>
      <c r="AB6" s="924"/>
      <c r="AC6" s="924"/>
      <c r="AD6" s="924"/>
      <c r="AE6" s="924"/>
      <c r="AF6" s="924"/>
      <c r="AG6" s="924"/>
      <c r="AH6" s="924"/>
      <c r="AI6" s="924"/>
      <c r="AJ6" s="924"/>
      <c r="AK6" s="924"/>
      <c r="AL6" s="924"/>
      <c r="AM6" s="924"/>
      <c r="AN6" s="924"/>
      <c r="AO6" s="924"/>
      <c r="AP6" s="924"/>
      <c r="AQ6" s="28"/>
    </row>
    <row r="7" spans="1:43" x14ac:dyDescent="0.2">
      <c r="A7" s="28"/>
      <c r="B7" s="924"/>
      <c r="C7" s="924"/>
      <c r="D7" s="924"/>
      <c r="E7" s="924"/>
      <c r="F7" s="924"/>
      <c r="G7" s="924"/>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24"/>
      <c r="AL7" s="924"/>
      <c r="AM7" s="924"/>
      <c r="AN7" s="924"/>
      <c r="AO7" s="924"/>
      <c r="AP7" s="924"/>
      <c r="AQ7" s="28"/>
    </row>
    <row r="8" spans="1:43" x14ac:dyDescent="0.2">
      <c r="A8" s="28"/>
      <c r="B8" s="924"/>
      <c r="C8" s="924"/>
      <c r="D8" s="924"/>
      <c r="E8" s="924"/>
      <c r="F8" s="924"/>
      <c r="G8" s="924"/>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28"/>
    </row>
    <row r="9" spans="1:43" x14ac:dyDescent="0.2">
      <c r="A9" s="28"/>
      <c r="B9" s="924"/>
      <c r="C9" s="924"/>
      <c r="D9" s="924"/>
      <c r="E9" s="924"/>
      <c r="F9" s="924"/>
      <c r="G9" s="924"/>
      <c r="H9" s="924"/>
      <c r="I9" s="924"/>
      <c r="J9" s="924"/>
      <c r="K9" s="924"/>
      <c r="L9" s="924"/>
      <c r="M9" s="924"/>
      <c r="N9" s="924"/>
      <c r="O9" s="924"/>
      <c r="P9" s="924"/>
      <c r="Q9" s="924"/>
      <c r="R9" s="924"/>
      <c r="S9" s="924"/>
      <c r="T9" s="924"/>
      <c r="U9" s="924"/>
      <c r="V9" s="924"/>
      <c r="W9" s="924"/>
      <c r="X9" s="924"/>
      <c r="Y9" s="924"/>
      <c r="Z9" s="924"/>
      <c r="AA9" s="924"/>
      <c r="AB9" s="924"/>
      <c r="AC9" s="924"/>
      <c r="AD9" s="924"/>
      <c r="AE9" s="924"/>
      <c r="AF9" s="924"/>
      <c r="AG9" s="924"/>
      <c r="AH9" s="924"/>
      <c r="AI9" s="924"/>
      <c r="AJ9" s="924"/>
      <c r="AK9" s="924"/>
      <c r="AL9" s="924"/>
      <c r="AM9" s="924"/>
      <c r="AN9" s="924"/>
      <c r="AO9" s="924"/>
      <c r="AP9" s="924"/>
      <c r="AQ9" s="28"/>
    </row>
    <row r="10" spans="1:43" x14ac:dyDescent="0.2">
      <c r="A10" s="28"/>
      <c r="B10" s="924"/>
      <c r="C10" s="924"/>
      <c r="D10" s="924"/>
      <c r="E10" s="924"/>
      <c r="F10" s="924"/>
      <c r="G10" s="924"/>
      <c r="H10" s="924"/>
      <c r="I10" s="924"/>
      <c r="J10" s="924"/>
      <c r="K10" s="924"/>
      <c r="L10" s="924"/>
      <c r="M10" s="924"/>
      <c r="N10" s="924"/>
      <c r="O10" s="924"/>
      <c r="P10" s="924"/>
      <c r="Q10" s="924"/>
      <c r="R10" s="924"/>
      <c r="S10" s="924"/>
      <c r="T10" s="924"/>
      <c r="U10" s="924"/>
      <c r="V10" s="924"/>
      <c r="W10" s="924"/>
      <c r="X10" s="924"/>
      <c r="Y10" s="924"/>
      <c r="Z10" s="924"/>
      <c r="AA10" s="924"/>
      <c r="AB10" s="924"/>
      <c r="AC10" s="924"/>
      <c r="AD10" s="924"/>
      <c r="AE10" s="924"/>
      <c r="AF10" s="924"/>
      <c r="AG10" s="924"/>
      <c r="AH10" s="924"/>
      <c r="AI10" s="924"/>
      <c r="AJ10" s="924"/>
      <c r="AK10" s="924"/>
      <c r="AL10" s="924"/>
      <c r="AM10" s="924"/>
      <c r="AN10" s="924"/>
      <c r="AO10" s="924"/>
      <c r="AP10" s="924"/>
      <c r="AQ10" s="28"/>
    </row>
    <row r="11" spans="1:43" x14ac:dyDescent="0.2">
      <c r="A11" s="28"/>
      <c r="B11" s="924"/>
      <c r="C11" s="924"/>
      <c r="D11" s="924"/>
      <c r="E11" s="924"/>
      <c r="F11" s="924"/>
      <c r="G11" s="924"/>
      <c r="H11" s="924"/>
      <c r="I11" s="924"/>
      <c r="J11" s="924"/>
      <c r="K11" s="924"/>
      <c r="L11" s="924"/>
      <c r="M11" s="924"/>
      <c r="N11" s="924"/>
      <c r="O11" s="924"/>
      <c r="P11" s="924"/>
      <c r="Q11" s="924"/>
      <c r="R11" s="924"/>
      <c r="S11" s="924"/>
      <c r="T11" s="924"/>
      <c r="U11" s="924"/>
      <c r="V11" s="924"/>
      <c r="W11" s="924"/>
      <c r="X11" s="924"/>
      <c r="Y11" s="924"/>
      <c r="Z11" s="924"/>
      <c r="AA11" s="924"/>
      <c r="AB11" s="924"/>
      <c r="AC11" s="924"/>
      <c r="AD11" s="924"/>
      <c r="AE11" s="924"/>
      <c r="AF11" s="924"/>
      <c r="AG11" s="924"/>
      <c r="AH11" s="924"/>
      <c r="AI11" s="924"/>
      <c r="AJ11" s="924"/>
      <c r="AK11" s="924"/>
      <c r="AL11" s="924"/>
      <c r="AM11" s="924"/>
      <c r="AN11" s="924"/>
      <c r="AO11" s="924"/>
      <c r="AP11" s="924"/>
      <c r="AQ11" s="28"/>
    </row>
    <row r="12" spans="1:43" x14ac:dyDescent="0.2">
      <c r="A12" s="28"/>
      <c r="B12" s="924"/>
      <c r="C12" s="924"/>
      <c r="D12" s="924"/>
      <c r="E12" s="924"/>
      <c r="F12" s="924"/>
      <c r="G12" s="924"/>
      <c r="H12" s="924"/>
      <c r="I12" s="924"/>
      <c r="J12" s="924"/>
      <c r="K12" s="924"/>
      <c r="L12" s="924"/>
      <c r="M12" s="924"/>
      <c r="N12" s="924"/>
      <c r="O12" s="924"/>
      <c r="P12" s="924"/>
      <c r="Q12" s="924"/>
      <c r="R12" s="924"/>
      <c r="S12" s="924"/>
      <c r="T12" s="924"/>
      <c r="U12" s="924"/>
      <c r="V12" s="924"/>
      <c r="W12" s="924"/>
      <c r="X12" s="924"/>
      <c r="Y12" s="924"/>
      <c r="Z12" s="924"/>
      <c r="AA12" s="924"/>
      <c r="AB12" s="924"/>
      <c r="AC12" s="924"/>
      <c r="AD12" s="924"/>
      <c r="AE12" s="924"/>
      <c r="AF12" s="924"/>
      <c r="AG12" s="924"/>
      <c r="AH12" s="924"/>
      <c r="AI12" s="924"/>
      <c r="AJ12" s="924"/>
      <c r="AK12" s="924"/>
      <c r="AL12" s="924"/>
      <c r="AM12" s="924"/>
      <c r="AN12" s="924"/>
      <c r="AO12" s="924"/>
      <c r="AP12" s="924"/>
      <c r="AQ12" s="28"/>
    </row>
    <row r="13" spans="1:43" x14ac:dyDescent="0.2">
      <c r="A13" s="28"/>
      <c r="B13" s="924"/>
      <c r="C13" s="924"/>
      <c r="D13" s="924"/>
      <c r="E13" s="924"/>
      <c r="F13" s="924"/>
      <c r="G13" s="924"/>
      <c r="H13" s="924"/>
      <c r="I13" s="924"/>
      <c r="J13" s="924"/>
      <c r="K13" s="924"/>
      <c r="L13" s="924"/>
      <c r="M13" s="924"/>
      <c r="N13" s="924"/>
      <c r="O13" s="924"/>
      <c r="P13" s="924"/>
      <c r="Q13" s="924"/>
      <c r="R13" s="924"/>
      <c r="S13" s="924"/>
      <c r="T13" s="924"/>
      <c r="U13" s="924"/>
      <c r="V13" s="924"/>
      <c r="W13" s="924"/>
      <c r="X13" s="924"/>
      <c r="Y13" s="924"/>
      <c r="Z13" s="924"/>
      <c r="AA13" s="924"/>
      <c r="AB13" s="924"/>
      <c r="AC13" s="924"/>
      <c r="AD13" s="924"/>
      <c r="AE13" s="924"/>
      <c r="AF13" s="924"/>
      <c r="AG13" s="924"/>
      <c r="AH13" s="924"/>
      <c r="AI13" s="924"/>
      <c r="AJ13" s="924"/>
      <c r="AK13" s="924"/>
      <c r="AL13" s="924"/>
      <c r="AM13" s="924"/>
      <c r="AN13" s="924"/>
      <c r="AO13" s="924"/>
      <c r="AP13" s="924"/>
      <c r="AQ13" s="28"/>
    </row>
    <row r="14" spans="1:43" x14ac:dyDescent="0.2">
      <c r="A14" s="28"/>
      <c r="B14" s="924"/>
      <c r="C14" s="924"/>
      <c r="D14" s="924"/>
      <c r="E14" s="924"/>
      <c r="F14" s="924"/>
      <c r="G14" s="924"/>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28"/>
    </row>
    <row r="15" spans="1:43" ht="11.25" customHeight="1" x14ac:dyDescent="0.2">
      <c r="A15" s="28"/>
      <c r="B15" s="924"/>
      <c r="C15" s="924"/>
      <c r="D15" s="924"/>
      <c r="E15" s="924"/>
      <c r="F15" s="924"/>
      <c r="G15" s="924"/>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28"/>
    </row>
    <row r="16" spans="1:43" x14ac:dyDescent="0.2">
      <c r="A16" s="28"/>
      <c r="B16" s="924"/>
      <c r="C16" s="924"/>
      <c r="D16" s="924"/>
      <c r="E16" s="924"/>
      <c r="F16" s="924"/>
      <c r="G16" s="924"/>
      <c r="H16" s="924"/>
      <c r="I16" s="924"/>
      <c r="J16" s="924"/>
      <c r="K16" s="924"/>
      <c r="L16" s="924"/>
      <c r="M16" s="924"/>
      <c r="N16" s="924"/>
      <c r="O16" s="924"/>
      <c r="P16" s="924"/>
      <c r="Q16" s="924"/>
      <c r="R16" s="924"/>
      <c r="S16" s="924"/>
      <c r="T16" s="924"/>
      <c r="U16" s="924"/>
      <c r="V16" s="924"/>
      <c r="W16" s="924"/>
      <c r="X16" s="924"/>
      <c r="Y16" s="924"/>
      <c r="Z16" s="924"/>
      <c r="AA16" s="924"/>
      <c r="AB16" s="924"/>
      <c r="AC16" s="924"/>
      <c r="AD16" s="924"/>
      <c r="AE16" s="924"/>
      <c r="AF16" s="924"/>
      <c r="AG16" s="924"/>
      <c r="AH16" s="924"/>
      <c r="AI16" s="924"/>
      <c r="AJ16" s="924"/>
      <c r="AK16" s="924"/>
      <c r="AL16" s="924"/>
      <c r="AM16" s="924"/>
      <c r="AN16" s="924"/>
      <c r="AO16" s="924"/>
      <c r="AP16" s="924"/>
      <c r="AQ16" s="28"/>
    </row>
    <row r="17" spans="1:54" s="144" customFormat="1" x14ac:dyDescent="0.2">
      <c r="A17" s="24"/>
      <c r="B17" s="792"/>
      <c r="C17" s="24"/>
      <c r="D17" s="24"/>
      <c r="E17" s="24"/>
      <c r="F17" s="24"/>
      <c r="G17" s="24"/>
      <c r="H17" s="24"/>
      <c r="I17" s="159"/>
      <c r="J17" s="159"/>
      <c r="K17" s="159"/>
      <c r="L17" s="159"/>
      <c r="M17" s="159"/>
      <c r="N17" s="159"/>
      <c r="O17" s="159"/>
      <c r="P17" s="159"/>
      <c r="Q17" s="159"/>
      <c r="R17" s="159"/>
      <c r="S17" s="159"/>
      <c r="T17" s="159"/>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row>
    <row r="18" spans="1:54" s="144" customFormat="1" x14ac:dyDescent="0.2">
      <c r="B18" s="923" t="s">
        <v>1747</v>
      </c>
      <c r="C18" s="923"/>
      <c r="D18" s="923"/>
      <c r="E18" s="923"/>
      <c r="F18" s="923"/>
      <c r="G18" s="923"/>
      <c r="H18" s="923"/>
      <c r="I18" s="923"/>
      <c r="J18" s="923"/>
      <c r="K18" s="923"/>
      <c r="L18" s="172"/>
      <c r="M18" s="172"/>
      <c r="N18" s="172"/>
      <c r="O18" s="172"/>
      <c r="P18" s="172"/>
      <c r="Q18" s="172"/>
      <c r="R18" s="172"/>
      <c r="S18" s="172"/>
      <c r="T18" s="172"/>
      <c r="U18" s="30"/>
      <c r="V18" s="30"/>
      <c r="W18" s="30"/>
      <c r="X18" s="30"/>
      <c r="Y18" s="30"/>
      <c r="Z18" s="30"/>
      <c r="AA18" s="30"/>
      <c r="AB18" s="923" t="s">
        <v>3</v>
      </c>
      <c r="AC18" s="923"/>
      <c r="AD18" s="923"/>
      <c r="AE18" s="30"/>
      <c r="AF18" s="30"/>
      <c r="AG18" s="30"/>
      <c r="AH18" s="30"/>
      <c r="AI18" s="30"/>
      <c r="AJ18" s="30"/>
      <c r="AK18" s="30"/>
      <c r="AL18" s="30"/>
      <c r="AM18" s="28"/>
      <c r="AN18" s="28"/>
      <c r="AO18" s="28"/>
      <c r="AP18" s="28"/>
      <c r="AQ18" s="28"/>
      <c r="AR18" s="28"/>
      <c r="AS18" s="28"/>
      <c r="AT18" s="28"/>
      <c r="AU18" s="28"/>
      <c r="AV18" s="28"/>
      <c r="AW18" s="28"/>
      <c r="AX18" s="28"/>
      <c r="AY18" s="24"/>
      <c r="AZ18" s="24"/>
      <c r="BA18" s="24"/>
    </row>
    <row r="19" spans="1:54" s="144" customFormat="1" x14ac:dyDescent="0.2">
      <c r="A19" s="28"/>
      <c r="B19" s="766"/>
      <c r="C19" s="28"/>
      <c r="D19" s="28"/>
      <c r="E19" s="28"/>
      <c r="F19" s="28"/>
      <c r="G19" s="28"/>
      <c r="H19" s="28"/>
      <c r="I19" s="157"/>
      <c r="J19" s="157"/>
      <c r="K19" s="157"/>
      <c r="L19" s="157"/>
      <c r="M19" s="157"/>
      <c r="N19" s="157"/>
      <c r="O19" s="157"/>
      <c r="P19" s="157"/>
      <c r="Q19" s="157"/>
      <c r="R19" s="157"/>
      <c r="S19" s="157"/>
      <c r="T19" s="157"/>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4"/>
      <c r="AZ19" s="24"/>
      <c r="BA19" s="24"/>
    </row>
    <row r="20" spans="1:54" s="144" customFormat="1" x14ac:dyDescent="0.2">
      <c r="D20" s="630"/>
      <c r="E20" s="630"/>
      <c r="F20" s="630"/>
      <c r="G20" s="630"/>
      <c r="H20" s="630"/>
      <c r="I20" s="631"/>
      <c r="J20" s="631"/>
      <c r="K20" s="631"/>
      <c r="L20" s="631"/>
      <c r="M20" s="631"/>
      <c r="N20" s="631"/>
      <c r="O20" s="158" t="s">
        <v>417</v>
      </c>
      <c r="P20" s="265"/>
      <c r="Q20" s="265"/>
      <c r="R20" s="154"/>
      <c r="S20" s="265"/>
      <c r="T20" s="265"/>
      <c r="U20" s="28"/>
      <c r="W20" s="28"/>
      <c r="Y20" s="28"/>
      <c r="Z20" s="28"/>
      <c r="AA20" s="28"/>
      <c r="AB20" s="28"/>
      <c r="AC20" s="28"/>
      <c r="AD20" s="28"/>
      <c r="AE20" s="28"/>
      <c r="AF20" s="28"/>
      <c r="AG20" s="28"/>
      <c r="AJ20" s="42" t="s">
        <v>419</v>
      </c>
      <c r="AR20" s="28"/>
      <c r="AS20" s="28"/>
      <c r="AT20" s="28"/>
      <c r="AV20" s="28"/>
      <c r="BA20" s="24"/>
      <c r="BB20" s="24"/>
    </row>
    <row r="21" spans="1:54" s="144" customFormat="1" x14ac:dyDescent="0.2">
      <c r="C21" s="24"/>
      <c r="D21" s="24"/>
      <c r="E21" s="24"/>
      <c r="F21" s="24"/>
      <c r="G21" s="24"/>
      <c r="H21" s="24"/>
      <c r="I21" s="159"/>
      <c r="J21" s="159"/>
      <c r="K21" s="159"/>
      <c r="L21" s="159"/>
      <c r="M21" s="159"/>
      <c r="N21" s="159"/>
      <c r="O21" s="158" t="s">
        <v>418</v>
      </c>
      <c r="P21" s="163" t="s">
        <v>2</v>
      </c>
      <c r="Q21" s="154">
        <v>1</v>
      </c>
      <c r="R21" s="159"/>
      <c r="S21" s="265"/>
      <c r="T21" s="159"/>
      <c r="U21" s="24"/>
      <c r="V21" s="24"/>
      <c r="W21" s="24"/>
      <c r="Y21" s="24"/>
      <c r="Z21" s="24"/>
      <c r="AA21" s="24"/>
      <c r="AB21" s="24"/>
      <c r="AC21" s="24"/>
      <c r="AD21" s="24"/>
      <c r="AE21" s="24"/>
      <c r="AF21" s="24"/>
      <c r="AG21" s="24"/>
      <c r="AJ21" s="42" t="s">
        <v>420</v>
      </c>
      <c r="AK21" s="90" t="s">
        <v>2</v>
      </c>
      <c r="AL21" s="179">
        <v>2</v>
      </c>
      <c r="AM21" s="28"/>
      <c r="AP21" s="28" t="s">
        <v>421</v>
      </c>
      <c r="AQ21" s="24"/>
      <c r="AR21" s="24"/>
      <c r="AS21" s="24"/>
      <c r="AT21" s="24"/>
      <c r="AU21" s="24"/>
      <c r="AV21" s="24"/>
      <c r="AW21" s="24"/>
      <c r="AX21" s="24"/>
      <c r="AY21" s="24"/>
      <c r="AZ21" s="24"/>
      <c r="BA21" s="24"/>
    </row>
    <row r="22" spans="1:54" s="144" customFormat="1" x14ac:dyDescent="0.2">
      <c r="I22" s="265"/>
      <c r="J22" s="265"/>
      <c r="K22" s="265"/>
      <c r="L22" s="265"/>
      <c r="M22" s="265"/>
      <c r="N22" s="265"/>
      <c r="O22" s="265"/>
      <c r="P22" s="265"/>
      <c r="Q22" s="265"/>
      <c r="R22" s="265"/>
      <c r="S22" s="265"/>
      <c r="T22" s="265"/>
    </row>
    <row r="23" spans="1:54" s="144" customFormat="1" x14ac:dyDescent="0.2">
      <c r="I23" s="265"/>
      <c r="J23" s="265"/>
      <c r="K23" s="265"/>
      <c r="L23" s="265"/>
      <c r="M23" s="265"/>
      <c r="N23" s="265"/>
      <c r="O23" s="265"/>
      <c r="P23" s="265"/>
      <c r="Q23" s="265"/>
      <c r="R23" s="265"/>
      <c r="S23" s="265"/>
      <c r="T23" s="265"/>
    </row>
    <row r="24" spans="1:54" ht="6" customHeight="1" x14ac:dyDescent="0.2">
      <c r="A24" s="28"/>
      <c r="B24" s="777"/>
      <c r="C24" s="24"/>
      <c r="D24" s="24"/>
      <c r="E24" s="24"/>
      <c r="F24" s="24"/>
      <c r="G24" s="24"/>
      <c r="H24" s="24"/>
      <c r="I24" s="159"/>
      <c r="J24" s="159"/>
      <c r="K24" s="159"/>
      <c r="L24" s="159"/>
      <c r="M24" s="159"/>
      <c r="N24" s="159"/>
      <c r="O24" s="159"/>
      <c r="P24" s="159"/>
      <c r="Q24" s="159"/>
      <c r="R24" s="159"/>
      <c r="S24" s="159"/>
      <c r="T24" s="159"/>
      <c r="U24" s="24"/>
      <c r="V24" s="24"/>
      <c r="W24" s="24"/>
      <c r="X24" s="24"/>
      <c r="Y24" s="24"/>
      <c r="Z24" s="24"/>
      <c r="AA24" s="24"/>
      <c r="AB24" s="24"/>
      <c r="AC24" s="24"/>
      <c r="AD24" s="24"/>
      <c r="AE24" s="24"/>
      <c r="AF24" s="24"/>
      <c r="AG24" s="24"/>
      <c r="AH24" s="24"/>
      <c r="AI24" s="24"/>
      <c r="AJ24" s="24"/>
      <c r="AK24" s="24"/>
      <c r="AL24" s="36"/>
      <c r="AM24" s="24"/>
      <c r="AN24" s="24"/>
      <c r="AO24" s="24"/>
      <c r="AP24" s="24"/>
      <c r="AQ24" s="24"/>
    </row>
    <row r="25" spans="1:54" x14ac:dyDescent="0.2">
      <c r="A25" s="921" t="s">
        <v>422</v>
      </c>
      <c r="B25" s="921"/>
      <c r="C25" s="921"/>
      <c r="D25" s="921"/>
      <c r="E25" s="921"/>
      <c r="F25" s="921"/>
      <c r="G25" s="921"/>
      <c r="H25" s="921"/>
      <c r="I25" s="921"/>
      <c r="J25" s="921"/>
      <c r="K25" s="921"/>
      <c r="L25" s="921"/>
      <c r="M25" s="921"/>
      <c r="N25" s="921"/>
      <c r="O25" s="921"/>
      <c r="P25" s="921"/>
      <c r="Q25" s="921"/>
      <c r="R25" s="921"/>
      <c r="S25" s="921"/>
      <c r="T25" s="921"/>
      <c r="U25" s="921"/>
      <c r="V25" s="921"/>
      <c r="W25" s="921"/>
      <c r="X25" s="921"/>
      <c r="Y25" s="921"/>
      <c r="Z25" s="921"/>
      <c r="AA25" s="921"/>
      <c r="AB25" s="921"/>
      <c r="AC25" s="921"/>
      <c r="AD25" s="921"/>
      <c r="AE25" s="921"/>
      <c r="AF25" s="921"/>
      <c r="AG25" s="921"/>
      <c r="AH25" s="921"/>
      <c r="AI25" s="921"/>
      <c r="AJ25" s="921"/>
      <c r="AK25" s="921"/>
      <c r="AL25" s="921"/>
      <c r="AM25" s="921"/>
      <c r="AN25" s="921"/>
      <c r="AO25" s="921"/>
      <c r="AP25" s="921"/>
      <c r="AQ25" s="921"/>
    </row>
    <row r="26" spans="1:54" ht="6" customHeight="1" x14ac:dyDescent="0.2">
      <c r="A26" s="24"/>
      <c r="B26" s="777"/>
      <c r="C26" s="24"/>
      <c r="D26" s="24"/>
      <c r="E26" s="24"/>
      <c r="F26" s="24"/>
      <c r="G26" s="24"/>
      <c r="H26" s="24"/>
      <c r="I26" s="159"/>
      <c r="J26" s="159"/>
      <c r="K26" s="159"/>
      <c r="L26" s="159"/>
      <c r="M26" s="159"/>
      <c r="N26" s="159"/>
      <c r="O26" s="159"/>
      <c r="P26" s="159"/>
      <c r="Q26" s="159"/>
      <c r="R26" s="159"/>
      <c r="S26" s="159"/>
      <c r="T26" s="159"/>
      <c r="U26" s="24"/>
      <c r="V26" s="24"/>
      <c r="W26" s="24"/>
      <c r="X26" s="24"/>
      <c r="Y26" s="24"/>
      <c r="Z26" s="24"/>
      <c r="AA26" s="24"/>
      <c r="AB26" s="24"/>
      <c r="AC26" s="24"/>
      <c r="AD26" s="24"/>
      <c r="AE26" s="24"/>
      <c r="AF26" s="24"/>
      <c r="AG26" s="24"/>
      <c r="AH26" s="24"/>
      <c r="AI26" s="24"/>
      <c r="AJ26" s="24"/>
      <c r="AK26" s="24"/>
      <c r="AL26" s="36"/>
      <c r="AM26" s="24"/>
      <c r="AN26" s="24"/>
      <c r="AO26" s="24"/>
      <c r="AP26" s="24"/>
      <c r="AQ26" s="24"/>
    </row>
    <row r="27" spans="1:54" s="632" customFormat="1" ht="11.25" customHeight="1" thickBot="1" x14ac:dyDescent="0.25">
      <c r="A27" s="146"/>
      <c r="B27" s="797" t="s">
        <v>1543</v>
      </c>
      <c r="C27" s="148"/>
      <c r="D27" s="149"/>
      <c r="E27" s="922" t="s">
        <v>423</v>
      </c>
      <c r="F27" s="922"/>
      <c r="G27" s="922"/>
      <c r="H27" s="922"/>
      <c r="I27" s="922"/>
      <c r="J27" s="922"/>
      <c r="K27" s="922"/>
      <c r="L27" s="922"/>
      <c r="M27" s="922"/>
      <c r="N27" s="922"/>
      <c r="O27" s="922"/>
      <c r="P27" s="922"/>
      <c r="Q27" s="922"/>
      <c r="R27" s="922"/>
      <c r="S27" s="922"/>
      <c r="T27" s="922"/>
      <c r="U27" s="148"/>
      <c r="V27" s="149"/>
      <c r="W27" s="922" t="s">
        <v>103</v>
      </c>
      <c r="X27" s="922"/>
      <c r="Y27" s="922"/>
      <c r="Z27" s="922"/>
      <c r="AA27" s="922"/>
      <c r="AB27" s="922"/>
      <c r="AC27" s="922"/>
      <c r="AD27" s="922"/>
      <c r="AE27" s="922"/>
      <c r="AF27" s="922"/>
      <c r="AG27" s="922"/>
      <c r="AH27" s="922"/>
      <c r="AI27" s="922"/>
      <c r="AJ27" s="922"/>
      <c r="AK27" s="922"/>
      <c r="AL27" s="922"/>
      <c r="AM27" s="148"/>
      <c r="AN27" s="925" t="s">
        <v>424</v>
      </c>
      <c r="AO27" s="926"/>
      <c r="AP27" s="926"/>
      <c r="AQ27" s="926"/>
    </row>
    <row r="28" spans="1:54" ht="6" customHeight="1" x14ac:dyDescent="0.2">
      <c r="A28" s="303"/>
      <c r="B28" s="757"/>
      <c r="C28" s="94"/>
      <c r="D28" s="95"/>
      <c r="E28" s="28"/>
      <c r="F28" s="28"/>
      <c r="G28" s="28"/>
      <c r="H28" s="28"/>
      <c r="I28" s="157"/>
      <c r="J28" s="157"/>
      <c r="K28" s="157"/>
      <c r="L28" s="157"/>
      <c r="M28" s="157"/>
      <c r="N28" s="157"/>
      <c r="O28" s="157"/>
      <c r="P28" s="157"/>
      <c r="Q28" s="157"/>
      <c r="R28" s="157"/>
      <c r="S28" s="157"/>
      <c r="T28" s="157"/>
      <c r="U28" s="94"/>
      <c r="V28" s="95"/>
      <c r="W28" s="28"/>
      <c r="X28" s="28"/>
      <c r="Y28" s="28"/>
      <c r="Z28" s="28"/>
      <c r="AA28" s="28"/>
      <c r="AB28" s="28"/>
      <c r="AC28" s="28"/>
      <c r="AD28" s="28"/>
      <c r="AE28" s="28"/>
      <c r="AF28" s="28"/>
      <c r="AG28" s="28"/>
      <c r="AH28" s="28"/>
      <c r="AI28" s="28"/>
      <c r="AJ28" s="28"/>
      <c r="AK28" s="28"/>
      <c r="AL28" s="42"/>
      <c r="AM28" s="94"/>
      <c r="AN28" s="95"/>
      <c r="AO28" s="28"/>
      <c r="AP28" s="28"/>
      <c r="AQ28" s="304"/>
    </row>
    <row r="29" spans="1:54" x14ac:dyDescent="0.2">
      <c r="A29" s="303"/>
      <c r="B29" s="216">
        <v>101</v>
      </c>
      <c r="C29" s="94"/>
      <c r="D29" s="95"/>
      <c r="E29" s="899" t="s">
        <v>425</v>
      </c>
      <c r="F29" s="899"/>
      <c r="G29" s="899"/>
      <c r="H29" s="899"/>
      <c r="I29" s="899"/>
      <c r="J29" s="899"/>
      <c r="K29" s="899"/>
      <c r="L29" s="899"/>
      <c r="M29" s="899"/>
      <c r="N29" s="899"/>
      <c r="O29" s="899"/>
      <c r="P29" s="899"/>
      <c r="Q29" s="899"/>
      <c r="R29" s="899"/>
      <c r="S29" s="899"/>
      <c r="T29" s="899"/>
      <c r="U29" s="94"/>
      <c r="V29" s="95"/>
      <c r="W29" s="28"/>
      <c r="X29" s="28"/>
      <c r="Y29" s="28"/>
      <c r="Z29" s="28"/>
      <c r="AA29" s="28"/>
      <c r="AB29" s="28"/>
      <c r="AC29" s="28"/>
      <c r="AD29" s="28"/>
      <c r="AE29" s="28"/>
      <c r="AF29" s="28"/>
      <c r="AG29" s="28"/>
      <c r="AH29" s="28"/>
      <c r="AI29" s="45"/>
      <c r="AJ29" s="89"/>
      <c r="AK29" s="45"/>
      <c r="AL29" s="37"/>
      <c r="AM29" s="94"/>
      <c r="AN29" s="95"/>
      <c r="AO29" s="28"/>
      <c r="AP29" s="28"/>
      <c r="AQ29" s="304"/>
    </row>
    <row r="30" spans="1:54" x14ac:dyDescent="0.2">
      <c r="A30" s="303"/>
      <c r="B30" s="757"/>
      <c r="C30" s="94"/>
      <c r="D30" s="95"/>
      <c r="E30" s="899"/>
      <c r="F30" s="899"/>
      <c r="G30" s="899"/>
      <c r="H30" s="899"/>
      <c r="I30" s="899"/>
      <c r="J30" s="899"/>
      <c r="K30" s="899"/>
      <c r="L30" s="899"/>
      <c r="M30" s="899"/>
      <c r="N30" s="899"/>
      <c r="O30" s="899"/>
      <c r="P30" s="899"/>
      <c r="Q30" s="899"/>
      <c r="R30" s="899"/>
      <c r="S30" s="899"/>
      <c r="T30" s="899"/>
      <c r="U30" s="94"/>
      <c r="V30" s="95"/>
      <c r="W30" s="28" t="s">
        <v>426</v>
      </c>
      <c r="X30" s="28"/>
      <c r="Y30" s="28"/>
      <c r="Z30" s="90" t="s">
        <v>2</v>
      </c>
      <c r="AA30" s="90"/>
      <c r="AB30" s="90"/>
      <c r="AC30" s="90"/>
      <c r="AD30" s="90"/>
      <c r="AE30" s="90"/>
      <c r="AF30" s="90"/>
      <c r="AG30" s="90"/>
      <c r="AH30" s="90"/>
      <c r="AI30" s="44"/>
      <c r="AJ30" s="91"/>
      <c r="AK30" s="44"/>
      <c r="AL30" s="39"/>
      <c r="AM30" s="94"/>
      <c r="AN30" s="95"/>
      <c r="AO30" s="28"/>
      <c r="AP30" s="28"/>
      <c r="AQ30" s="304"/>
    </row>
    <row r="31" spans="1:54" x14ac:dyDescent="0.2">
      <c r="A31" s="303"/>
      <c r="B31" s="757"/>
      <c r="C31" s="94"/>
      <c r="D31" s="95"/>
      <c r="E31" s="899"/>
      <c r="F31" s="899"/>
      <c r="G31" s="899"/>
      <c r="H31" s="899"/>
      <c r="I31" s="899"/>
      <c r="J31" s="899"/>
      <c r="K31" s="899"/>
      <c r="L31" s="899"/>
      <c r="M31" s="899"/>
      <c r="N31" s="899"/>
      <c r="O31" s="899"/>
      <c r="P31" s="899"/>
      <c r="Q31" s="899"/>
      <c r="R31" s="899"/>
      <c r="S31" s="899"/>
      <c r="T31" s="899"/>
      <c r="U31" s="94"/>
      <c r="V31" s="95"/>
      <c r="W31" s="28"/>
      <c r="X31" s="28"/>
      <c r="Y31" s="28"/>
      <c r="Z31" s="28"/>
      <c r="AA31" s="28"/>
      <c r="AB31" s="28"/>
      <c r="AC31" s="28"/>
      <c r="AD31" s="28"/>
      <c r="AE31" s="28"/>
      <c r="AF31" s="28"/>
      <c r="AG31" s="28"/>
      <c r="AH31" s="28"/>
      <c r="AI31" s="45"/>
      <c r="AJ31" s="89"/>
      <c r="AK31" s="45"/>
      <c r="AL31" s="37"/>
      <c r="AM31" s="94"/>
      <c r="AN31" s="95"/>
      <c r="AO31" s="28"/>
      <c r="AP31" s="28"/>
      <c r="AQ31" s="304"/>
    </row>
    <row r="32" spans="1:54" x14ac:dyDescent="0.2">
      <c r="A32" s="303"/>
      <c r="B32" s="757"/>
      <c r="C32" s="94"/>
      <c r="D32" s="95"/>
      <c r="E32" s="899"/>
      <c r="F32" s="899"/>
      <c r="G32" s="899"/>
      <c r="H32" s="899"/>
      <c r="I32" s="899"/>
      <c r="J32" s="899"/>
      <c r="K32" s="899"/>
      <c r="L32" s="899"/>
      <c r="M32" s="899"/>
      <c r="N32" s="899"/>
      <c r="O32" s="899"/>
      <c r="P32" s="899"/>
      <c r="Q32" s="899"/>
      <c r="R32" s="899"/>
      <c r="S32" s="899"/>
      <c r="T32" s="899"/>
      <c r="U32" s="94"/>
      <c r="V32" s="95"/>
      <c r="W32" s="28" t="s">
        <v>6</v>
      </c>
      <c r="X32" s="28"/>
      <c r="Y32" s="28"/>
      <c r="Z32" s="90" t="s">
        <v>2</v>
      </c>
      <c r="AA32" s="164"/>
      <c r="AB32" s="90"/>
      <c r="AC32" s="90"/>
      <c r="AD32" s="90"/>
      <c r="AE32" s="90"/>
      <c r="AF32" s="90"/>
      <c r="AG32" s="90"/>
      <c r="AH32" s="90"/>
      <c r="AI32" s="44"/>
      <c r="AJ32" s="91"/>
      <c r="AK32" s="44"/>
      <c r="AL32" s="39"/>
      <c r="AM32" s="94"/>
      <c r="AN32" s="95"/>
      <c r="AO32" s="28"/>
      <c r="AP32" s="28"/>
      <c r="AQ32" s="304"/>
    </row>
    <row r="33" spans="1:43" ht="6" customHeight="1" thickBot="1" x14ac:dyDescent="0.25">
      <c r="A33" s="305"/>
      <c r="B33" s="761"/>
      <c r="C33" s="148"/>
      <c r="D33" s="149"/>
      <c r="E33" s="146"/>
      <c r="F33" s="146"/>
      <c r="G33" s="146"/>
      <c r="H33" s="146"/>
      <c r="I33" s="232"/>
      <c r="J33" s="232"/>
      <c r="K33" s="232"/>
      <c r="L33" s="232"/>
      <c r="M33" s="232"/>
      <c r="N33" s="232"/>
      <c r="O33" s="232"/>
      <c r="P33" s="232"/>
      <c r="Q33" s="232"/>
      <c r="R33" s="232"/>
      <c r="S33" s="232"/>
      <c r="T33" s="232"/>
      <c r="U33" s="148"/>
      <c r="V33" s="149"/>
      <c r="W33" s="146"/>
      <c r="X33" s="146"/>
      <c r="Y33" s="146"/>
      <c r="Z33" s="146"/>
      <c r="AA33" s="146"/>
      <c r="AB33" s="146"/>
      <c r="AC33" s="146"/>
      <c r="AD33" s="146"/>
      <c r="AE33" s="146"/>
      <c r="AF33" s="146"/>
      <c r="AG33" s="146"/>
      <c r="AH33" s="146"/>
      <c r="AI33" s="146"/>
      <c r="AJ33" s="146"/>
      <c r="AK33" s="146"/>
      <c r="AL33" s="297"/>
      <c r="AM33" s="148"/>
      <c r="AN33" s="149"/>
      <c r="AO33" s="146"/>
      <c r="AP33" s="146"/>
      <c r="AQ33" s="306"/>
    </row>
    <row r="34" spans="1:43" s="360" customFormat="1" ht="6" customHeight="1" x14ac:dyDescent="0.2">
      <c r="A34" s="34"/>
      <c r="B34" s="787"/>
      <c r="C34" s="152"/>
      <c r="D34" s="153"/>
      <c r="E34" s="34"/>
      <c r="F34" s="34"/>
      <c r="G34" s="34"/>
      <c r="H34" s="34"/>
      <c r="I34" s="34"/>
      <c r="J34" s="34"/>
      <c r="K34" s="34"/>
      <c r="L34" s="34"/>
      <c r="M34" s="34"/>
      <c r="N34" s="34"/>
      <c r="O34" s="34"/>
      <c r="P34" s="34"/>
      <c r="Q34" s="34"/>
      <c r="R34" s="34"/>
      <c r="S34" s="34"/>
      <c r="T34" s="34"/>
      <c r="U34" s="152"/>
      <c r="V34" s="153"/>
      <c r="W34" s="34"/>
      <c r="X34" s="34"/>
      <c r="Y34" s="34"/>
      <c r="Z34" s="34"/>
      <c r="AA34" s="34"/>
      <c r="AB34" s="34"/>
      <c r="AC34" s="34"/>
      <c r="AD34" s="34"/>
      <c r="AE34" s="34"/>
      <c r="AF34" s="34"/>
      <c r="AG34" s="34"/>
      <c r="AH34" s="34"/>
      <c r="AI34" s="34"/>
      <c r="AJ34" s="34"/>
      <c r="AK34" s="34"/>
      <c r="AL34" s="41"/>
      <c r="AM34" s="152"/>
      <c r="AN34" s="153"/>
      <c r="AO34" s="34"/>
      <c r="AP34" s="34"/>
      <c r="AQ34" s="34"/>
    </row>
    <row r="35" spans="1:43" s="360" customFormat="1" ht="11.25" customHeight="1" x14ac:dyDescent="0.2">
      <c r="A35" s="157"/>
      <c r="B35" s="273">
        <v>102</v>
      </c>
      <c r="C35" s="240"/>
      <c r="D35" s="156"/>
      <c r="E35" s="914" t="str">
        <f ca="1">VLOOKUP(INDIRECT(ADDRESS(ROW(),COLUMN()-3)),Language_Translations,MATCH(Language_Selected,Language_Options,0),FALSE)</f>
        <v>Depuis combien de temps vivez-vous de manière continue à (NOM DE LA VILLE, PETITE VILLE OU VILLAGE ACTUEL DE RÉSIDENCE) ?</v>
      </c>
      <c r="F35" s="914"/>
      <c r="G35" s="914"/>
      <c r="H35" s="914"/>
      <c r="I35" s="914"/>
      <c r="J35" s="914"/>
      <c r="K35" s="914"/>
      <c r="L35" s="914"/>
      <c r="M35" s="914"/>
      <c r="N35" s="914"/>
      <c r="O35" s="914"/>
      <c r="P35" s="914"/>
      <c r="Q35" s="914"/>
      <c r="R35" s="914"/>
      <c r="S35" s="914"/>
      <c r="T35" s="914"/>
      <c r="U35" s="155"/>
      <c r="V35" s="156"/>
      <c r="W35" s="159"/>
      <c r="X35" s="159"/>
      <c r="Y35" s="159"/>
      <c r="Z35" s="159"/>
      <c r="AA35" s="159"/>
      <c r="AB35" s="159"/>
      <c r="AC35" s="159"/>
      <c r="AD35" s="159"/>
      <c r="AE35" s="159"/>
      <c r="AF35" s="159"/>
      <c r="AG35" s="159"/>
      <c r="AH35" s="159"/>
      <c r="AI35" s="153"/>
      <c r="AJ35" s="152"/>
      <c r="AK35" s="153"/>
      <c r="AL35" s="160"/>
      <c r="AM35" s="155"/>
      <c r="AN35" s="156"/>
      <c r="AO35" s="159"/>
      <c r="AP35" s="159"/>
      <c r="AQ35" s="157"/>
    </row>
    <row r="36" spans="1:43" s="360" customFormat="1" x14ac:dyDescent="0.2">
      <c r="A36" s="157"/>
      <c r="B36" s="273"/>
      <c r="C36" s="155"/>
      <c r="D36" s="156"/>
      <c r="E36" s="914"/>
      <c r="F36" s="914"/>
      <c r="G36" s="914"/>
      <c r="H36" s="914"/>
      <c r="I36" s="914"/>
      <c r="J36" s="914"/>
      <c r="K36" s="914"/>
      <c r="L36" s="914"/>
      <c r="M36" s="914"/>
      <c r="N36" s="914"/>
      <c r="O36" s="914"/>
      <c r="P36" s="914"/>
      <c r="Q36" s="914"/>
      <c r="R36" s="914"/>
      <c r="S36" s="914"/>
      <c r="T36" s="914"/>
      <c r="U36" s="155"/>
      <c r="V36" s="156"/>
      <c r="W36" s="159" t="s">
        <v>428</v>
      </c>
      <c r="X36" s="159"/>
      <c r="Y36" s="159"/>
      <c r="Z36" s="162" t="s">
        <v>2</v>
      </c>
      <c r="AA36" s="162"/>
      <c r="AB36" s="162"/>
      <c r="AC36" s="266"/>
      <c r="AD36" s="162"/>
      <c r="AE36" s="162"/>
      <c r="AF36" s="266"/>
      <c r="AG36" s="162"/>
      <c r="AH36" s="162"/>
      <c r="AI36" s="165"/>
      <c r="AJ36" s="166"/>
      <c r="AK36" s="165"/>
      <c r="AL36" s="167"/>
      <c r="AM36" s="155"/>
      <c r="AN36" s="156"/>
      <c r="AO36" s="159"/>
      <c r="AP36" s="159"/>
      <c r="AQ36" s="157"/>
    </row>
    <row r="37" spans="1:43" s="360" customFormat="1" x14ac:dyDescent="0.2">
      <c r="A37" s="157"/>
      <c r="B37" s="161"/>
      <c r="C37" s="155"/>
      <c r="D37" s="156"/>
      <c r="E37" s="914"/>
      <c r="F37" s="914"/>
      <c r="G37" s="914"/>
      <c r="H37" s="914"/>
      <c r="I37" s="914"/>
      <c r="J37" s="914"/>
      <c r="K37" s="914"/>
      <c r="L37" s="914"/>
      <c r="M37" s="914"/>
      <c r="N37" s="914"/>
      <c r="O37" s="914"/>
      <c r="P37" s="914"/>
      <c r="Q37" s="914"/>
      <c r="R37" s="914"/>
      <c r="S37" s="914"/>
      <c r="T37" s="914"/>
      <c r="U37" s="155"/>
      <c r="V37" s="156"/>
      <c r="W37" s="159"/>
      <c r="X37" s="159"/>
      <c r="Y37" s="159"/>
      <c r="Z37" s="159"/>
      <c r="AA37" s="159"/>
      <c r="AB37" s="159"/>
      <c r="AC37" s="159"/>
      <c r="AD37" s="159"/>
      <c r="AE37" s="159"/>
      <c r="AF37" s="159"/>
      <c r="AG37" s="159"/>
      <c r="AH37" s="159"/>
      <c r="AI37" s="159"/>
      <c r="AJ37" s="159"/>
      <c r="AK37" s="159"/>
      <c r="AL37" s="168"/>
      <c r="AM37" s="155"/>
      <c r="AN37" s="156"/>
      <c r="AO37" s="159"/>
      <c r="AP37" s="159"/>
      <c r="AQ37" s="157"/>
    </row>
    <row r="38" spans="1:43" s="360" customFormat="1" x14ac:dyDescent="0.2">
      <c r="A38" s="157"/>
      <c r="B38" s="161"/>
      <c r="C38" s="155"/>
      <c r="D38" s="156"/>
      <c r="E38" s="633"/>
      <c r="F38" s="633"/>
      <c r="G38" s="633"/>
      <c r="H38" s="633"/>
      <c r="I38" s="633"/>
      <c r="J38" s="633"/>
      <c r="K38" s="633"/>
      <c r="L38" s="633"/>
      <c r="M38" s="633"/>
      <c r="N38" s="633"/>
      <c r="O38" s="633"/>
      <c r="P38" s="633"/>
      <c r="Q38" s="633"/>
      <c r="R38" s="633"/>
      <c r="S38" s="633"/>
      <c r="T38" s="633"/>
      <c r="U38" s="155"/>
      <c r="V38" s="156"/>
      <c r="W38" s="159" t="s">
        <v>429</v>
      </c>
      <c r="X38" s="159"/>
      <c r="Y38" s="159"/>
      <c r="AA38" s="162"/>
      <c r="AB38" s="162"/>
      <c r="AD38" s="162" t="s">
        <v>2</v>
      </c>
      <c r="AE38" s="162"/>
      <c r="AF38" s="162"/>
      <c r="AG38" s="162"/>
      <c r="AH38" s="162"/>
      <c r="AI38" s="162"/>
      <c r="AJ38" s="162"/>
      <c r="AK38" s="162"/>
      <c r="AL38" s="169" t="s">
        <v>172</v>
      </c>
      <c r="AM38" s="155"/>
      <c r="AN38" s="156"/>
      <c r="AO38" s="159"/>
      <c r="AP38" s="915">
        <v>105</v>
      </c>
      <c r="AQ38" s="157"/>
    </row>
    <row r="39" spans="1:43" s="360" customFormat="1" x14ac:dyDescent="0.2">
      <c r="A39" s="157"/>
      <c r="B39" s="161"/>
      <c r="C39" s="155"/>
      <c r="D39" s="156"/>
      <c r="E39" s="916" t="s">
        <v>427</v>
      </c>
      <c r="F39" s="916"/>
      <c r="G39" s="916"/>
      <c r="H39" s="916"/>
      <c r="I39" s="916"/>
      <c r="J39" s="916"/>
      <c r="K39" s="916"/>
      <c r="L39" s="916"/>
      <c r="M39" s="916"/>
      <c r="N39" s="916"/>
      <c r="O39" s="916"/>
      <c r="P39" s="916"/>
      <c r="Q39" s="916"/>
      <c r="R39" s="916"/>
      <c r="S39" s="916"/>
      <c r="T39" s="916"/>
      <c r="U39" s="155"/>
      <c r="V39" s="156"/>
      <c r="W39" s="159" t="s">
        <v>430</v>
      </c>
      <c r="X39" s="159"/>
      <c r="Y39" s="159"/>
      <c r="Z39" s="162"/>
      <c r="AA39" s="162" t="s">
        <v>2</v>
      </c>
      <c r="AB39" s="162"/>
      <c r="AC39" s="162"/>
      <c r="AD39" s="162"/>
      <c r="AE39" s="162"/>
      <c r="AF39" s="162"/>
      <c r="AG39" s="162"/>
      <c r="AH39" s="162"/>
      <c r="AI39" s="162"/>
      <c r="AJ39" s="162"/>
      <c r="AK39" s="162"/>
      <c r="AL39" s="169" t="s">
        <v>48</v>
      </c>
      <c r="AM39" s="155"/>
      <c r="AN39" s="156"/>
      <c r="AO39" s="159"/>
      <c r="AP39" s="915"/>
      <c r="AQ39" s="157"/>
    </row>
    <row r="40" spans="1:43" s="360" customFormat="1" ht="6" customHeight="1" x14ac:dyDescent="0.2">
      <c r="A40" s="172"/>
      <c r="B40" s="171"/>
      <c r="C40" s="166"/>
      <c r="D40" s="165"/>
      <c r="E40" s="172"/>
      <c r="F40" s="172"/>
      <c r="G40" s="172"/>
      <c r="H40" s="172"/>
      <c r="I40" s="172"/>
      <c r="J40" s="172"/>
      <c r="K40" s="172"/>
      <c r="L40" s="172"/>
      <c r="M40" s="172"/>
      <c r="N40" s="172"/>
      <c r="O40" s="172"/>
      <c r="P40" s="172"/>
      <c r="Q40" s="172"/>
      <c r="R40" s="172"/>
      <c r="S40" s="172"/>
      <c r="T40" s="172"/>
      <c r="U40" s="166"/>
      <c r="V40" s="165"/>
      <c r="W40" s="172"/>
      <c r="X40" s="172"/>
      <c r="Y40" s="172"/>
      <c r="Z40" s="172"/>
      <c r="AA40" s="172"/>
      <c r="AB40" s="172"/>
      <c r="AC40" s="172"/>
      <c r="AD40" s="172"/>
      <c r="AE40" s="172"/>
      <c r="AF40" s="172"/>
      <c r="AG40" s="172"/>
      <c r="AH40" s="172"/>
      <c r="AI40" s="172"/>
      <c r="AJ40" s="172"/>
      <c r="AK40" s="172"/>
      <c r="AL40" s="173"/>
      <c r="AM40" s="166"/>
      <c r="AN40" s="165"/>
      <c r="AO40" s="172"/>
      <c r="AP40" s="172"/>
      <c r="AQ40" s="172"/>
    </row>
    <row r="41" spans="1:43" ht="6" customHeight="1" x14ac:dyDescent="0.2">
      <c r="A41" s="26"/>
      <c r="B41" s="756"/>
      <c r="C41" s="89"/>
      <c r="D41" s="45"/>
      <c r="E41" s="26"/>
      <c r="F41" s="26"/>
      <c r="G41" s="26"/>
      <c r="H41" s="26"/>
      <c r="I41" s="34"/>
      <c r="J41" s="34"/>
      <c r="K41" s="34"/>
      <c r="L41" s="34"/>
      <c r="M41" s="34"/>
      <c r="N41" s="34"/>
      <c r="O41" s="34"/>
      <c r="P41" s="34"/>
      <c r="Q41" s="34"/>
      <c r="R41" s="34"/>
      <c r="S41" s="34"/>
      <c r="T41" s="34"/>
      <c r="U41" s="89"/>
      <c r="V41" s="45"/>
      <c r="W41" s="26"/>
      <c r="X41" s="26"/>
      <c r="Y41" s="26"/>
      <c r="Z41" s="26"/>
      <c r="AA41" s="26"/>
      <c r="AB41" s="26"/>
      <c r="AC41" s="26"/>
      <c r="AD41" s="26"/>
      <c r="AE41" s="26"/>
      <c r="AF41" s="26"/>
      <c r="AG41" s="26"/>
      <c r="AH41" s="26"/>
      <c r="AI41" s="26"/>
      <c r="AJ41" s="26"/>
      <c r="AK41" s="26"/>
      <c r="AL41" s="187"/>
      <c r="AM41" s="89"/>
      <c r="AN41" s="45"/>
      <c r="AO41" s="26"/>
      <c r="AP41" s="26"/>
      <c r="AQ41" s="26"/>
    </row>
    <row r="42" spans="1:43" ht="11.25" customHeight="1" x14ac:dyDescent="0.2">
      <c r="A42" s="28"/>
      <c r="B42" s="216">
        <v>103</v>
      </c>
      <c r="C42" s="94"/>
      <c r="D42" s="95"/>
      <c r="E42" s="918" t="str">
        <f ca="1">VLOOKUP(INDIRECT(ADDRESS(ROW(),COLUMN()-3)),Language_Translations,MATCH(Language_Selected,Language_Options,0),FALSE)</f>
        <v>Juste avant d'habiter ici, est-ce que vous viviez dans une ville, une petite ville ou en zone rurale ?</v>
      </c>
      <c r="F42" s="918"/>
      <c r="G42" s="918"/>
      <c r="H42" s="918"/>
      <c r="I42" s="918"/>
      <c r="J42" s="918"/>
      <c r="K42" s="918"/>
      <c r="L42" s="918"/>
      <c r="M42" s="918"/>
      <c r="N42" s="918"/>
      <c r="O42" s="918"/>
      <c r="P42" s="918"/>
      <c r="Q42" s="918"/>
      <c r="R42" s="918"/>
      <c r="S42" s="918"/>
      <c r="T42" s="918"/>
      <c r="U42" s="94"/>
      <c r="V42" s="95"/>
      <c r="W42" s="28" t="s">
        <v>431</v>
      </c>
      <c r="X42" s="28"/>
      <c r="Y42" s="28"/>
      <c r="Z42" s="90" t="s">
        <v>2</v>
      </c>
      <c r="AA42" s="164"/>
      <c r="AB42" s="164"/>
      <c r="AC42" s="90"/>
      <c r="AD42" s="90"/>
      <c r="AE42" s="90"/>
      <c r="AF42" s="90"/>
      <c r="AG42" s="90"/>
      <c r="AH42" s="90"/>
      <c r="AI42" s="90"/>
      <c r="AJ42" s="90"/>
      <c r="AK42" s="90"/>
      <c r="AL42" s="296" t="s">
        <v>10</v>
      </c>
      <c r="AM42" s="94"/>
      <c r="AN42" s="95"/>
      <c r="AO42" s="28"/>
      <c r="AP42" s="28"/>
      <c r="AQ42" s="28"/>
    </row>
    <row r="43" spans="1:43" x14ac:dyDescent="0.2">
      <c r="A43" s="28"/>
      <c r="B43" s="216"/>
      <c r="C43" s="94"/>
      <c r="D43" s="95"/>
      <c r="E43" s="918"/>
      <c r="F43" s="918"/>
      <c r="G43" s="918"/>
      <c r="H43" s="918"/>
      <c r="I43" s="918"/>
      <c r="J43" s="918"/>
      <c r="K43" s="918"/>
      <c r="L43" s="918"/>
      <c r="M43" s="918"/>
      <c r="N43" s="918"/>
      <c r="O43" s="918"/>
      <c r="P43" s="918"/>
      <c r="Q43" s="918"/>
      <c r="R43" s="918"/>
      <c r="S43" s="918"/>
      <c r="T43" s="918"/>
      <c r="U43" s="94"/>
      <c r="V43" s="95"/>
      <c r="W43" s="28" t="s">
        <v>432</v>
      </c>
      <c r="X43" s="28"/>
      <c r="Y43" s="28"/>
      <c r="Z43" s="90"/>
      <c r="AB43" s="90" t="s">
        <v>2</v>
      </c>
      <c r="AC43" s="164"/>
      <c r="AD43" s="90"/>
      <c r="AE43" s="90"/>
      <c r="AF43" s="90"/>
      <c r="AG43" s="90"/>
      <c r="AH43" s="90"/>
      <c r="AI43" s="90"/>
      <c r="AJ43" s="90"/>
      <c r="AK43" s="90"/>
      <c r="AL43" s="296" t="s">
        <v>12</v>
      </c>
      <c r="AM43" s="94"/>
      <c r="AN43" s="95"/>
      <c r="AO43" s="28"/>
      <c r="AP43" s="28"/>
      <c r="AQ43" s="28"/>
    </row>
    <row r="44" spans="1:43" x14ac:dyDescent="0.2">
      <c r="A44" s="28"/>
      <c r="B44" s="757"/>
      <c r="C44" s="94"/>
      <c r="D44" s="95"/>
      <c r="E44" s="918"/>
      <c r="F44" s="918"/>
      <c r="G44" s="918"/>
      <c r="H44" s="918"/>
      <c r="I44" s="918"/>
      <c r="J44" s="918"/>
      <c r="K44" s="918"/>
      <c r="L44" s="918"/>
      <c r="M44" s="918"/>
      <c r="N44" s="918"/>
      <c r="O44" s="918"/>
      <c r="P44" s="918"/>
      <c r="Q44" s="918"/>
      <c r="R44" s="918"/>
      <c r="S44" s="918"/>
      <c r="T44" s="918"/>
      <c r="U44" s="94"/>
      <c r="V44" s="95"/>
      <c r="W44" s="28" t="s">
        <v>433</v>
      </c>
      <c r="X44" s="28"/>
      <c r="Y44" s="28"/>
      <c r="Z44" s="28"/>
      <c r="AB44" s="90" t="s">
        <v>2</v>
      </c>
      <c r="AC44" s="90"/>
      <c r="AD44" s="90"/>
      <c r="AE44" s="90"/>
      <c r="AF44" s="90"/>
      <c r="AG44" s="90"/>
      <c r="AH44" s="90"/>
      <c r="AI44" s="90"/>
      <c r="AJ44" s="90"/>
      <c r="AK44" s="90"/>
      <c r="AL44" s="296" t="s">
        <v>14</v>
      </c>
      <c r="AM44" s="94"/>
      <c r="AN44" s="95"/>
      <c r="AO44" s="28"/>
      <c r="AP44" s="28"/>
      <c r="AQ44" s="28"/>
    </row>
    <row r="45" spans="1:43" ht="6" customHeight="1" x14ac:dyDescent="0.2">
      <c r="A45" s="30"/>
      <c r="B45" s="793"/>
      <c r="C45" s="91"/>
      <c r="D45" s="44"/>
      <c r="E45" s="30"/>
      <c r="F45" s="30"/>
      <c r="G45" s="30"/>
      <c r="H45" s="30"/>
      <c r="I45" s="172"/>
      <c r="J45" s="172"/>
      <c r="K45" s="172"/>
      <c r="L45" s="172"/>
      <c r="M45" s="172"/>
      <c r="N45" s="172"/>
      <c r="O45" s="172"/>
      <c r="P45" s="172"/>
      <c r="Q45" s="172"/>
      <c r="R45" s="172"/>
      <c r="S45" s="172"/>
      <c r="T45" s="172"/>
      <c r="U45" s="91"/>
      <c r="V45" s="44"/>
      <c r="W45" s="30"/>
      <c r="X45" s="30"/>
      <c r="Y45" s="30"/>
      <c r="Z45" s="30"/>
      <c r="AA45" s="30"/>
      <c r="AB45" s="30"/>
      <c r="AC45" s="30"/>
      <c r="AD45" s="30"/>
      <c r="AE45" s="30"/>
      <c r="AF45" s="30"/>
      <c r="AG45" s="30"/>
      <c r="AH45" s="30"/>
      <c r="AI45" s="30"/>
      <c r="AJ45" s="30"/>
      <c r="AK45" s="30"/>
      <c r="AL45" s="185"/>
      <c r="AM45" s="91"/>
      <c r="AN45" s="44"/>
      <c r="AO45" s="30"/>
      <c r="AP45" s="30"/>
      <c r="AQ45" s="30"/>
    </row>
    <row r="46" spans="1:43" ht="6" customHeight="1" x14ac:dyDescent="0.2">
      <c r="A46" s="26"/>
      <c r="B46" s="756"/>
      <c r="C46" s="89"/>
      <c r="D46" s="45"/>
      <c r="E46" s="26"/>
      <c r="F46" s="26"/>
      <c r="G46" s="26"/>
      <c r="H46" s="26"/>
      <c r="I46" s="26"/>
      <c r="J46" s="26"/>
      <c r="K46" s="26"/>
      <c r="L46" s="26"/>
      <c r="M46" s="26"/>
      <c r="N46" s="26"/>
      <c r="O46" s="26"/>
      <c r="P46" s="26"/>
      <c r="Q46" s="26"/>
      <c r="R46" s="26"/>
      <c r="S46" s="26"/>
      <c r="T46" s="26"/>
      <c r="U46" s="89"/>
      <c r="V46" s="45"/>
      <c r="W46" s="26"/>
      <c r="X46" s="26"/>
      <c r="Y46" s="26"/>
      <c r="Z46" s="26"/>
      <c r="AA46" s="26"/>
      <c r="AB46" s="26"/>
      <c r="AC46" s="26"/>
      <c r="AD46" s="26"/>
      <c r="AE46" s="26"/>
      <c r="AF46" s="26"/>
      <c r="AG46" s="26"/>
      <c r="AH46" s="26"/>
      <c r="AI46" s="26"/>
      <c r="AJ46" s="26"/>
      <c r="AK46" s="26"/>
      <c r="AL46" s="187"/>
      <c r="AM46" s="89"/>
      <c r="AN46" s="45"/>
      <c r="AO46" s="26"/>
      <c r="AP46" s="26"/>
      <c r="AQ46" s="26"/>
    </row>
    <row r="47" spans="1:43" ht="11.25" customHeight="1" x14ac:dyDescent="0.2">
      <c r="A47" s="28"/>
      <c r="B47" s="216">
        <v>104</v>
      </c>
      <c r="C47" s="94"/>
      <c r="D47" s="95"/>
      <c r="E47" s="918" t="str">
        <f ca="1">VLOOKUP(INDIRECT(ADDRESS(ROW(),COLUMN()-3)),Language_Translations,MATCH(Language_Selected,Language_Options,0),FALSE)</f>
        <v>Juste avant d'habiter ici, dans quelle/quel [PROVINCE/RÉGION/ÉTAT] est-ce que vous viviez ?</v>
      </c>
      <c r="F47" s="918"/>
      <c r="G47" s="918"/>
      <c r="H47" s="918"/>
      <c r="I47" s="918"/>
      <c r="J47" s="918"/>
      <c r="K47" s="918"/>
      <c r="L47" s="918"/>
      <c r="M47" s="918"/>
      <c r="N47" s="918"/>
      <c r="O47" s="918"/>
      <c r="P47" s="918"/>
      <c r="Q47" s="918"/>
      <c r="R47" s="918"/>
      <c r="S47" s="918"/>
      <c r="T47" s="918"/>
      <c r="U47" s="94"/>
      <c r="V47" s="95"/>
      <c r="W47" s="28" t="s">
        <v>434</v>
      </c>
      <c r="X47" s="28"/>
      <c r="Y47" s="28"/>
      <c r="Z47" s="28"/>
      <c r="AB47" s="164"/>
      <c r="AC47" s="90"/>
      <c r="AD47" s="90"/>
      <c r="AE47" s="90"/>
      <c r="AF47" s="90" t="s">
        <v>2</v>
      </c>
      <c r="AG47" s="90"/>
      <c r="AH47" s="90"/>
      <c r="AI47" s="90"/>
      <c r="AJ47" s="90"/>
      <c r="AK47" s="90"/>
      <c r="AL47" s="296" t="s">
        <v>111</v>
      </c>
      <c r="AM47" s="94"/>
      <c r="AN47" s="95"/>
      <c r="AO47" s="28"/>
      <c r="AP47" s="28"/>
      <c r="AQ47" s="28"/>
    </row>
    <row r="48" spans="1:43" x14ac:dyDescent="0.2">
      <c r="A48" s="28"/>
      <c r="B48" s="216"/>
      <c r="C48" s="94"/>
      <c r="D48" s="95"/>
      <c r="E48" s="918"/>
      <c r="F48" s="918"/>
      <c r="G48" s="918"/>
      <c r="H48" s="918"/>
      <c r="I48" s="918"/>
      <c r="J48" s="918"/>
      <c r="K48" s="918"/>
      <c r="L48" s="918"/>
      <c r="M48" s="918"/>
      <c r="N48" s="918"/>
      <c r="O48" s="918"/>
      <c r="P48" s="918"/>
      <c r="Q48" s="918"/>
      <c r="R48" s="918"/>
      <c r="S48" s="918"/>
      <c r="T48" s="918"/>
      <c r="U48" s="94"/>
      <c r="V48" s="95"/>
      <c r="W48" s="696" t="s">
        <v>434</v>
      </c>
      <c r="X48" s="28"/>
      <c r="Y48" s="28"/>
      <c r="Z48" s="28"/>
      <c r="AB48" s="164"/>
      <c r="AC48" s="90"/>
      <c r="AD48" s="90"/>
      <c r="AE48" s="90"/>
      <c r="AF48" s="90" t="s">
        <v>2</v>
      </c>
      <c r="AG48" s="90"/>
      <c r="AH48" s="90"/>
      <c r="AI48" s="90"/>
      <c r="AJ48" s="90"/>
      <c r="AK48" s="90"/>
      <c r="AL48" s="296" t="s">
        <v>112</v>
      </c>
      <c r="AM48" s="94"/>
      <c r="AN48" s="95"/>
      <c r="AO48" s="28"/>
      <c r="AP48" s="28"/>
      <c r="AQ48" s="28"/>
    </row>
    <row r="49" spans="1:43" x14ac:dyDescent="0.2">
      <c r="A49" s="28"/>
      <c r="B49" s="757"/>
      <c r="C49" s="94"/>
      <c r="D49" s="95"/>
      <c r="E49" s="918"/>
      <c r="F49" s="918"/>
      <c r="G49" s="918"/>
      <c r="H49" s="918"/>
      <c r="I49" s="918"/>
      <c r="J49" s="918"/>
      <c r="K49" s="918"/>
      <c r="L49" s="918"/>
      <c r="M49" s="918"/>
      <c r="N49" s="918"/>
      <c r="O49" s="918"/>
      <c r="P49" s="918"/>
      <c r="Q49" s="918"/>
      <c r="R49" s="918"/>
      <c r="S49" s="918"/>
      <c r="T49" s="918"/>
      <c r="U49" s="94"/>
      <c r="V49" s="95"/>
      <c r="W49" s="696" t="s">
        <v>434</v>
      </c>
      <c r="X49" s="28"/>
      <c r="Y49" s="28"/>
      <c r="Z49" s="28"/>
      <c r="AB49" s="164"/>
      <c r="AC49" s="90"/>
      <c r="AD49" s="90"/>
      <c r="AE49" s="90"/>
      <c r="AF49" s="90" t="s">
        <v>2</v>
      </c>
      <c r="AG49" s="90"/>
      <c r="AH49" s="90"/>
      <c r="AI49" s="90"/>
      <c r="AJ49" s="90"/>
      <c r="AK49" s="90"/>
      <c r="AL49" s="296" t="s">
        <v>113</v>
      </c>
      <c r="AM49" s="94"/>
      <c r="AN49" s="95"/>
      <c r="AO49" s="28"/>
      <c r="AP49" s="28"/>
      <c r="AQ49" s="28"/>
    </row>
    <row r="50" spans="1:43" x14ac:dyDescent="0.2">
      <c r="A50" s="681"/>
      <c r="B50" s="757"/>
      <c r="C50" s="682"/>
      <c r="D50" s="95"/>
      <c r="E50" s="918"/>
      <c r="F50" s="918"/>
      <c r="G50" s="918"/>
      <c r="H50" s="918"/>
      <c r="I50" s="918"/>
      <c r="J50" s="918"/>
      <c r="K50" s="918"/>
      <c r="L50" s="918"/>
      <c r="M50" s="918"/>
      <c r="N50" s="918"/>
      <c r="O50" s="918"/>
      <c r="P50" s="918"/>
      <c r="Q50" s="918"/>
      <c r="R50" s="918"/>
      <c r="S50" s="918"/>
      <c r="T50" s="918"/>
      <c r="U50" s="682"/>
      <c r="V50" s="95"/>
      <c r="W50" s="681" t="s">
        <v>435</v>
      </c>
      <c r="X50" s="681"/>
      <c r="Y50" s="681"/>
      <c r="Z50" s="681"/>
      <c r="AB50" s="164"/>
      <c r="AC50" s="90"/>
      <c r="AD50" s="90"/>
      <c r="AE50" s="90" t="s">
        <v>2</v>
      </c>
      <c r="AF50" s="90"/>
      <c r="AG50" s="90"/>
      <c r="AH50" s="90"/>
      <c r="AI50" s="90"/>
      <c r="AJ50" s="90"/>
      <c r="AK50" s="90"/>
      <c r="AL50" s="296" t="s">
        <v>48</v>
      </c>
      <c r="AM50" s="682"/>
      <c r="AN50" s="95"/>
      <c r="AO50" s="681"/>
      <c r="AP50" s="681"/>
      <c r="AQ50" s="681"/>
    </row>
    <row r="51" spans="1:43" ht="6" customHeight="1" x14ac:dyDescent="0.2">
      <c r="A51" s="30"/>
      <c r="B51" s="793"/>
      <c r="C51" s="91"/>
      <c r="D51" s="44"/>
      <c r="E51" s="30"/>
      <c r="F51" s="30"/>
      <c r="G51" s="30"/>
      <c r="H51" s="30"/>
      <c r="I51" s="30"/>
      <c r="J51" s="30"/>
      <c r="K51" s="30"/>
      <c r="L51" s="30"/>
      <c r="M51" s="30"/>
      <c r="N51" s="30"/>
      <c r="O51" s="30"/>
      <c r="P51" s="30"/>
      <c r="Q51" s="30"/>
      <c r="R51" s="30"/>
      <c r="S51" s="30"/>
      <c r="T51" s="30"/>
      <c r="U51" s="91"/>
      <c r="V51" s="44"/>
      <c r="W51" s="30"/>
      <c r="X51" s="30"/>
      <c r="Y51" s="30"/>
      <c r="Z51" s="30"/>
      <c r="AA51" s="30"/>
      <c r="AB51" s="30"/>
      <c r="AC51" s="30"/>
      <c r="AD51" s="30"/>
      <c r="AE51" s="30"/>
      <c r="AF51" s="30"/>
      <c r="AG51" s="30"/>
      <c r="AH51" s="30"/>
      <c r="AI51" s="30"/>
      <c r="AJ51" s="30"/>
      <c r="AK51" s="30"/>
      <c r="AL51" s="185"/>
      <c r="AM51" s="91"/>
      <c r="AN51" s="44"/>
      <c r="AO51" s="30"/>
      <c r="AP51" s="30"/>
      <c r="AQ51" s="30"/>
    </row>
    <row r="52" spans="1:43" ht="6" customHeight="1" x14ac:dyDescent="0.2">
      <c r="A52" s="26"/>
      <c r="B52" s="756"/>
      <c r="C52" s="89"/>
      <c r="D52" s="45"/>
      <c r="E52" s="26"/>
      <c r="F52" s="26"/>
      <c r="G52" s="26"/>
      <c r="H52" s="26"/>
      <c r="I52" s="34"/>
      <c r="J52" s="34"/>
      <c r="K52" s="34"/>
      <c r="L52" s="34"/>
      <c r="M52" s="34"/>
      <c r="N52" s="34"/>
      <c r="O52" s="34"/>
      <c r="P52" s="34"/>
      <c r="Q52" s="34"/>
      <c r="R52" s="34"/>
      <c r="S52" s="34"/>
      <c r="T52" s="34"/>
      <c r="U52" s="89"/>
      <c r="V52" s="45"/>
      <c r="W52" s="26"/>
      <c r="X52" s="26"/>
      <c r="Y52" s="26"/>
      <c r="Z52" s="26"/>
      <c r="AA52" s="26"/>
      <c r="AB52" s="26"/>
      <c r="AC52" s="26"/>
      <c r="AD52" s="26"/>
      <c r="AE52" s="26"/>
      <c r="AF52" s="26"/>
      <c r="AG52" s="26"/>
      <c r="AH52" s="26"/>
      <c r="AI52" s="26"/>
      <c r="AJ52" s="26"/>
      <c r="AK52" s="26"/>
      <c r="AL52" s="187"/>
      <c r="AM52" s="89"/>
      <c r="AN52" s="45"/>
      <c r="AO52" s="26"/>
      <c r="AP52" s="26"/>
      <c r="AQ52" s="26"/>
    </row>
    <row r="53" spans="1:43" x14ac:dyDescent="0.2">
      <c r="A53" s="28"/>
      <c r="B53" s="213">
        <v>105</v>
      </c>
      <c r="C53" s="94"/>
      <c r="D53" s="95"/>
      <c r="E53" s="927" t="str">
        <f ca="1">VLOOKUP(INDIRECT(ADDRESS(ROW(),COLUMN()-3)),Language_Translations,MATCH(Language_Selected,Language_Options,0),FALSE)</f>
        <v>En quel mois et en quelle année êtes-vous née ?</v>
      </c>
      <c r="F53" s="927"/>
      <c r="G53" s="927"/>
      <c r="H53" s="927"/>
      <c r="I53" s="927"/>
      <c r="J53" s="927"/>
      <c r="K53" s="927"/>
      <c r="L53" s="927"/>
      <c r="M53" s="927"/>
      <c r="N53" s="927"/>
      <c r="O53" s="927"/>
      <c r="P53" s="927"/>
      <c r="Q53" s="927"/>
      <c r="R53" s="927"/>
      <c r="S53" s="927"/>
      <c r="T53" s="927"/>
      <c r="U53" s="94"/>
      <c r="V53" s="95"/>
      <c r="W53" s="28"/>
      <c r="X53" s="28"/>
      <c r="Y53" s="28"/>
      <c r="Z53" s="28"/>
      <c r="AA53" s="28"/>
      <c r="AB53" s="28"/>
      <c r="AC53" s="28"/>
      <c r="AD53" s="28"/>
      <c r="AE53" s="28"/>
      <c r="AF53" s="28"/>
      <c r="AG53" s="28"/>
      <c r="AH53" s="28"/>
      <c r="AI53" s="45"/>
      <c r="AJ53" s="89"/>
      <c r="AK53" s="45"/>
      <c r="AL53" s="37"/>
      <c r="AM53" s="94"/>
      <c r="AN53" s="95"/>
      <c r="AO53" s="24"/>
      <c r="AP53" s="24"/>
      <c r="AQ53" s="24"/>
    </row>
    <row r="54" spans="1:43" x14ac:dyDescent="0.2">
      <c r="A54" s="28"/>
      <c r="B54" s="777"/>
      <c r="C54" s="94"/>
      <c r="D54" s="95"/>
      <c r="E54" s="927"/>
      <c r="F54" s="927"/>
      <c r="G54" s="927"/>
      <c r="H54" s="927"/>
      <c r="I54" s="927"/>
      <c r="J54" s="927"/>
      <c r="K54" s="927"/>
      <c r="L54" s="927"/>
      <c r="M54" s="927"/>
      <c r="N54" s="927"/>
      <c r="O54" s="927"/>
      <c r="P54" s="927"/>
      <c r="Q54" s="927"/>
      <c r="R54" s="927"/>
      <c r="S54" s="927"/>
      <c r="T54" s="927"/>
      <c r="U54" s="94"/>
      <c r="V54" s="95"/>
      <c r="W54" s="28" t="s">
        <v>388</v>
      </c>
      <c r="X54" s="28"/>
      <c r="Y54" s="28"/>
      <c r="Z54" s="90" t="s">
        <v>2</v>
      </c>
      <c r="AA54" s="164"/>
      <c r="AB54" s="90"/>
      <c r="AC54" s="90"/>
      <c r="AD54" s="90"/>
      <c r="AE54" s="90"/>
      <c r="AF54" s="90"/>
      <c r="AG54" s="90"/>
      <c r="AH54" s="90"/>
      <c r="AI54" s="44"/>
      <c r="AJ54" s="91"/>
      <c r="AK54" s="44"/>
      <c r="AL54" s="39"/>
      <c r="AM54" s="94"/>
      <c r="AN54" s="95"/>
      <c r="AO54" s="24"/>
      <c r="AP54" s="24"/>
      <c r="AQ54" s="24"/>
    </row>
    <row r="55" spans="1:43" x14ac:dyDescent="0.2">
      <c r="A55" s="28"/>
      <c r="B55" s="777"/>
      <c r="C55" s="94"/>
      <c r="D55" s="95"/>
      <c r="E55" s="927"/>
      <c r="F55" s="927"/>
      <c r="G55" s="927"/>
      <c r="H55" s="927"/>
      <c r="I55" s="927"/>
      <c r="J55" s="927"/>
      <c r="K55" s="927"/>
      <c r="L55" s="927"/>
      <c r="M55" s="927"/>
      <c r="N55" s="927"/>
      <c r="O55" s="927"/>
      <c r="P55" s="927"/>
      <c r="Q55" s="927"/>
      <c r="R55" s="927"/>
      <c r="S55" s="927"/>
      <c r="T55" s="927"/>
      <c r="U55" s="94"/>
      <c r="V55" s="95"/>
      <c r="W55" s="24"/>
      <c r="X55" s="24"/>
      <c r="Y55" s="24"/>
      <c r="Z55" s="24"/>
      <c r="AA55" s="24"/>
      <c r="AB55" s="24"/>
      <c r="AC55" s="24"/>
      <c r="AD55" s="24"/>
      <c r="AE55" s="24"/>
      <c r="AF55" s="24"/>
      <c r="AG55" s="24"/>
      <c r="AH55" s="24"/>
      <c r="AI55" s="24"/>
      <c r="AJ55" s="24"/>
      <c r="AK55" s="24"/>
      <c r="AL55" s="36"/>
      <c r="AM55" s="94"/>
      <c r="AN55" s="95"/>
      <c r="AO55" s="24"/>
      <c r="AP55" s="24"/>
      <c r="AQ55" s="24"/>
    </row>
    <row r="56" spans="1:43" x14ac:dyDescent="0.2">
      <c r="A56" s="28"/>
      <c r="B56" s="777"/>
      <c r="C56" s="94"/>
      <c r="D56" s="95"/>
      <c r="E56" s="927"/>
      <c r="F56" s="927"/>
      <c r="G56" s="927"/>
      <c r="H56" s="927"/>
      <c r="I56" s="927"/>
      <c r="J56" s="927"/>
      <c r="K56" s="927"/>
      <c r="L56" s="927"/>
      <c r="M56" s="927"/>
      <c r="N56" s="927"/>
      <c r="O56" s="927"/>
      <c r="P56" s="927"/>
      <c r="Q56" s="927"/>
      <c r="R56" s="927"/>
      <c r="S56" s="927"/>
      <c r="T56" s="927"/>
      <c r="U56" s="94"/>
      <c r="V56" s="95"/>
      <c r="W56" s="24" t="s">
        <v>436</v>
      </c>
      <c r="X56" s="24"/>
      <c r="Y56" s="24"/>
      <c r="Z56" s="28"/>
      <c r="AA56" s="28"/>
      <c r="AB56" s="28"/>
      <c r="AC56" s="28"/>
      <c r="AD56" s="90"/>
      <c r="AF56" s="90" t="s">
        <v>2</v>
      </c>
      <c r="AG56" s="164"/>
      <c r="AH56" s="90"/>
      <c r="AI56" s="90"/>
      <c r="AJ56" s="90"/>
      <c r="AK56" s="90"/>
      <c r="AL56" s="296" t="s">
        <v>7</v>
      </c>
      <c r="AM56" s="94"/>
      <c r="AN56" s="95"/>
      <c r="AO56" s="24"/>
      <c r="AP56" s="24"/>
      <c r="AQ56" s="24"/>
    </row>
    <row r="57" spans="1:43" x14ac:dyDescent="0.2">
      <c r="A57" s="28"/>
      <c r="B57" s="777"/>
      <c r="C57" s="94"/>
      <c r="D57" s="95"/>
      <c r="E57" s="927"/>
      <c r="F57" s="927"/>
      <c r="G57" s="927"/>
      <c r="H57" s="927"/>
      <c r="I57" s="927"/>
      <c r="J57" s="927"/>
      <c r="K57" s="927"/>
      <c r="L57" s="927"/>
      <c r="M57" s="927"/>
      <c r="N57" s="927"/>
      <c r="O57" s="927"/>
      <c r="P57" s="927"/>
      <c r="Q57" s="927"/>
      <c r="R57" s="927"/>
      <c r="S57" s="927"/>
      <c r="T57" s="927"/>
      <c r="U57" s="94"/>
      <c r="V57" s="95"/>
      <c r="W57" s="24"/>
      <c r="X57" s="24"/>
      <c r="Y57" s="24"/>
      <c r="Z57" s="28"/>
      <c r="AA57" s="28"/>
      <c r="AB57" s="28"/>
      <c r="AC57" s="28"/>
      <c r="AD57" s="28"/>
      <c r="AE57" s="28"/>
      <c r="AF57" s="28"/>
      <c r="AG57" s="28"/>
      <c r="AH57" s="28"/>
      <c r="AI57" s="28"/>
      <c r="AJ57" s="28"/>
      <c r="AK57" s="28"/>
      <c r="AL57" s="296"/>
      <c r="AM57" s="94"/>
      <c r="AN57" s="95"/>
      <c r="AO57" s="24"/>
      <c r="AP57" s="24"/>
      <c r="AQ57" s="24"/>
    </row>
    <row r="58" spans="1:43" x14ac:dyDescent="0.2">
      <c r="A58" s="28"/>
      <c r="B58" s="777"/>
      <c r="C58" s="94"/>
      <c r="D58" s="95"/>
      <c r="E58" s="927"/>
      <c r="F58" s="927"/>
      <c r="G58" s="927"/>
      <c r="H58" s="927"/>
      <c r="I58" s="927"/>
      <c r="J58" s="927"/>
      <c r="K58" s="927"/>
      <c r="L58" s="927"/>
      <c r="M58" s="927"/>
      <c r="N58" s="927"/>
      <c r="O58" s="927"/>
      <c r="P58" s="927"/>
      <c r="Q58" s="927"/>
      <c r="R58" s="927"/>
      <c r="S58" s="927"/>
      <c r="T58" s="927"/>
      <c r="U58" s="94"/>
      <c r="V58" s="95"/>
      <c r="W58" s="28"/>
      <c r="X58" s="28"/>
      <c r="Y58" s="28"/>
      <c r="Z58" s="28"/>
      <c r="AA58" s="28"/>
      <c r="AB58" s="28"/>
      <c r="AC58" s="28"/>
      <c r="AD58" s="28"/>
      <c r="AE58" s="45"/>
      <c r="AF58" s="89"/>
      <c r="AG58" s="45"/>
      <c r="AH58" s="89"/>
      <c r="AI58" s="45"/>
      <c r="AJ58" s="89"/>
      <c r="AK58" s="45"/>
      <c r="AL58" s="37"/>
      <c r="AM58" s="94"/>
      <c r="AN58" s="95"/>
      <c r="AO58" s="24"/>
      <c r="AP58" s="24"/>
      <c r="AQ58" s="24"/>
    </row>
    <row r="59" spans="1:43" x14ac:dyDescent="0.2">
      <c r="A59" s="28"/>
      <c r="B59" s="777"/>
      <c r="C59" s="94"/>
      <c r="D59" s="95"/>
      <c r="E59" s="927"/>
      <c r="F59" s="927"/>
      <c r="G59" s="927"/>
      <c r="H59" s="927"/>
      <c r="I59" s="927"/>
      <c r="J59" s="927"/>
      <c r="K59" s="927"/>
      <c r="L59" s="927"/>
      <c r="M59" s="927"/>
      <c r="N59" s="927"/>
      <c r="O59" s="927"/>
      <c r="P59" s="927"/>
      <c r="Q59" s="927"/>
      <c r="R59" s="927"/>
      <c r="S59" s="927"/>
      <c r="T59" s="927"/>
      <c r="U59" s="94"/>
      <c r="V59" s="95"/>
      <c r="W59" s="28" t="s">
        <v>389</v>
      </c>
      <c r="X59" s="28"/>
      <c r="Y59" s="90"/>
      <c r="Z59" s="164" t="s">
        <v>2</v>
      </c>
      <c r="AA59" s="90"/>
      <c r="AB59" s="90"/>
      <c r="AC59" s="90"/>
      <c r="AD59" s="90"/>
      <c r="AE59" s="44"/>
      <c r="AF59" s="91"/>
      <c r="AG59" s="44"/>
      <c r="AH59" s="91"/>
      <c r="AI59" s="44"/>
      <c r="AJ59" s="91"/>
      <c r="AK59" s="44"/>
      <c r="AL59" s="39"/>
      <c r="AM59" s="94"/>
      <c r="AN59" s="95"/>
      <c r="AO59" s="24"/>
      <c r="AP59" s="24"/>
      <c r="AQ59" s="24"/>
    </row>
    <row r="60" spans="1:43" x14ac:dyDescent="0.2">
      <c r="A60" s="28"/>
      <c r="B60" s="777"/>
      <c r="C60" s="94"/>
      <c r="D60" s="95"/>
      <c r="E60" s="927"/>
      <c r="F60" s="927"/>
      <c r="G60" s="927"/>
      <c r="H60" s="927"/>
      <c r="I60" s="927"/>
      <c r="J60" s="927"/>
      <c r="K60" s="927"/>
      <c r="L60" s="927"/>
      <c r="M60" s="927"/>
      <c r="N60" s="927"/>
      <c r="O60" s="927"/>
      <c r="P60" s="927"/>
      <c r="Q60" s="927"/>
      <c r="R60" s="927"/>
      <c r="S60" s="927"/>
      <c r="T60" s="927"/>
      <c r="U60" s="94"/>
      <c r="V60" s="95"/>
      <c r="W60" s="24"/>
      <c r="X60" s="24"/>
      <c r="Y60" s="24"/>
      <c r="Z60" s="24"/>
      <c r="AA60" s="24"/>
      <c r="AB60" s="24"/>
      <c r="AC60" s="24"/>
      <c r="AD60" s="24"/>
      <c r="AE60" s="24"/>
      <c r="AF60" s="24"/>
      <c r="AG60" s="24"/>
      <c r="AH60" s="24"/>
      <c r="AI60" s="24"/>
      <c r="AJ60" s="24"/>
      <c r="AK60" s="24"/>
      <c r="AL60" s="36"/>
      <c r="AM60" s="94"/>
      <c r="AN60" s="95"/>
      <c r="AO60" s="24"/>
      <c r="AP60" s="24"/>
      <c r="AQ60" s="24"/>
    </row>
    <row r="61" spans="1:43" x14ac:dyDescent="0.2">
      <c r="A61" s="28"/>
      <c r="B61" s="777"/>
      <c r="C61" s="94"/>
      <c r="D61" s="95"/>
      <c r="E61" s="927"/>
      <c r="F61" s="927"/>
      <c r="G61" s="927"/>
      <c r="H61" s="927"/>
      <c r="I61" s="927"/>
      <c r="J61" s="927"/>
      <c r="K61" s="927"/>
      <c r="L61" s="927"/>
      <c r="M61" s="927"/>
      <c r="N61" s="927"/>
      <c r="O61" s="927"/>
      <c r="P61" s="927"/>
      <c r="Q61" s="927"/>
      <c r="R61" s="927"/>
      <c r="S61" s="927"/>
      <c r="T61" s="927"/>
      <c r="U61" s="94"/>
      <c r="V61" s="95"/>
      <c r="W61" s="697" t="s">
        <v>437</v>
      </c>
      <c r="X61" s="24"/>
      <c r="Y61" s="24"/>
      <c r="Z61" s="28"/>
      <c r="AA61" s="28"/>
      <c r="AB61" s="28"/>
      <c r="AC61" s="28"/>
      <c r="AD61" s="90"/>
      <c r="AF61" s="90" t="s">
        <v>2</v>
      </c>
      <c r="AG61" s="90"/>
      <c r="AH61" s="90"/>
      <c r="AI61" s="90"/>
      <c r="AJ61" s="90"/>
      <c r="AK61" s="90"/>
      <c r="AL61" s="296" t="s">
        <v>8</v>
      </c>
      <c r="AM61" s="94"/>
      <c r="AN61" s="95"/>
      <c r="AO61" s="24"/>
      <c r="AP61" s="24"/>
      <c r="AQ61" s="24"/>
    </row>
    <row r="62" spans="1:43" ht="6" customHeight="1" x14ac:dyDescent="0.2">
      <c r="A62" s="30"/>
      <c r="B62" s="793"/>
      <c r="C62" s="91"/>
      <c r="D62" s="44"/>
      <c r="E62" s="30"/>
      <c r="F62" s="30"/>
      <c r="G62" s="30"/>
      <c r="H62" s="30"/>
      <c r="I62" s="172"/>
      <c r="J62" s="172"/>
      <c r="K62" s="172"/>
      <c r="L62" s="172"/>
      <c r="M62" s="172"/>
      <c r="N62" s="172"/>
      <c r="O62" s="172"/>
      <c r="P62" s="172"/>
      <c r="Q62" s="172"/>
      <c r="R62" s="172"/>
      <c r="S62" s="172"/>
      <c r="T62" s="172"/>
      <c r="U62" s="91"/>
      <c r="V62" s="44"/>
      <c r="W62" s="30"/>
      <c r="X62" s="30"/>
      <c r="Y62" s="30"/>
      <c r="Z62" s="30"/>
      <c r="AA62" s="30"/>
      <c r="AB62" s="30"/>
      <c r="AC62" s="30"/>
      <c r="AD62" s="30"/>
      <c r="AE62" s="30"/>
      <c r="AF62" s="30"/>
      <c r="AG62" s="30"/>
      <c r="AH62" s="30"/>
      <c r="AI62" s="30"/>
      <c r="AJ62" s="30"/>
      <c r="AK62" s="30"/>
      <c r="AL62" s="185"/>
      <c r="AM62" s="91"/>
      <c r="AN62" s="44"/>
      <c r="AO62" s="30"/>
      <c r="AP62" s="30"/>
      <c r="AQ62" s="30"/>
    </row>
    <row r="63" spans="1:43" ht="6" customHeight="1" x14ac:dyDescent="0.2">
      <c r="A63" s="26"/>
      <c r="B63" s="756"/>
      <c r="C63" s="89"/>
      <c r="D63" s="45"/>
      <c r="E63" s="26"/>
      <c r="F63" s="26"/>
      <c r="G63" s="26"/>
      <c r="H63" s="26"/>
      <c r="I63" s="34"/>
      <c r="J63" s="34"/>
      <c r="K63" s="34"/>
      <c r="L63" s="34"/>
      <c r="M63" s="34"/>
      <c r="N63" s="34"/>
      <c r="O63" s="34"/>
      <c r="P63" s="34"/>
      <c r="Q63" s="34"/>
      <c r="R63" s="34"/>
      <c r="S63" s="34"/>
      <c r="T63" s="34"/>
      <c r="U63" s="89"/>
      <c r="V63" s="45"/>
      <c r="W63" s="26"/>
      <c r="X63" s="26"/>
      <c r="Y63" s="26"/>
      <c r="Z63" s="26"/>
      <c r="AA63" s="26"/>
      <c r="AB63" s="26"/>
      <c r="AC63" s="26"/>
      <c r="AD63" s="26"/>
      <c r="AE63" s="26"/>
      <c r="AF63" s="26"/>
      <c r="AG63" s="26"/>
      <c r="AH63" s="26"/>
      <c r="AI63" s="26"/>
      <c r="AJ63" s="26"/>
      <c r="AK63" s="26"/>
      <c r="AL63" s="187"/>
      <c r="AM63" s="89"/>
      <c r="AN63" s="45"/>
      <c r="AO63" s="26"/>
      <c r="AP63" s="26"/>
      <c r="AQ63" s="26"/>
    </row>
    <row r="64" spans="1:43" x14ac:dyDescent="0.2">
      <c r="A64" s="28"/>
      <c r="B64" s="213">
        <v>106</v>
      </c>
      <c r="C64" s="94"/>
      <c r="D64" s="95"/>
      <c r="E64" s="927" t="str">
        <f ca="1">VLOOKUP(INDIRECT(ADDRESS(ROW(),COLUMN()-3)),Language_Translations,MATCH(Language_Selected,Language_Options,0),FALSE)</f>
        <v>Quel âge aviez-vous à votre dernier anniversaire ?</v>
      </c>
      <c r="F64" s="927"/>
      <c r="G64" s="927"/>
      <c r="H64" s="927"/>
      <c r="I64" s="927"/>
      <c r="J64" s="927"/>
      <c r="K64" s="927"/>
      <c r="L64" s="927"/>
      <c r="M64" s="927"/>
      <c r="N64" s="927"/>
      <c r="O64" s="927"/>
      <c r="P64" s="927"/>
      <c r="Q64" s="927"/>
      <c r="R64" s="927"/>
      <c r="S64" s="927"/>
      <c r="T64" s="927"/>
      <c r="U64" s="94"/>
      <c r="V64" s="95"/>
      <c r="AM64" s="94"/>
      <c r="AN64" s="95"/>
      <c r="AO64" s="24"/>
      <c r="AP64" s="24"/>
      <c r="AQ64" s="24"/>
    </row>
    <row r="65" spans="1:43" x14ac:dyDescent="0.2">
      <c r="A65" s="28"/>
      <c r="B65" s="777"/>
      <c r="C65" s="94"/>
      <c r="D65" s="95"/>
      <c r="E65" s="927"/>
      <c r="F65" s="927"/>
      <c r="G65" s="927"/>
      <c r="H65" s="927"/>
      <c r="I65" s="927"/>
      <c r="J65" s="927"/>
      <c r="K65" s="927"/>
      <c r="L65" s="927"/>
      <c r="M65" s="927"/>
      <c r="N65" s="927"/>
      <c r="O65" s="927"/>
      <c r="P65" s="927"/>
      <c r="Q65" s="927"/>
      <c r="R65" s="927"/>
      <c r="S65" s="927"/>
      <c r="T65" s="927"/>
      <c r="U65" s="94"/>
      <c r="V65" s="95"/>
      <c r="W65" s="28"/>
      <c r="X65" s="28"/>
      <c r="Y65" s="28"/>
      <c r="Z65" s="28"/>
      <c r="AA65" s="28"/>
      <c r="AB65" s="28"/>
      <c r="AC65" s="28"/>
      <c r="AD65" s="28"/>
      <c r="AE65" s="28"/>
      <c r="AF65" s="28"/>
      <c r="AG65" s="28"/>
      <c r="AH65" s="28"/>
      <c r="AI65" s="45"/>
      <c r="AJ65" s="89"/>
      <c r="AK65" s="45"/>
      <c r="AL65" s="37"/>
      <c r="AM65" s="94"/>
      <c r="AN65" s="95"/>
      <c r="AO65" s="24"/>
      <c r="AP65" s="24"/>
      <c r="AQ65" s="24"/>
    </row>
    <row r="66" spans="1:43" x14ac:dyDescent="0.2">
      <c r="A66" s="28"/>
      <c r="B66" s="777"/>
      <c r="C66" s="94"/>
      <c r="D66" s="95"/>
      <c r="E66" s="919" t="s">
        <v>441</v>
      </c>
      <c r="F66" s="919"/>
      <c r="G66" s="919"/>
      <c r="H66" s="919"/>
      <c r="I66" s="919"/>
      <c r="J66" s="919"/>
      <c r="K66" s="919"/>
      <c r="L66" s="919"/>
      <c r="M66" s="919"/>
      <c r="N66" s="919"/>
      <c r="O66" s="919"/>
      <c r="P66" s="919"/>
      <c r="Q66" s="919"/>
      <c r="R66" s="919"/>
      <c r="S66" s="919"/>
      <c r="T66" s="919"/>
      <c r="U66" s="94"/>
      <c r="V66" s="95"/>
      <c r="W66" s="28" t="s">
        <v>442</v>
      </c>
      <c r="X66" s="28"/>
      <c r="Y66" s="28"/>
      <c r="Z66" s="24"/>
      <c r="AA66" s="24"/>
      <c r="AB66" s="24"/>
      <c r="AC66" s="24"/>
      <c r="AD66" s="24"/>
      <c r="AE66" s="24"/>
      <c r="AF66" s="182" t="s">
        <v>2</v>
      </c>
      <c r="AG66" s="182"/>
      <c r="AH66" s="182"/>
      <c r="AI66" s="44"/>
      <c r="AJ66" s="91"/>
      <c r="AK66" s="44"/>
      <c r="AL66" s="39"/>
      <c r="AM66" s="94"/>
      <c r="AN66" s="95"/>
      <c r="AO66" s="24"/>
      <c r="AP66" s="24"/>
      <c r="AQ66" s="24"/>
    </row>
    <row r="67" spans="1:43" x14ac:dyDescent="0.2">
      <c r="A67" s="28"/>
      <c r="B67" s="777"/>
      <c r="C67" s="94"/>
      <c r="D67" s="95"/>
      <c r="E67" s="919"/>
      <c r="F67" s="919"/>
      <c r="G67" s="919"/>
      <c r="H67" s="919"/>
      <c r="I67" s="919"/>
      <c r="J67" s="919"/>
      <c r="K67" s="919"/>
      <c r="L67" s="919"/>
      <c r="M67" s="919"/>
      <c r="N67" s="919"/>
      <c r="O67" s="919"/>
      <c r="P67" s="919"/>
      <c r="Q67" s="919"/>
      <c r="R67" s="919"/>
      <c r="S67" s="919"/>
      <c r="T67" s="919"/>
      <c r="U67" s="94"/>
      <c r="V67" s="95"/>
      <c r="W67" s="24"/>
      <c r="X67" s="24"/>
      <c r="Y67" s="24"/>
      <c r="Z67" s="24"/>
      <c r="AA67" s="24"/>
      <c r="AB67" s="24"/>
      <c r="AC67" s="24"/>
      <c r="AD67" s="24"/>
      <c r="AE67" s="24"/>
      <c r="AF67" s="24"/>
      <c r="AG67" s="24"/>
      <c r="AH67" s="24"/>
      <c r="AI67" s="24"/>
      <c r="AJ67" s="24"/>
      <c r="AK67" s="24"/>
      <c r="AL67" s="36"/>
      <c r="AM67" s="94"/>
      <c r="AN67" s="95"/>
      <c r="AO67" s="24"/>
      <c r="AP67" s="24"/>
      <c r="AQ67" s="24"/>
    </row>
    <row r="68" spans="1:43" ht="6" customHeight="1" x14ac:dyDescent="0.2">
      <c r="A68" s="30"/>
      <c r="B68" s="793"/>
      <c r="C68" s="91"/>
      <c r="D68" s="44"/>
      <c r="E68" s="30"/>
      <c r="F68" s="30"/>
      <c r="G68" s="30"/>
      <c r="H68" s="30"/>
      <c r="I68" s="172"/>
      <c r="J68" s="172"/>
      <c r="K68" s="172"/>
      <c r="L68" s="172"/>
      <c r="M68" s="172"/>
      <c r="N68" s="172"/>
      <c r="O68" s="172"/>
      <c r="P68" s="172"/>
      <c r="Q68" s="172"/>
      <c r="R68" s="172"/>
      <c r="S68" s="172"/>
      <c r="T68" s="172"/>
      <c r="U68" s="91"/>
      <c r="V68" s="44"/>
      <c r="W68" s="30"/>
      <c r="X68" s="30"/>
      <c r="Y68" s="30"/>
      <c r="Z68" s="30"/>
      <c r="AA68" s="30"/>
      <c r="AB68" s="30"/>
      <c r="AC68" s="30"/>
      <c r="AD68" s="30"/>
      <c r="AE68" s="30"/>
      <c r="AF68" s="30"/>
      <c r="AG68" s="30"/>
      <c r="AH68" s="30"/>
      <c r="AI68" s="30"/>
      <c r="AJ68" s="30"/>
      <c r="AK68" s="30"/>
      <c r="AL68" s="185"/>
      <c r="AM68" s="91"/>
      <c r="AN68" s="44"/>
      <c r="AO68" s="30"/>
      <c r="AP68" s="30"/>
      <c r="AQ68" s="30"/>
    </row>
    <row r="69" spans="1:43" ht="6" customHeight="1" x14ac:dyDescent="0.2">
      <c r="A69" s="26"/>
      <c r="B69" s="756"/>
      <c r="C69" s="89"/>
      <c r="D69" s="45"/>
      <c r="E69" s="26"/>
      <c r="F69" s="26"/>
      <c r="G69" s="26"/>
      <c r="H69" s="26"/>
      <c r="I69" s="34"/>
      <c r="J69" s="34"/>
      <c r="K69" s="34"/>
      <c r="L69" s="34"/>
      <c r="M69" s="34"/>
      <c r="N69" s="34"/>
      <c r="O69" s="34"/>
      <c r="P69" s="34"/>
      <c r="Q69" s="34"/>
      <c r="R69" s="34"/>
      <c r="S69" s="34"/>
      <c r="T69" s="34"/>
      <c r="U69" s="89"/>
      <c r="V69" s="45"/>
      <c r="W69" s="26"/>
      <c r="X69" s="26"/>
      <c r="Y69" s="26"/>
      <c r="Z69" s="26"/>
      <c r="AA69" s="26"/>
      <c r="AB69" s="26"/>
      <c r="AC69" s="26"/>
      <c r="AD69" s="26"/>
      <c r="AE69" s="26"/>
      <c r="AF69" s="26"/>
      <c r="AG69" s="26"/>
      <c r="AH69" s="26"/>
      <c r="AI69" s="26"/>
      <c r="AJ69" s="26"/>
      <c r="AK69" s="26"/>
      <c r="AL69" s="187"/>
      <c r="AM69" s="89"/>
      <c r="AN69" s="45"/>
      <c r="AO69" s="26"/>
      <c r="AP69" s="26"/>
      <c r="AQ69" s="26"/>
    </row>
    <row r="70" spans="1:43" ht="11.25" customHeight="1" x14ac:dyDescent="0.2">
      <c r="A70" s="28"/>
      <c r="B70" s="213">
        <v>107</v>
      </c>
      <c r="C70" s="94"/>
      <c r="D70" s="95"/>
      <c r="E70" s="927" t="str">
        <f ca="1">VLOOKUP(INDIRECT(ADDRESS(ROW(),COLUMN()-3)),Language_Translations,MATCH(Language_Selected,Language_Options,0),FALSE)</f>
        <v>Êtes-vous allée à l'école ?</v>
      </c>
      <c r="F70" s="927"/>
      <c r="G70" s="927"/>
      <c r="H70" s="927"/>
      <c r="I70" s="927"/>
      <c r="J70" s="927"/>
      <c r="K70" s="927"/>
      <c r="L70" s="927"/>
      <c r="M70" s="927"/>
      <c r="N70" s="927"/>
      <c r="O70" s="927"/>
      <c r="P70" s="927"/>
      <c r="Q70" s="927"/>
      <c r="R70" s="927"/>
      <c r="S70" s="927"/>
      <c r="T70" s="927"/>
      <c r="U70" s="94"/>
      <c r="V70" s="95"/>
      <c r="W70" s="24" t="s">
        <v>444</v>
      </c>
      <c r="X70" s="24"/>
      <c r="Y70" s="182" t="s">
        <v>2</v>
      </c>
      <c r="Z70" s="182"/>
      <c r="AA70" s="182"/>
      <c r="AB70" s="182"/>
      <c r="AC70" s="182"/>
      <c r="AD70" s="182"/>
      <c r="AE70" s="182"/>
      <c r="AF70" s="182"/>
      <c r="AG70" s="182"/>
      <c r="AH70" s="182"/>
      <c r="AI70" s="182"/>
      <c r="AJ70" s="182"/>
      <c r="AK70" s="182"/>
      <c r="AL70" s="296" t="s">
        <v>10</v>
      </c>
      <c r="AM70" s="94"/>
      <c r="AN70" s="95"/>
      <c r="AO70" s="24"/>
      <c r="AP70" s="24"/>
      <c r="AQ70" s="24"/>
    </row>
    <row r="71" spans="1:43" x14ac:dyDescent="0.2">
      <c r="A71" s="28"/>
      <c r="B71" s="777"/>
      <c r="C71" s="94"/>
      <c r="D71" s="95"/>
      <c r="E71" s="927"/>
      <c r="F71" s="927"/>
      <c r="G71" s="927"/>
      <c r="H71" s="927"/>
      <c r="I71" s="927"/>
      <c r="J71" s="927"/>
      <c r="K71" s="927"/>
      <c r="L71" s="927"/>
      <c r="M71" s="927"/>
      <c r="N71" s="927"/>
      <c r="O71" s="927"/>
      <c r="P71" s="927"/>
      <c r="Q71" s="927"/>
      <c r="R71" s="927"/>
      <c r="S71" s="927"/>
      <c r="T71" s="927"/>
      <c r="U71" s="94"/>
      <c r="V71" s="95"/>
      <c r="W71" s="24" t="s">
        <v>445</v>
      </c>
      <c r="X71" s="24"/>
      <c r="Y71" s="182" t="s">
        <v>2</v>
      </c>
      <c r="Z71" s="182"/>
      <c r="AA71" s="182"/>
      <c r="AB71" s="182"/>
      <c r="AC71" s="182"/>
      <c r="AD71" s="182"/>
      <c r="AE71" s="182"/>
      <c r="AF71" s="182"/>
      <c r="AG71" s="182"/>
      <c r="AH71" s="182"/>
      <c r="AI71" s="182"/>
      <c r="AJ71" s="182"/>
      <c r="AK71" s="182"/>
      <c r="AL71" s="296" t="s">
        <v>12</v>
      </c>
      <c r="AM71" s="94"/>
      <c r="AN71" s="95"/>
      <c r="AO71" s="24"/>
      <c r="AP71" s="29">
        <v>111</v>
      </c>
      <c r="AQ71" s="24"/>
    </row>
    <row r="72" spans="1:43" ht="6" customHeight="1" x14ac:dyDescent="0.2">
      <c r="A72" s="30"/>
      <c r="B72" s="793"/>
      <c r="C72" s="91"/>
      <c r="D72" s="44"/>
      <c r="E72" s="30"/>
      <c r="F72" s="30"/>
      <c r="G72" s="30"/>
      <c r="H72" s="30"/>
      <c r="I72" s="172"/>
      <c r="J72" s="172"/>
      <c r="K72" s="172"/>
      <c r="L72" s="172"/>
      <c r="M72" s="172"/>
      <c r="N72" s="172"/>
      <c r="O72" s="172"/>
      <c r="P72" s="172"/>
      <c r="Q72" s="172"/>
      <c r="R72" s="172"/>
      <c r="S72" s="172"/>
      <c r="T72" s="172"/>
      <c r="U72" s="91"/>
      <c r="V72" s="44"/>
      <c r="W72" s="30"/>
      <c r="X72" s="30"/>
      <c r="Y72" s="30"/>
      <c r="Z72" s="30"/>
      <c r="AA72" s="30"/>
      <c r="AB72" s="30"/>
      <c r="AC72" s="30"/>
      <c r="AD72" s="30"/>
      <c r="AE72" s="30"/>
      <c r="AF72" s="30"/>
      <c r="AG72" s="30"/>
      <c r="AH72" s="30"/>
      <c r="AI72" s="30"/>
      <c r="AJ72" s="30"/>
      <c r="AK72" s="30"/>
      <c r="AL72" s="185"/>
      <c r="AM72" s="91"/>
      <c r="AN72" s="44"/>
      <c r="AO72" s="30"/>
      <c r="AP72" s="30"/>
      <c r="AQ72" s="30"/>
    </row>
    <row r="73" spans="1:43" ht="6" customHeight="1" x14ac:dyDescent="0.2">
      <c r="A73" s="26"/>
      <c r="B73" s="756"/>
      <c r="C73" s="89"/>
      <c r="D73" s="45"/>
      <c r="E73" s="26"/>
      <c r="F73" s="26"/>
      <c r="G73" s="26"/>
      <c r="H73" s="26"/>
      <c r="I73" s="34"/>
      <c r="J73" s="34"/>
      <c r="K73" s="34"/>
      <c r="L73" s="34"/>
      <c r="M73" s="34"/>
      <c r="N73" s="34"/>
      <c r="O73" s="34"/>
      <c r="P73" s="34"/>
      <c r="Q73" s="34"/>
      <c r="R73" s="34"/>
      <c r="S73" s="34"/>
      <c r="T73" s="34"/>
      <c r="U73" s="89"/>
      <c r="V73" s="45"/>
      <c r="W73" s="26"/>
      <c r="X73" s="26"/>
      <c r="Y73" s="26"/>
      <c r="Z73" s="26"/>
      <c r="AA73" s="26"/>
      <c r="AB73" s="26"/>
      <c r="AC73" s="26"/>
      <c r="AD73" s="26"/>
      <c r="AE73" s="26"/>
      <c r="AF73" s="26"/>
      <c r="AG73" s="26"/>
      <c r="AH73" s="26"/>
      <c r="AI73" s="26"/>
      <c r="AJ73" s="26"/>
      <c r="AK73" s="26"/>
      <c r="AL73" s="187"/>
      <c r="AM73" s="89"/>
      <c r="AN73" s="45"/>
      <c r="AO73" s="26"/>
      <c r="AP73" s="26"/>
      <c r="AQ73" s="26"/>
    </row>
    <row r="74" spans="1:43" ht="11.25" customHeight="1" x14ac:dyDescent="0.2">
      <c r="A74" s="28"/>
      <c r="B74" s="216">
        <v>108</v>
      </c>
      <c r="C74" s="94"/>
      <c r="D74" s="95"/>
      <c r="E74" s="918" t="str">
        <f ca="1">VLOOKUP(INDIRECT(ADDRESS(ROW(),COLUMN()-3)),Language_Translations,MATCH(Language_Selected,Language_Options,0),FALSE)</f>
        <v>Quel est le plus haut niveau d'études que vous avez atteint : primaire, secondaire ou supérieur ?</v>
      </c>
      <c r="F74" s="918"/>
      <c r="G74" s="918"/>
      <c r="H74" s="918"/>
      <c r="I74" s="918"/>
      <c r="J74" s="918"/>
      <c r="K74" s="918"/>
      <c r="L74" s="918"/>
      <c r="M74" s="918"/>
      <c r="N74" s="918"/>
      <c r="O74" s="918"/>
      <c r="P74" s="918"/>
      <c r="Q74" s="918"/>
      <c r="R74" s="918"/>
      <c r="S74" s="918"/>
      <c r="T74" s="918"/>
      <c r="U74" s="94"/>
      <c r="V74" s="95"/>
      <c r="W74" s="28" t="s">
        <v>447</v>
      </c>
      <c r="X74" s="28"/>
      <c r="Y74" s="28"/>
      <c r="Z74" s="28"/>
      <c r="AA74" s="90" t="s">
        <v>2</v>
      </c>
      <c r="AB74" s="164"/>
      <c r="AC74" s="90"/>
      <c r="AD74" s="90"/>
      <c r="AE74" s="90"/>
      <c r="AF74" s="90"/>
      <c r="AG74" s="90"/>
      <c r="AH74" s="90"/>
      <c r="AI74" s="90"/>
      <c r="AJ74" s="90"/>
      <c r="AK74" s="90"/>
      <c r="AL74" s="296" t="s">
        <v>10</v>
      </c>
      <c r="AM74" s="94"/>
      <c r="AN74" s="95"/>
      <c r="AO74" s="28"/>
      <c r="AP74" s="28"/>
      <c r="AQ74" s="28"/>
    </row>
    <row r="75" spans="1:43" x14ac:dyDescent="0.2">
      <c r="A75" s="28"/>
      <c r="B75" s="216" t="s">
        <v>15</v>
      </c>
      <c r="C75" s="94"/>
      <c r="D75" s="95"/>
      <c r="E75" s="918"/>
      <c r="F75" s="918"/>
      <c r="G75" s="918"/>
      <c r="H75" s="918"/>
      <c r="I75" s="918"/>
      <c r="J75" s="918"/>
      <c r="K75" s="918"/>
      <c r="L75" s="918"/>
      <c r="M75" s="918"/>
      <c r="N75" s="918"/>
      <c r="O75" s="918"/>
      <c r="P75" s="918"/>
      <c r="Q75" s="918"/>
      <c r="R75" s="918"/>
      <c r="S75" s="918"/>
      <c r="T75" s="918"/>
      <c r="U75" s="94"/>
      <c r="V75" s="95"/>
      <c r="W75" s="28" t="s">
        <v>448</v>
      </c>
      <c r="X75" s="28"/>
      <c r="Y75" s="28"/>
      <c r="Z75" s="28"/>
      <c r="AA75" s="28"/>
      <c r="AB75" s="90" t="s">
        <v>2</v>
      </c>
      <c r="AC75" s="164"/>
      <c r="AD75" s="90"/>
      <c r="AE75" s="90"/>
      <c r="AF75" s="90"/>
      <c r="AG75" s="90"/>
      <c r="AH75" s="90"/>
      <c r="AI75" s="90"/>
      <c r="AJ75" s="90"/>
      <c r="AK75" s="90"/>
      <c r="AL75" s="296" t="s">
        <v>12</v>
      </c>
      <c r="AM75" s="94"/>
      <c r="AN75" s="95"/>
      <c r="AO75" s="28"/>
      <c r="AP75" s="28"/>
      <c r="AQ75" s="28"/>
    </row>
    <row r="76" spans="1:43" x14ac:dyDescent="0.2">
      <c r="A76" s="28"/>
      <c r="B76" s="757"/>
      <c r="C76" s="94"/>
      <c r="D76" s="95"/>
      <c r="E76" s="918"/>
      <c r="F76" s="918"/>
      <c r="G76" s="918"/>
      <c r="H76" s="918"/>
      <c r="I76" s="918"/>
      <c r="J76" s="918"/>
      <c r="K76" s="918"/>
      <c r="L76" s="918"/>
      <c r="M76" s="918"/>
      <c r="N76" s="918"/>
      <c r="O76" s="918"/>
      <c r="P76" s="918"/>
      <c r="Q76" s="918"/>
      <c r="R76" s="918"/>
      <c r="S76" s="918"/>
      <c r="T76" s="918"/>
      <c r="U76" s="94"/>
      <c r="V76" s="95"/>
      <c r="W76" s="28" t="s">
        <v>449</v>
      </c>
      <c r="X76" s="28"/>
      <c r="Y76" s="28"/>
      <c r="Z76" s="28"/>
      <c r="AA76" s="90" t="s">
        <v>2</v>
      </c>
      <c r="AB76" s="90"/>
      <c r="AC76" s="90"/>
      <c r="AD76" s="90"/>
      <c r="AE76" s="90"/>
      <c r="AF76" s="90"/>
      <c r="AG76" s="90"/>
      <c r="AH76" s="90"/>
      <c r="AI76" s="90"/>
      <c r="AJ76" s="90"/>
      <c r="AK76" s="90"/>
      <c r="AL76" s="296" t="s">
        <v>14</v>
      </c>
      <c r="AM76" s="94"/>
      <c r="AN76" s="95"/>
      <c r="AO76" s="28"/>
      <c r="AP76" s="28"/>
      <c r="AQ76" s="28"/>
    </row>
    <row r="77" spans="1:43" ht="6" customHeight="1" x14ac:dyDescent="0.2">
      <c r="A77" s="30"/>
      <c r="B77" s="793"/>
      <c r="C77" s="91"/>
      <c r="D77" s="44"/>
      <c r="E77" s="30"/>
      <c r="F77" s="30"/>
      <c r="G77" s="30"/>
      <c r="H77" s="30"/>
      <c r="I77" s="172"/>
      <c r="J77" s="172"/>
      <c r="K77" s="172"/>
      <c r="L77" s="172"/>
      <c r="M77" s="172"/>
      <c r="N77" s="172"/>
      <c r="O77" s="172"/>
      <c r="P77" s="172"/>
      <c r="Q77" s="172"/>
      <c r="R77" s="172"/>
      <c r="S77" s="172"/>
      <c r="T77" s="172"/>
      <c r="U77" s="91"/>
      <c r="V77" s="44"/>
      <c r="W77" s="30"/>
      <c r="X77" s="30"/>
      <c r="Y77" s="30"/>
      <c r="Z77" s="30"/>
      <c r="AA77" s="30"/>
      <c r="AB77" s="30"/>
      <c r="AC77" s="30"/>
      <c r="AD77" s="30"/>
      <c r="AE77" s="30"/>
      <c r="AF77" s="30"/>
      <c r="AG77" s="30"/>
      <c r="AH77" s="30"/>
      <c r="AI77" s="30"/>
      <c r="AJ77" s="30"/>
      <c r="AK77" s="30"/>
      <c r="AL77" s="185"/>
      <c r="AM77" s="91"/>
      <c r="AN77" s="44"/>
      <c r="AO77" s="30"/>
      <c r="AP77" s="30"/>
      <c r="AQ77" s="30"/>
    </row>
    <row r="78" spans="1:43" ht="6" customHeight="1" x14ac:dyDescent="0.2">
      <c r="A78" s="26"/>
      <c r="B78" s="756"/>
      <c r="C78" s="89"/>
      <c r="D78" s="45"/>
      <c r="E78" s="26"/>
      <c r="F78" s="26"/>
      <c r="G78" s="26"/>
      <c r="H78" s="26"/>
      <c r="I78" s="34"/>
      <c r="J78" s="34"/>
      <c r="K78" s="34"/>
      <c r="L78" s="34"/>
      <c r="M78" s="34"/>
      <c r="N78" s="34"/>
      <c r="O78" s="34"/>
      <c r="P78" s="34"/>
      <c r="Q78" s="34"/>
      <c r="R78" s="34"/>
      <c r="S78" s="34"/>
      <c r="T78" s="34"/>
      <c r="U78" s="89"/>
      <c r="V78" s="45"/>
      <c r="W78" s="26"/>
      <c r="X78" s="26"/>
      <c r="Y78" s="26"/>
      <c r="Z78" s="26"/>
      <c r="AA78" s="26"/>
      <c r="AB78" s="26"/>
      <c r="AC78" s="26"/>
      <c r="AD78" s="26"/>
      <c r="AE78" s="26"/>
      <c r="AF78" s="26"/>
      <c r="AG78" s="26"/>
      <c r="AH78" s="26"/>
      <c r="AI78" s="26"/>
      <c r="AJ78" s="26"/>
      <c r="AK78" s="26"/>
      <c r="AL78" s="187"/>
      <c r="AM78" s="89"/>
      <c r="AN78" s="45"/>
      <c r="AO78" s="26"/>
      <c r="AP78" s="26"/>
      <c r="AQ78" s="26"/>
    </row>
    <row r="79" spans="1:43" ht="11.25" customHeight="1" x14ac:dyDescent="0.2">
      <c r="A79" s="28"/>
      <c r="B79" s="216">
        <v>109</v>
      </c>
      <c r="C79" s="94"/>
      <c r="D79" s="95"/>
      <c r="E79" s="918" t="str">
        <f ca="1">VLOOKUP(INDIRECT(ADDRESS(ROW(),COLUMN()-3)),Language_Translations,MATCH(Language_Selected,Language_Options,0),FALSE)</f>
        <v>Quelle est [L'ANNÉE/CLASSE] la plus élevée que vous avez achevée à ce niveau ?</v>
      </c>
      <c r="F79" s="918"/>
      <c r="G79" s="918"/>
      <c r="H79" s="918"/>
      <c r="I79" s="918"/>
      <c r="J79" s="918"/>
      <c r="K79" s="918"/>
      <c r="L79" s="918"/>
      <c r="M79" s="918"/>
      <c r="N79" s="918"/>
      <c r="O79" s="918"/>
      <c r="P79" s="918"/>
      <c r="Q79" s="918"/>
      <c r="R79" s="918"/>
      <c r="S79" s="918"/>
      <c r="T79" s="918"/>
      <c r="U79" s="94"/>
      <c r="V79" s="95"/>
      <c r="AL79" s="342"/>
      <c r="AM79" s="94"/>
      <c r="AN79" s="95"/>
      <c r="AO79" s="28"/>
      <c r="AP79" s="28"/>
      <c r="AQ79" s="28"/>
    </row>
    <row r="80" spans="1:43" x14ac:dyDescent="0.2">
      <c r="A80" s="28"/>
      <c r="B80" s="216" t="s">
        <v>15</v>
      </c>
      <c r="C80" s="94"/>
      <c r="D80" s="95"/>
      <c r="E80" s="918"/>
      <c r="F80" s="918"/>
      <c r="G80" s="918"/>
      <c r="H80" s="918"/>
      <c r="I80" s="918"/>
      <c r="J80" s="918"/>
      <c r="K80" s="918"/>
      <c r="L80" s="918"/>
      <c r="M80" s="918"/>
      <c r="N80" s="918"/>
      <c r="O80" s="918"/>
      <c r="P80" s="918"/>
      <c r="Q80" s="918"/>
      <c r="R80" s="918"/>
      <c r="S80" s="918"/>
      <c r="T80" s="918"/>
      <c r="U80" s="94"/>
      <c r="V80" s="95"/>
      <c r="W80" s="28"/>
      <c r="X80" s="28"/>
      <c r="Y80" s="28"/>
      <c r="Z80" s="28"/>
      <c r="AA80" s="28"/>
      <c r="AB80" s="28"/>
      <c r="AC80" s="28"/>
      <c r="AD80" s="28"/>
      <c r="AE80" s="28"/>
      <c r="AF80" s="28"/>
      <c r="AG80" s="28"/>
      <c r="AH80" s="28"/>
      <c r="AI80" s="45"/>
      <c r="AJ80" s="89"/>
      <c r="AK80" s="45"/>
      <c r="AL80" s="37"/>
      <c r="AM80" s="94"/>
      <c r="AN80" s="95"/>
      <c r="AO80" s="28"/>
      <c r="AP80" s="28"/>
      <c r="AQ80" s="28"/>
    </row>
    <row r="81" spans="1:43" x14ac:dyDescent="0.2">
      <c r="A81" s="28"/>
      <c r="B81" s="757"/>
      <c r="C81" s="94"/>
      <c r="D81" s="95"/>
      <c r="E81" s="918"/>
      <c r="F81" s="918"/>
      <c r="G81" s="918"/>
      <c r="H81" s="918"/>
      <c r="I81" s="918"/>
      <c r="J81" s="918"/>
      <c r="K81" s="918"/>
      <c r="L81" s="918"/>
      <c r="M81" s="918"/>
      <c r="N81" s="918"/>
      <c r="O81" s="918"/>
      <c r="P81" s="918"/>
      <c r="Q81" s="918"/>
      <c r="R81" s="918"/>
      <c r="S81" s="918"/>
      <c r="T81" s="918"/>
      <c r="U81" s="94"/>
      <c r="V81" s="95"/>
      <c r="W81" s="28" t="s">
        <v>450</v>
      </c>
      <c r="X81" s="28"/>
      <c r="Y81" s="28"/>
      <c r="Z81" s="28"/>
      <c r="AA81" s="28"/>
      <c r="AB81" s="28"/>
      <c r="AC81" s="28"/>
      <c r="AD81" s="90" t="s">
        <v>2</v>
      </c>
      <c r="AE81" s="90"/>
      <c r="AF81" s="164"/>
      <c r="AG81" s="90"/>
      <c r="AH81" s="90"/>
      <c r="AI81" s="44"/>
      <c r="AJ81" s="91"/>
      <c r="AK81" s="44"/>
      <c r="AL81" s="39"/>
      <c r="AM81" s="94"/>
      <c r="AN81" s="95"/>
      <c r="AO81" s="28"/>
      <c r="AP81" s="28"/>
      <c r="AQ81" s="28"/>
    </row>
    <row r="82" spans="1:43" x14ac:dyDescent="0.2">
      <c r="A82" s="28"/>
      <c r="B82" s="757"/>
      <c r="C82" s="94"/>
      <c r="D82" s="95"/>
      <c r="E82" s="899" t="s">
        <v>451</v>
      </c>
      <c r="F82" s="899"/>
      <c r="G82" s="899"/>
      <c r="H82" s="899"/>
      <c r="I82" s="899"/>
      <c r="J82" s="899"/>
      <c r="K82" s="899"/>
      <c r="L82" s="899"/>
      <c r="M82" s="899"/>
      <c r="N82" s="899"/>
      <c r="O82" s="899"/>
      <c r="P82" s="899"/>
      <c r="Q82" s="899"/>
      <c r="R82" s="899"/>
      <c r="S82" s="899"/>
      <c r="T82" s="899"/>
      <c r="U82" s="94"/>
      <c r="V82" s="95"/>
      <c r="W82" s="28"/>
      <c r="X82" s="28"/>
      <c r="Y82" s="28"/>
      <c r="Z82" s="28"/>
      <c r="AA82" s="28"/>
      <c r="AB82" s="28"/>
      <c r="AC82" s="28"/>
      <c r="AD82" s="28"/>
      <c r="AE82" s="28"/>
      <c r="AF82" s="28"/>
      <c r="AG82" s="28"/>
      <c r="AH82" s="28"/>
      <c r="AI82" s="28"/>
      <c r="AJ82" s="28"/>
      <c r="AK82" s="28"/>
      <c r="AL82" s="42"/>
      <c r="AM82" s="94"/>
      <c r="AN82" s="95"/>
      <c r="AO82" s="28"/>
      <c r="AP82" s="28"/>
      <c r="AQ82" s="28"/>
    </row>
    <row r="83" spans="1:43" x14ac:dyDescent="0.2">
      <c r="A83" s="28"/>
      <c r="B83" s="757"/>
      <c r="C83" s="94"/>
      <c r="D83" s="95"/>
      <c r="E83" s="899"/>
      <c r="F83" s="899"/>
      <c r="G83" s="899"/>
      <c r="H83" s="899"/>
      <c r="I83" s="899"/>
      <c r="J83" s="899"/>
      <c r="K83" s="899"/>
      <c r="L83" s="899"/>
      <c r="M83" s="899"/>
      <c r="N83" s="899"/>
      <c r="O83" s="899"/>
      <c r="P83" s="899"/>
      <c r="Q83" s="899"/>
      <c r="R83" s="899"/>
      <c r="S83" s="899"/>
      <c r="T83" s="899"/>
      <c r="U83" s="94"/>
      <c r="V83" s="95"/>
      <c r="W83" s="28"/>
      <c r="X83" s="28"/>
      <c r="Y83" s="28"/>
      <c r="Z83" s="28"/>
      <c r="AA83" s="28"/>
      <c r="AB83" s="28"/>
      <c r="AC83" s="28"/>
      <c r="AD83" s="28"/>
      <c r="AE83" s="28"/>
      <c r="AF83" s="28"/>
      <c r="AG83" s="28"/>
      <c r="AH83" s="28"/>
      <c r="AI83" s="28"/>
      <c r="AJ83" s="28"/>
      <c r="AK83" s="28"/>
      <c r="AL83" s="42"/>
      <c r="AM83" s="94"/>
      <c r="AN83" s="95"/>
      <c r="AO83" s="28"/>
      <c r="AP83" s="28"/>
      <c r="AQ83" s="28"/>
    </row>
    <row r="84" spans="1:43" ht="6" customHeight="1" thickBot="1" x14ac:dyDescent="0.25">
      <c r="A84" s="146"/>
      <c r="B84" s="761"/>
      <c r="C84" s="148"/>
      <c r="D84" s="149"/>
      <c r="E84" s="146"/>
      <c r="F84" s="146"/>
      <c r="G84" s="146"/>
      <c r="H84" s="146"/>
      <c r="I84" s="232"/>
      <c r="J84" s="232"/>
      <c r="K84" s="232"/>
      <c r="L84" s="232"/>
      <c r="M84" s="232"/>
      <c r="N84" s="232"/>
      <c r="O84" s="232"/>
      <c r="P84" s="232"/>
      <c r="Q84" s="232"/>
      <c r="R84" s="232"/>
      <c r="S84" s="232"/>
      <c r="T84" s="232"/>
      <c r="U84" s="148"/>
      <c r="V84" s="149"/>
      <c r="W84" s="146"/>
      <c r="X84" s="146"/>
      <c r="Y84" s="146"/>
      <c r="Z84" s="146"/>
      <c r="AA84" s="146"/>
      <c r="AB84" s="146"/>
      <c r="AC84" s="146"/>
      <c r="AD84" s="146"/>
      <c r="AE84" s="146"/>
      <c r="AF84" s="146"/>
      <c r="AG84" s="146"/>
      <c r="AH84" s="146"/>
      <c r="AI84" s="146"/>
      <c r="AJ84" s="146"/>
      <c r="AK84" s="146"/>
      <c r="AL84" s="297"/>
      <c r="AM84" s="148"/>
      <c r="AN84" s="149"/>
      <c r="AO84" s="146"/>
      <c r="AP84" s="146"/>
      <c r="AQ84" s="146"/>
    </row>
    <row r="85" spans="1:43" ht="6" customHeight="1" x14ac:dyDescent="0.2">
      <c r="A85" s="298"/>
      <c r="B85" s="299"/>
      <c r="C85" s="300"/>
      <c r="D85" s="301"/>
      <c r="E85" s="1"/>
      <c r="F85" s="1"/>
      <c r="G85" s="1"/>
      <c r="H85" s="1"/>
      <c r="I85" s="222"/>
      <c r="J85" s="222"/>
      <c r="K85" s="222"/>
      <c r="L85" s="222"/>
      <c r="M85" s="222"/>
      <c r="N85" s="222"/>
      <c r="O85" s="222"/>
      <c r="P85" s="222"/>
      <c r="Q85" s="222"/>
      <c r="R85" s="222"/>
      <c r="S85" s="222"/>
      <c r="T85" s="222"/>
      <c r="U85" s="1"/>
      <c r="V85" s="1"/>
      <c r="W85" s="1"/>
      <c r="X85" s="1"/>
      <c r="Y85" s="1"/>
      <c r="Z85" s="1"/>
      <c r="AA85" s="1"/>
      <c r="AB85" s="1"/>
      <c r="AC85" s="1"/>
      <c r="AD85" s="1"/>
      <c r="AE85" s="1"/>
      <c r="AF85" s="1"/>
      <c r="AG85" s="1"/>
      <c r="AH85" s="1"/>
      <c r="AI85" s="1"/>
      <c r="AJ85" s="1"/>
      <c r="AK85" s="1"/>
      <c r="AL85" s="235"/>
      <c r="AM85" s="300"/>
      <c r="AN85" s="301"/>
      <c r="AO85" s="1"/>
      <c r="AP85" s="1"/>
      <c r="AQ85" s="302"/>
    </row>
    <row r="86" spans="1:43" x14ac:dyDescent="0.2">
      <c r="A86" s="303"/>
      <c r="B86" s="216">
        <v>110</v>
      </c>
      <c r="C86" s="94"/>
      <c r="D86" s="95"/>
      <c r="E86" s="899" t="s">
        <v>452</v>
      </c>
      <c r="F86" s="899"/>
      <c r="G86" s="899"/>
      <c r="H86" s="899"/>
      <c r="I86" s="899"/>
      <c r="J86" s="899"/>
      <c r="K86" s="899"/>
      <c r="L86" s="899"/>
      <c r="M86" s="899"/>
      <c r="N86" s="899"/>
      <c r="O86" s="899"/>
      <c r="P86" s="899"/>
      <c r="Q86" s="899"/>
      <c r="R86" s="899"/>
      <c r="S86" s="899"/>
      <c r="T86" s="899"/>
      <c r="U86" s="28"/>
      <c r="V86" s="28"/>
      <c r="W86" s="28"/>
      <c r="X86" s="157"/>
      <c r="Y86" s="28"/>
      <c r="Z86" s="28"/>
      <c r="AA86" s="28"/>
      <c r="AB86" s="28"/>
      <c r="AC86" s="28"/>
      <c r="AD86" s="28"/>
      <c r="AE86" s="28"/>
      <c r="AF86" s="28"/>
      <c r="AG86" s="28"/>
      <c r="AH86" s="28"/>
      <c r="AI86" s="28"/>
      <c r="AJ86" s="28"/>
      <c r="AK86" s="28"/>
      <c r="AL86" s="42"/>
      <c r="AM86" s="94"/>
      <c r="AN86" s="95"/>
      <c r="AO86" s="28"/>
      <c r="AP86" s="28"/>
      <c r="AQ86" s="304"/>
    </row>
    <row r="87" spans="1:43" ht="6" customHeight="1" x14ac:dyDescent="0.2">
      <c r="A87" s="303"/>
      <c r="B87" s="757"/>
      <c r="C87" s="94"/>
      <c r="D87" s="95"/>
      <c r="E87" s="28"/>
      <c r="F87" s="28"/>
      <c r="G87" s="28"/>
      <c r="H87" s="28"/>
      <c r="I87" s="157"/>
      <c r="J87" s="157"/>
      <c r="K87" s="157"/>
      <c r="L87" s="157"/>
      <c r="M87" s="157"/>
      <c r="N87" s="157"/>
      <c r="O87" s="157"/>
      <c r="P87" s="157"/>
      <c r="Q87" s="157"/>
      <c r="R87" s="157"/>
      <c r="S87" s="157"/>
      <c r="T87" s="157"/>
      <c r="U87" s="28"/>
      <c r="V87" s="28"/>
      <c r="W87" s="28"/>
      <c r="X87" s="157"/>
      <c r="Y87" s="28"/>
      <c r="Z87" s="28"/>
      <c r="AA87" s="28"/>
      <c r="AB87" s="28"/>
      <c r="AC87" s="28"/>
      <c r="AD87" s="28"/>
      <c r="AE87" s="28"/>
      <c r="AF87" s="28"/>
      <c r="AG87" s="28"/>
      <c r="AH87" s="28"/>
      <c r="AI87" s="28"/>
      <c r="AJ87" s="28"/>
      <c r="AK87" s="28"/>
      <c r="AL87" s="42"/>
      <c r="AM87" s="94"/>
      <c r="AN87" s="95"/>
      <c r="AO87" s="28"/>
      <c r="AP87" s="28"/>
      <c r="AQ87" s="304"/>
    </row>
    <row r="88" spans="1:43" x14ac:dyDescent="0.2">
      <c r="A88" s="303"/>
      <c r="B88" s="757"/>
      <c r="C88" s="94"/>
      <c r="D88" s="95"/>
      <c r="E88" s="28"/>
      <c r="F88" s="28"/>
      <c r="G88" s="28"/>
      <c r="H88" s="28"/>
      <c r="I88" s="157"/>
      <c r="J88" s="157"/>
      <c r="K88" s="157"/>
      <c r="L88" s="157"/>
      <c r="M88" s="157"/>
      <c r="N88" s="158" t="s">
        <v>453</v>
      </c>
      <c r="O88" s="157"/>
      <c r="P88" s="157"/>
      <c r="Q88" s="157"/>
      <c r="R88" s="157"/>
      <c r="S88" s="157"/>
      <c r="T88" s="157"/>
      <c r="U88" s="28"/>
      <c r="X88" s="158"/>
      <c r="Y88" s="762" t="s">
        <v>449</v>
      </c>
      <c r="Z88" s="696"/>
      <c r="AA88" s="28"/>
      <c r="AB88" s="28"/>
      <c r="AC88" s="28"/>
      <c r="AD88" s="28"/>
      <c r="AE88" s="28"/>
      <c r="AF88" s="28"/>
      <c r="AG88" s="28"/>
      <c r="AH88" s="28"/>
      <c r="AI88" s="28"/>
      <c r="AJ88" s="28"/>
      <c r="AK88" s="28"/>
      <c r="AL88" s="42"/>
      <c r="AM88" s="94"/>
      <c r="AN88" s="95"/>
      <c r="AO88" s="28"/>
      <c r="AP88" s="917">
        <v>113</v>
      </c>
      <c r="AQ88" s="304"/>
    </row>
    <row r="89" spans="1:43" x14ac:dyDescent="0.2">
      <c r="A89" s="303"/>
      <c r="B89" s="757"/>
      <c r="C89" s="94"/>
      <c r="D89" s="95"/>
      <c r="E89" s="28"/>
      <c r="F89" s="28"/>
      <c r="G89" s="28"/>
      <c r="H89" s="28"/>
      <c r="I89" s="157"/>
      <c r="J89" s="157"/>
      <c r="K89" s="157"/>
      <c r="L89" s="157"/>
      <c r="M89" s="157"/>
      <c r="N89" s="158" t="s">
        <v>448</v>
      </c>
      <c r="O89" s="157"/>
      <c r="P89" s="157"/>
      <c r="Q89" s="157"/>
      <c r="R89" s="157"/>
      <c r="S89" s="157"/>
      <c r="T89" s="157"/>
      <c r="U89" s="28"/>
      <c r="W89" s="28"/>
      <c r="X89" s="157"/>
      <c r="Y89" s="28"/>
      <c r="Z89" s="28"/>
      <c r="AA89" s="28"/>
      <c r="AB89" s="28"/>
      <c r="AC89" s="28"/>
      <c r="AD89" s="28"/>
      <c r="AE89" s="28"/>
      <c r="AF89" s="28"/>
      <c r="AG89" s="28"/>
      <c r="AH89" s="28"/>
      <c r="AI89" s="28"/>
      <c r="AJ89" s="28"/>
      <c r="AK89" s="28"/>
      <c r="AL89" s="42"/>
      <c r="AM89" s="94"/>
      <c r="AN89" s="95"/>
      <c r="AO89" s="28"/>
      <c r="AP89" s="917"/>
      <c r="AQ89" s="304"/>
    </row>
    <row r="90" spans="1:43" ht="6" customHeight="1" thickBot="1" x14ac:dyDescent="0.25">
      <c r="A90" s="305"/>
      <c r="B90" s="761"/>
      <c r="C90" s="148"/>
      <c r="D90" s="149"/>
      <c r="E90" s="146"/>
      <c r="F90" s="146"/>
      <c r="G90" s="146"/>
      <c r="H90" s="146"/>
      <c r="I90" s="232"/>
      <c r="J90" s="232"/>
      <c r="K90" s="232"/>
      <c r="L90" s="232"/>
      <c r="M90" s="232"/>
      <c r="N90" s="232"/>
      <c r="O90" s="232"/>
      <c r="P90" s="232"/>
      <c r="Q90" s="232"/>
      <c r="R90" s="232"/>
      <c r="S90" s="232"/>
      <c r="T90" s="232"/>
      <c r="U90" s="146"/>
      <c r="V90" s="146"/>
      <c r="W90" s="146"/>
      <c r="X90" s="146"/>
      <c r="Y90" s="146"/>
      <c r="Z90" s="146"/>
      <c r="AA90" s="146"/>
      <c r="AB90" s="146"/>
      <c r="AC90" s="146"/>
      <c r="AD90" s="146"/>
      <c r="AE90" s="146"/>
      <c r="AF90" s="146"/>
      <c r="AG90" s="146"/>
      <c r="AH90" s="146"/>
      <c r="AI90" s="146"/>
      <c r="AJ90" s="146"/>
      <c r="AK90" s="146"/>
      <c r="AL90" s="297"/>
      <c r="AM90" s="148"/>
      <c r="AN90" s="149"/>
      <c r="AO90" s="146"/>
      <c r="AP90" s="146"/>
      <c r="AQ90" s="306"/>
    </row>
    <row r="91" spans="1:43" ht="6" customHeight="1" x14ac:dyDescent="0.2">
      <c r="A91" s="1"/>
      <c r="B91" s="299"/>
      <c r="C91" s="300"/>
      <c r="D91" s="301"/>
      <c r="E91" s="1"/>
      <c r="F91" s="1"/>
      <c r="G91" s="1"/>
      <c r="H91" s="1"/>
      <c r="I91" s="222"/>
      <c r="J91" s="222"/>
      <c r="K91" s="222"/>
      <c r="L91" s="222"/>
      <c r="M91" s="222"/>
      <c r="N91" s="222"/>
      <c r="O91" s="222"/>
      <c r="P91" s="222"/>
      <c r="Q91" s="222"/>
      <c r="R91" s="222"/>
      <c r="S91" s="222"/>
      <c r="T91" s="222"/>
      <c r="U91" s="300"/>
      <c r="V91" s="301"/>
      <c r="W91" s="1"/>
      <c r="X91" s="1"/>
      <c r="Y91" s="1"/>
      <c r="Z91" s="1"/>
      <c r="AA91" s="1"/>
      <c r="AB91" s="1"/>
      <c r="AC91" s="1"/>
      <c r="AD91" s="1"/>
      <c r="AE91" s="1"/>
      <c r="AF91" s="1"/>
      <c r="AG91" s="1"/>
      <c r="AH91" s="1"/>
      <c r="AI91" s="1"/>
      <c r="AJ91" s="1"/>
      <c r="AK91" s="1"/>
      <c r="AL91" s="235"/>
      <c r="AM91" s="300"/>
      <c r="AN91" s="301"/>
      <c r="AO91" s="1"/>
      <c r="AP91" s="1"/>
      <c r="AQ91" s="1"/>
    </row>
    <row r="92" spans="1:43" ht="11.25" customHeight="1" x14ac:dyDescent="0.2">
      <c r="A92" s="28"/>
      <c r="B92" s="213">
        <v>111</v>
      </c>
      <c r="C92" s="94"/>
      <c r="D92" s="95"/>
      <c r="E92" s="927" t="str">
        <f ca="1">VLOOKUP(INDIRECT(ADDRESS(ROW(),COLUMN()-3)),Language_Translations,MATCH(Language_Selected,Language_Options,0),FALSE)</f>
        <v>Je voudrais maintenant que vous me lisiez cette phrase.
MONTREZ LA CARTE À L'ENQUÊTÉE.
SI L'ENQUÊTÉE NE PEUT LIRE TOUTE LA PHRASE,
INSISTEZ : Pouvez-vous lire une partie de la phrase ?</v>
      </c>
      <c r="F92" s="927"/>
      <c r="G92" s="927"/>
      <c r="H92" s="927"/>
      <c r="I92" s="927"/>
      <c r="J92" s="927"/>
      <c r="K92" s="927"/>
      <c r="L92" s="927"/>
      <c r="M92" s="927"/>
      <c r="N92" s="927"/>
      <c r="O92" s="927"/>
      <c r="P92" s="927"/>
      <c r="Q92" s="927"/>
      <c r="R92" s="927"/>
      <c r="S92" s="927"/>
      <c r="T92" s="927"/>
      <c r="U92" s="94"/>
      <c r="V92" s="95"/>
      <c r="W92" s="700" t="s">
        <v>454</v>
      </c>
      <c r="X92" s="24"/>
      <c r="Y92" s="24"/>
      <c r="Z92" s="24"/>
      <c r="AA92" s="24"/>
      <c r="AB92" s="24"/>
      <c r="AC92" s="24"/>
      <c r="AD92" s="24"/>
      <c r="AE92" s="182"/>
      <c r="AF92" s="182" t="s">
        <v>2</v>
      </c>
      <c r="AG92" s="164"/>
      <c r="AH92" s="182"/>
      <c r="AI92" s="182"/>
      <c r="AJ92" s="182"/>
      <c r="AK92" s="182"/>
      <c r="AL92" s="178" t="s">
        <v>10</v>
      </c>
      <c r="AM92" s="94"/>
      <c r="AN92" s="95"/>
      <c r="AO92" s="24"/>
      <c r="AP92" s="24"/>
      <c r="AQ92" s="24"/>
    </row>
    <row r="93" spans="1:43" x14ac:dyDescent="0.2">
      <c r="A93" s="28"/>
      <c r="B93" s="213" t="s">
        <v>19</v>
      </c>
      <c r="C93" s="94"/>
      <c r="D93" s="95"/>
      <c r="E93" s="927"/>
      <c r="F93" s="927"/>
      <c r="G93" s="927"/>
      <c r="H93" s="927"/>
      <c r="I93" s="927"/>
      <c r="J93" s="927"/>
      <c r="K93" s="927"/>
      <c r="L93" s="927"/>
      <c r="M93" s="927"/>
      <c r="N93" s="927"/>
      <c r="O93" s="927"/>
      <c r="P93" s="927"/>
      <c r="Q93" s="927"/>
      <c r="R93" s="927"/>
      <c r="S93" s="927"/>
      <c r="T93" s="927"/>
      <c r="U93" s="94"/>
      <c r="V93" s="95"/>
      <c r="W93" s="700" t="s">
        <v>1419</v>
      </c>
      <c r="X93" s="24"/>
      <c r="Y93" s="24"/>
      <c r="Z93" s="24"/>
      <c r="AA93" s="24"/>
      <c r="AB93" s="24"/>
      <c r="AC93" s="24"/>
      <c r="AD93" s="24"/>
      <c r="AE93" s="24"/>
      <c r="AF93" s="24"/>
      <c r="AG93" s="24"/>
      <c r="AH93" s="24"/>
      <c r="AI93" s="24"/>
      <c r="AJ93" s="24"/>
      <c r="AK93" s="24"/>
      <c r="AL93" s="36"/>
      <c r="AM93" s="94"/>
      <c r="AN93" s="95"/>
      <c r="AO93" s="24"/>
      <c r="AP93" s="24"/>
      <c r="AQ93" s="24"/>
    </row>
    <row r="94" spans="1:43" x14ac:dyDescent="0.2">
      <c r="A94" s="28"/>
      <c r="B94" s="777"/>
      <c r="C94" s="94"/>
      <c r="D94" s="95"/>
      <c r="E94" s="927"/>
      <c r="F94" s="927"/>
      <c r="G94" s="927"/>
      <c r="H94" s="927"/>
      <c r="I94" s="927"/>
      <c r="J94" s="927"/>
      <c r="K94" s="927"/>
      <c r="L94" s="927"/>
      <c r="M94" s="927"/>
      <c r="N94" s="927"/>
      <c r="O94" s="927"/>
      <c r="P94" s="927"/>
      <c r="Q94" s="927"/>
      <c r="R94" s="927"/>
      <c r="S94" s="927"/>
      <c r="T94" s="927"/>
      <c r="U94" s="94"/>
      <c r="V94" s="95"/>
      <c r="W94" s="24"/>
      <c r="X94" s="700" t="s">
        <v>455</v>
      </c>
      <c r="Y94" s="24"/>
      <c r="Z94" s="24"/>
      <c r="AA94" s="24"/>
      <c r="AC94" s="182" t="s">
        <v>2</v>
      </c>
      <c r="AD94" s="182"/>
      <c r="AE94" s="182"/>
      <c r="AF94" s="182"/>
      <c r="AG94" s="182"/>
      <c r="AH94" s="182"/>
      <c r="AI94" s="182"/>
      <c r="AJ94" s="182"/>
      <c r="AK94" s="182"/>
      <c r="AL94" s="178" t="s">
        <v>12</v>
      </c>
      <c r="AM94" s="94"/>
      <c r="AN94" s="95"/>
      <c r="AO94" s="24"/>
      <c r="AP94" s="24"/>
      <c r="AQ94" s="24"/>
    </row>
    <row r="95" spans="1:43" x14ac:dyDescent="0.2">
      <c r="A95" s="28"/>
      <c r="B95" s="777"/>
      <c r="C95" s="94"/>
      <c r="D95" s="95"/>
      <c r="E95" s="927"/>
      <c r="F95" s="927"/>
      <c r="G95" s="927"/>
      <c r="H95" s="927"/>
      <c r="I95" s="927"/>
      <c r="J95" s="927"/>
      <c r="K95" s="927"/>
      <c r="L95" s="927"/>
      <c r="M95" s="927"/>
      <c r="N95" s="927"/>
      <c r="O95" s="927"/>
      <c r="P95" s="927"/>
      <c r="Q95" s="927"/>
      <c r="R95" s="927"/>
      <c r="S95" s="927"/>
      <c r="T95" s="927"/>
      <c r="U95" s="94"/>
      <c r="V95" s="95"/>
      <c r="W95" s="700" t="s">
        <v>456</v>
      </c>
      <c r="X95" s="24"/>
      <c r="Y95" s="24"/>
      <c r="Z95" s="24"/>
      <c r="AA95" s="24"/>
      <c r="AB95" s="24"/>
      <c r="AC95" s="24"/>
      <c r="AD95" s="24"/>
      <c r="AE95" s="24"/>
      <c r="AF95" s="24"/>
      <c r="AG95" s="24"/>
      <c r="AH95" s="182" t="s">
        <v>2</v>
      </c>
      <c r="AI95" s="182"/>
      <c r="AJ95" s="182"/>
      <c r="AK95" s="182"/>
      <c r="AL95" s="36">
        <v>3</v>
      </c>
      <c r="AM95" s="94"/>
      <c r="AN95" s="95"/>
      <c r="AO95" s="24"/>
      <c r="AP95" s="24"/>
      <c r="AQ95" s="24"/>
    </row>
    <row r="96" spans="1:43" x14ac:dyDescent="0.2">
      <c r="A96" s="28"/>
      <c r="B96" s="777"/>
      <c r="C96" s="94"/>
      <c r="D96" s="95"/>
      <c r="E96" s="927"/>
      <c r="F96" s="927"/>
      <c r="G96" s="927"/>
      <c r="H96" s="927"/>
      <c r="I96" s="927"/>
      <c r="J96" s="927"/>
      <c r="K96" s="927"/>
      <c r="L96" s="927"/>
      <c r="M96" s="927"/>
      <c r="N96" s="927"/>
      <c r="O96" s="927"/>
      <c r="P96" s="927"/>
      <c r="Q96" s="927"/>
      <c r="R96" s="927"/>
      <c r="S96" s="927"/>
      <c r="T96" s="927"/>
      <c r="U96" s="94"/>
      <c r="V96" s="95"/>
      <c r="W96" s="700" t="s">
        <v>457</v>
      </c>
      <c r="X96" s="24"/>
      <c r="Y96" s="24"/>
      <c r="Z96" s="24"/>
      <c r="AA96" s="24"/>
      <c r="AB96" s="24"/>
      <c r="AC96" s="24"/>
      <c r="AD96" s="24"/>
      <c r="AE96" s="24"/>
      <c r="AF96" s="24"/>
      <c r="AG96" s="24"/>
      <c r="AH96" s="24"/>
      <c r="AI96" s="24"/>
      <c r="AJ96" s="24"/>
      <c r="AK96" s="24"/>
      <c r="AL96" s="36"/>
      <c r="AM96" s="94"/>
      <c r="AN96" s="95"/>
      <c r="AO96" s="24"/>
      <c r="AP96" s="24"/>
      <c r="AQ96" s="24"/>
    </row>
    <row r="97" spans="1:43" x14ac:dyDescent="0.2">
      <c r="A97" s="28"/>
      <c r="B97" s="777"/>
      <c r="C97" s="94"/>
      <c r="D97" s="95"/>
      <c r="E97" s="927"/>
      <c r="F97" s="927"/>
      <c r="G97" s="927"/>
      <c r="H97" s="927"/>
      <c r="I97" s="927"/>
      <c r="J97" s="927"/>
      <c r="K97" s="927"/>
      <c r="L97" s="927"/>
      <c r="M97" s="927"/>
      <c r="N97" s="927"/>
      <c r="O97" s="927"/>
      <c r="P97" s="927"/>
      <c r="Q97" s="927"/>
      <c r="R97" s="927"/>
      <c r="S97" s="927"/>
      <c r="T97" s="927"/>
      <c r="U97" s="94"/>
      <c r="V97" s="95"/>
      <c r="W97" s="24"/>
      <c r="X97" s="24" t="s">
        <v>458</v>
      </c>
      <c r="Y97" s="24"/>
      <c r="Z97" s="24"/>
      <c r="AA97" s="24"/>
      <c r="AB97" s="24"/>
      <c r="AC97" s="30"/>
      <c r="AD97" s="30"/>
      <c r="AE97" s="30"/>
      <c r="AF97" s="30"/>
      <c r="AG97" s="30"/>
      <c r="AH97" s="30"/>
      <c r="AI97" s="30"/>
      <c r="AJ97" s="30"/>
      <c r="AK97" s="30"/>
      <c r="AL97" s="178" t="s">
        <v>16</v>
      </c>
      <c r="AM97" s="94"/>
      <c r="AN97" s="95"/>
      <c r="AO97" s="24"/>
      <c r="AP97" s="24"/>
      <c r="AQ97" s="24"/>
    </row>
    <row r="98" spans="1:43" x14ac:dyDescent="0.2">
      <c r="A98" s="28"/>
      <c r="B98" s="777"/>
      <c r="C98" s="94"/>
      <c r="D98" s="95"/>
      <c r="E98" s="927"/>
      <c r="F98" s="927"/>
      <c r="G98" s="927"/>
      <c r="H98" s="927"/>
      <c r="I98" s="927"/>
      <c r="J98" s="927"/>
      <c r="K98" s="927"/>
      <c r="L98" s="927"/>
      <c r="M98" s="927"/>
      <c r="N98" s="927"/>
      <c r="O98" s="927"/>
      <c r="P98" s="927"/>
      <c r="Q98" s="927"/>
      <c r="R98" s="927"/>
      <c r="S98" s="927"/>
      <c r="T98" s="927"/>
      <c r="U98" s="94"/>
      <c r="V98" s="95"/>
      <c r="W98" s="24"/>
      <c r="X98" s="24"/>
      <c r="Y98" s="24"/>
      <c r="Z98" s="24"/>
      <c r="AA98" s="24"/>
      <c r="AB98" s="24"/>
      <c r="AC98" s="890" t="s">
        <v>459</v>
      </c>
      <c r="AD98" s="890"/>
      <c r="AE98" s="890"/>
      <c r="AF98" s="890"/>
      <c r="AG98" s="890"/>
      <c r="AH98" s="890"/>
      <c r="AI98" s="890"/>
      <c r="AJ98" s="890"/>
      <c r="AK98" s="890"/>
      <c r="AL98" s="36"/>
      <c r="AM98" s="94"/>
      <c r="AN98" s="95"/>
      <c r="AO98" s="24"/>
      <c r="AP98" s="24"/>
      <c r="AQ98" s="24"/>
    </row>
    <row r="99" spans="1:43" x14ac:dyDescent="0.2">
      <c r="A99" s="28"/>
      <c r="B99" s="777"/>
      <c r="C99" s="94"/>
      <c r="D99" s="95"/>
      <c r="E99" s="927"/>
      <c r="F99" s="927"/>
      <c r="G99" s="927"/>
      <c r="H99" s="927"/>
      <c r="I99" s="927"/>
      <c r="J99" s="927"/>
      <c r="K99" s="927"/>
      <c r="L99" s="927"/>
      <c r="M99" s="927"/>
      <c r="N99" s="927"/>
      <c r="O99" s="927"/>
      <c r="P99" s="927"/>
      <c r="Q99" s="927"/>
      <c r="R99" s="927"/>
      <c r="S99" s="927"/>
      <c r="T99" s="927"/>
      <c r="U99" s="94"/>
      <c r="V99" s="95"/>
      <c r="W99" s="700" t="s">
        <v>460</v>
      </c>
      <c r="X99" s="24"/>
      <c r="Y99" s="24"/>
      <c r="Z99" s="24"/>
      <c r="AA99" s="24"/>
      <c r="AB99" s="24"/>
      <c r="AC99" s="24"/>
      <c r="AD99" s="24"/>
      <c r="AE99" s="24"/>
      <c r="AF99" s="182"/>
      <c r="AG99" s="182" t="s">
        <v>2</v>
      </c>
      <c r="AH99" s="182"/>
      <c r="AI99" s="182"/>
      <c r="AJ99" s="182"/>
      <c r="AK99" s="182"/>
      <c r="AL99" s="178" t="s">
        <v>17</v>
      </c>
      <c r="AM99" s="94"/>
      <c r="AN99" s="95"/>
      <c r="AO99" s="24"/>
      <c r="AP99" s="24"/>
      <c r="AQ99" s="24"/>
    </row>
    <row r="100" spans="1:43" ht="6" customHeight="1" thickBot="1" x14ac:dyDescent="0.25">
      <c r="A100" s="146"/>
      <c r="B100" s="761"/>
      <c r="C100" s="148"/>
      <c r="D100" s="149"/>
      <c r="E100" s="146"/>
      <c r="F100" s="146"/>
      <c r="G100" s="146"/>
      <c r="H100" s="146"/>
      <c r="I100" s="232"/>
      <c r="J100" s="232"/>
      <c r="K100" s="232"/>
      <c r="L100" s="232"/>
      <c r="M100" s="232"/>
      <c r="N100" s="232"/>
      <c r="O100" s="232"/>
      <c r="P100" s="232"/>
      <c r="Q100" s="232"/>
      <c r="R100" s="232"/>
      <c r="S100" s="232"/>
      <c r="T100" s="232"/>
      <c r="U100" s="148"/>
      <c r="V100" s="149"/>
      <c r="W100" s="146"/>
      <c r="X100" s="146"/>
      <c r="Y100" s="146"/>
      <c r="Z100" s="146"/>
      <c r="AA100" s="146"/>
      <c r="AB100" s="146"/>
      <c r="AC100" s="146"/>
      <c r="AD100" s="146"/>
      <c r="AE100" s="146"/>
      <c r="AF100" s="146"/>
      <c r="AG100" s="146"/>
      <c r="AH100" s="146"/>
      <c r="AI100" s="146"/>
      <c r="AJ100" s="146"/>
      <c r="AK100" s="146"/>
      <c r="AL100" s="297"/>
      <c r="AM100" s="148"/>
      <c r="AN100" s="149"/>
      <c r="AO100" s="146"/>
      <c r="AP100" s="146"/>
      <c r="AQ100" s="146"/>
    </row>
    <row r="101" spans="1:43" ht="6" customHeight="1" x14ac:dyDescent="0.2">
      <c r="A101" s="298"/>
      <c r="B101" s="299"/>
      <c r="C101" s="300"/>
      <c r="D101" s="301"/>
      <c r="E101" s="1"/>
      <c r="F101" s="1"/>
      <c r="G101" s="1"/>
      <c r="H101" s="1"/>
      <c r="I101" s="222"/>
      <c r="J101" s="222"/>
      <c r="K101" s="222"/>
      <c r="L101" s="222"/>
      <c r="M101" s="222"/>
      <c r="N101" s="222"/>
      <c r="O101" s="222"/>
      <c r="P101" s="222"/>
      <c r="Q101" s="222"/>
      <c r="R101" s="222"/>
      <c r="S101" s="222"/>
      <c r="T101" s="222"/>
      <c r="U101" s="1"/>
      <c r="V101" s="1"/>
      <c r="W101" s="1"/>
      <c r="X101" s="1"/>
      <c r="Y101" s="1"/>
      <c r="Z101" s="1"/>
      <c r="AA101" s="1"/>
      <c r="AB101" s="1"/>
      <c r="AC101" s="1"/>
      <c r="AD101" s="1"/>
      <c r="AE101" s="1"/>
      <c r="AF101" s="1"/>
      <c r="AG101" s="1"/>
      <c r="AH101" s="1"/>
      <c r="AI101" s="1"/>
      <c r="AJ101" s="1"/>
      <c r="AK101" s="1"/>
      <c r="AL101" s="235"/>
      <c r="AM101" s="300"/>
      <c r="AN101" s="301"/>
      <c r="AO101" s="1"/>
      <c r="AP101" s="1"/>
      <c r="AQ101" s="302"/>
    </row>
    <row r="102" spans="1:43" x14ac:dyDescent="0.2">
      <c r="A102" s="303"/>
      <c r="B102" s="216">
        <v>112</v>
      </c>
      <c r="C102" s="94"/>
      <c r="D102" s="95"/>
      <c r="E102" s="899" t="s">
        <v>461</v>
      </c>
      <c r="F102" s="899"/>
      <c r="G102" s="899"/>
      <c r="H102" s="899"/>
      <c r="I102" s="899"/>
      <c r="J102" s="899"/>
      <c r="K102" s="899"/>
      <c r="L102" s="899"/>
      <c r="M102" s="899"/>
      <c r="N102" s="899"/>
      <c r="O102" s="899"/>
      <c r="P102" s="899"/>
      <c r="Q102" s="899"/>
      <c r="R102" s="899"/>
      <c r="S102" s="899"/>
      <c r="T102" s="899"/>
      <c r="U102" s="28"/>
      <c r="V102" s="28"/>
      <c r="W102" s="28"/>
      <c r="X102" s="28"/>
      <c r="Y102" s="28"/>
      <c r="Z102" s="28"/>
      <c r="AA102" s="28"/>
      <c r="AB102" s="28"/>
      <c r="AC102" s="28"/>
      <c r="AD102" s="28"/>
      <c r="AE102" s="28"/>
      <c r="AF102" s="28"/>
      <c r="AG102" s="28"/>
      <c r="AH102" s="28"/>
      <c r="AI102" s="28"/>
      <c r="AJ102" s="28"/>
      <c r="AK102" s="28"/>
      <c r="AL102" s="42"/>
      <c r="AM102" s="94"/>
      <c r="AN102" s="95"/>
      <c r="AO102" s="28"/>
      <c r="AP102" s="28"/>
      <c r="AQ102" s="304"/>
    </row>
    <row r="103" spans="1:43" ht="6" customHeight="1" x14ac:dyDescent="0.2">
      <c r="A103" s="303"/>
      <c r="B103" s="757"/>
      <c r="C103" s="94"/>
      <c r="D103" s="95"/>
      <c r="E103" s="28"/>
      <c r="F103" s="28"/>
      <c r="G103" s="28"/>
      <c r="H103" s="28"/>
      <c r="I103" s="157"/>
      <c r="J103" s="157"/>
      <c r="K103" s="157"/>
      <c r="L103" s="157"/>
      <c r="M103" s="157"/>
      <c r="N103" s="157"/>
      <c r="O103" s="157"/>
      <c r="P103" s="157"/>
      <c r="Q103" s="157"/>
      <c r="R103" s="157"/>
      <c r="S103" s="157"/>
      <c r="T103" s="157"/>
      <c r="U103" s="28"/>
      <c r="V103" s="28"/>
      <c r="W103" s="28"/>
      <c r="X103" s="157"/>
      <c r="Y103" s="28"/>
      <c r="Z103" s="28"/>
      <c r="AA103" s="28"/>
      <c r="AB103" s="28"/>
      <c r="AC103" s="28"/>
      <c r="AD103" s="28"/>
      <c r="AE103" s="28"/>
      <c r="AF103" s="28"/>
      <c r="AG103" s="28"/>
      <c r="AH103" s="28"/>
      <c r="AI103" s="28"/>
      <c r="AJ103" s="28"/>
      <c r="AK103" s="28"/>
      <c r="AL103" s="42"/>
      <c r="AM103" s="94"/>
      <c r="AN103" s="95"/>
      <c r="AO103" s="28"/>
      <c r="AP103" s="28"/>
      <c r="AQ103" s="304"/>
    </row>
    <row r="104" spans="1:43" x14ac:dyDescent="0.2">
      <c r="A104" s="303"/>
      <c r="B104" s="757"/>
      <c r="C104" s="94"/>
      <c r="D104" s="95"/>
      <c r="E104" s="28"/>
      <c r="F104" s="28"/>
      <c r="G104" s="28"/>
      <c r="H104" s="28"/>
      <c r="I104" s="157"/>
      <c r="J104" s="157"/>
      <c r="K104" s="157"/>
      <c r="L104" s="157"/>
      <c r="M104" s="157"/>
      <c r="N104" s="158" t="s">
        <v>18</v>
      </c>
      <c r="O104" s="157"/>
      <c r="P104" s="157"/>
      <c r="Q104" s="157"/>
      <c r="R104" s="157"/>
      <c r="S104" s="157"/>
      <c r="T104" s="157"/>
      <c r="U104" s="28"/>
      <c r="W104" s="28"/>
      <c r="X104" s="158" t="s">
        <v>464</v>
      </c>
      <c r="Y104" s="28"/>
      <c r="Z104" s="28"/>
      <c r="AA104" s="28"/>
      <c r="AB104" s="28"/>
      <c r="AC104" s="28"/>
      <c r="AD104" s="28"/>
      <c r="AE104" s="28"/>
      <c r="AF104" s="28"/>
      <c r="AG104" s="28"/>
      <c r="AH104" s="28"/>
      <c r="AI104" s="28"/>
      <c r="AJ104" s="28"/>
      <c r="AK104" s="28"/>
      <c r="AL104" s="42"/>
      <c r="AM104" s="94"/>
      <c r="AN104" s="95"/>
      <c r="AO104" s="28"/>
      <c r="AP104" s="28"/>
      <c r="AQ104" s="304"/>
    </row>
    <row r="105" spans="1:43" x14ac:dyDescent="0.2">
      <c r="A105" s="303"/>
      <c r="B105" s="757"/>
      <c r="C105" s="94"/>
      <c r="D105" s="95"/>
      <c r="E105" s="28"/>
      <c r="F105" s="28"/>
      <c r="G105" s="28"/>
      <c r="H105" s="28"/>
      <c r="I105" s="157"/>
      <c r="J105" s="157"/>
      <c r="K105" s="157"/>
      <c r="L105" s="157"/>
      <c r="M105" s="157"/>
      <c r="N105" s="158" t="s">
        <v>462</v>
      </c>
      <c r="O105" s="157"/>
      <c r="P105" s="157"/>
      <c r="Q105" s="157"/>
      <c r="R105" s="157"/>
      <c r="S105" s="157"/>
      <c r="T105" s="157"/>
      <c r="U105" s="28"/>
      <c r="W105" s="28"/>
      <c r="X105" s="158" t="s">
        <v>463</v>
      </c>
      <c r="Y105" s="28"/>
      <c r="Z105" s="28"/>
      <c r="AA105" s="28"/>
      <c r="AB105" s="28"/>
      <c r="AC105" s="28"/>
      <c r="AD105" s="28"/>
      <c r="AE105" s="28"/>
      <c r="AF105" s="28"/>
      <c r="AG105" s="28"/>
      <c r="AH105" s="28"/>
      <c r="AI105" s="28"/>
      <c r="AJ105" s="28"/>
      <c r="AK105" s="28"/>
      <c r="AL105" s="42"/>
      <c r="AM105" s="94"/>
      <c r="AN105" s="95"/>
      <c r="AO105" s="28"/>
      <c r="AP105" s="432">
        <v>114</v>
      </c>
      <c r="AQ105" s="304"/>
    </row>
    <row r="106" spans="1:43" x14ac:dyDescent="0.2">
      <c r="A106" s="303"/>
      <c r="B106" s="757"/>
      <c r="C106" s="94"/>
      <c r="D106" s="95"/>
      <c r="E106" s="28"/>
      <c r="F106" s="28"/>
      <c r="G106" s="28"/>
      <c r="H106" s="28"/>
      <c r="I106" s="157"/>
      <c r="J106" s="157"/>
      <c r="K106" s="157"/>
      <c r="L106" s="157"/>
      <c r="M106" s="157"/>
      <c r="N106" s="158" t="s">
        <v>463</v>
      </c>
      <c r="O106" s="157"/>
      <c r="P106" s="157"/>
      <c r="Q106" s="157"/>
      <c r="R106" s="157"/>
      <c r="S106" s="157"/>
      <c r="T106" s="157"/>
      <c r="U106" s="28"/>
      <c r="V106" s="28"/>
      <c r="W106" s="28"/>
      <c r="X106" s="157"/>
      <c r="Y106" s="28"/>
      <c r="Z106" s="28"/>
      <c r="AA106" s="28"/>
      <c r="AB106" s="28"/>
      <c r="AC106" s="28"/>
      <c r="AD106" s="28"/>
      <c r="AE106" s="28"/>
      <c r="AF106" s="28"/>
      <c r="AG106" s="28"/>
      <c r="AH106" s="28"/>
      <c r="AI106" s="28"/>
      <c r="AJ106" s="28"/>
      <c r="AK106" s="28"/>
      <c r="AL106" s="42"/>
      <c r="AM106" s="94"/>
      <c r="AN106" s="95"/>
      <c r="AO106" s="28"/>
      <c r="AP106" s="28"/>
      <c r="AQ106" s="304"/>
    </row>
    <row r="107" spans="1:43" ht="6" customHeight="1" thickBot="1" x14ac:dyDescent="0.25">
      <c r="A107" s="305"/>
      <c r="B107" s="761"/>
      <c r="C107" s="148"/>
      <c r="D107" s="149"/>
      <c r="E107" s="146"/>
      <c r="F107" s="146"/>
      <c r="G107" s="146"/>
      <c r="H107" s="146"/>
      <c r="I107" s="232"/>
      <c r="J107" s="232"/>
      <c r="K107" s="232"/>
      <c r="L107" s="232"/>
      <c r="M107" s="232"/>
      <c r="N107" s="232"/>
      <c r="O107" s="232"/>
      <c r="P107" s="232"/>
      <c r="Q107" s="232"/>
      <c r="R107" s="232"/>
      <c r="S107" s="232"/>
      <c r="T107" s="232"/>
      <c r="U107" s="146"/>
      <c r="V107" s="146"/>
      <c r="W107" s="146"/>
      <c r="X107" s="146"/>
      <c r="Y107" s="146"/>
      <c r="Z107" s="146"/>
      <c r="AA107" s="146"/>
      <c r="AB107" s="146"/>
      <c r="AC107" s="146"/>
      <c r="AD107" s="146"/>
      <c r="AE107" s="146"/>
      <c r="AF107" s="146"/>
      <c r="AG107" s="146"/>
      <c r="AH107" s="146"/>
      <c r="AI107" s="146"/>
      <c r="AJ107" s="146"/>
      <c r="AK107" s="146"/>
      <c r="AL107" s="297"/>
      <c r="AM107" s="148"/>
      <c r="AN107" s="149"/>
      <c r="AO107" s="146"/>
      <c r="AP107" s="146"/>
      <c r="AQ107" s="306"/>
    </row>
    <row r="108" spans="1:43" ht="6" customHeight="1" x14ac:dyDescent="0.2">
      <c r="A108" s="1"/>
      <c r="B108" s="299"/>
      <c r="C108" s="300"/>
      <c r="D108" s="301"/>
      <c r="E108" s="1"/>
      <c r="F108" s="1"/>
      <c r="G108" s="1"/>
      <c r="H108" s="1"/>
      <c r="I108" s="222"/>
      <c r="J108" s="222"/>
      <c r="K108" s="222"/>
      <c r="L108" s="222"/>
      <c r="M108" s="222"/>
      <c r="N108" s="222"/>
      <c r="O108" s="222"/>
      <c r="P108" s="222"/>
      <c r="Q108" s="222"/>
      <c r="R108" s="222"/>
      <c r="S108" s="222"/>
      <c r="T108" s="222"/>
      <c r="U108" s="300"/>
      <c r="V108" s="301"/>
      <c r="W108" s="1"/>
      <c r="X108" s="1"/>
      <c r="Y108" s="1"/>
      <c r="Z108" s="1"/>
      <c r="AA108" s="1"/>
      <c r="AB108" s="1"/>
      <c r="AC108" s="1"/>
      <c r="AD108" s="1"/>
      <c r="AE108" s="1"/>
      <c r="AF108" s="1"/>
      <c r="AG108" s="1"/>
      <c r="AH108" s="1"/>
      <c r="AI108" s="1"/>
      <c r="AJ108" s="1"/>
      <c r="AK108" s="1"/>
      <c r="AL108" s="235"/>
      <c r="AM108" s="300"/>
      <c r="AN108" s="301"/>
      <c r="AO108" s="1"/>
      <c r="AP108" s="1"/>
      <c r="AQ108" s="1"/>
    </row>
    <row r="109" spans="1:43" ht="11.25" customHeight="1" x14ac:dyDescent="0.2">
      <c r="A109" s="28"/>
      <c r="B109" s="216">
        <v>113</v>
      </c>
      <c r="C109" s="94"/>
      <c r="D109" s="95"/>
      <c r="E109" s="918" t="str">
        <f ca="1">VLOOKUP(INDIRECT(ADDRESS(ROW(),COLUMN()-3)),Language_Translations,MATCH(Language_Selected,Language_Options,0),FALSE)</f>
        <v>Lisez-vous un journal ou un magazine au moins une fois par semaine, moins d'une fois par semaine ou pas du tout ?</v>
      </c>
      <c r="F109" s="918"/>
      <c r="G109" s="918"/>
      <c r="H109" s="918"/>
      <c r="I109" s="918"/>
      <c r="J109" s="918"/>
      <c r="K109" s="918"/>
      <c r="L109" s="918"/>
      <c r="M109" s="918"/>
      <c r="N109" s="918"/>
      <c r="O109" s="918"/>
      <c r="P109" s="918"/>
      <c r="Q109" s="918"/>
      <c r="R109" s="918"/>
      <c r="S109" s="918"/>
      <c r="T109" s="918"/>
      <c r="U109" s="94"/>
      <c r="V109" s="95"/>
      <c r="W109" s="695" t="s">
        <v>468</v>
      </c>
      <c r="X109" s="28"/>
      <c r="Y109" s="28"/>
      <c r="Z109" s="28"/>
      <c r="AA109" s="28"/>
      <c r="AB109" s="28"/>
      <c r="AC109" s="24"/>
      <c r="AD109" s="24"/>
      <c r="AE109" s="90"/>
      <c r="AF109" s="182"/>
      <c r="AG109" s="182"/>
      <c r="AH109" s="164" t="s">
        <v>2</v>
      </c>
      <c r="AI109" s="90"/>
      <c r="AJ109" s="90"/>
      <c r="AK109" s="90"/>
      <c r="AL109" s="296" t="s">
        <v>10</v>
      </c>
      <c r="AM109" s="94"/>
      <c r="AN109" s="95"/>
      <c r="AO109" s="28"/>
      <c r="AP109" s="28"/>
      <c r="AQ109" s="28"/>
    </row>
    <row r="110" spans="1:43" x14ac:dyDescent="0.2">
      <c r="A110" s="28"/>
      <c r="B110" s="757"/>
      <c r="C110" s="94"/>
      <c r="D110" s="95"/>
      <c r="E110" s="918"/>
      <c r="F110" s="918"/>
      <c r="G110" s="918"/>
      <c r="H110" s="918"/>
      <c r="I110" s="918"/>
      <c r="J110" s="918"/>
      <c r="K110" s="918"/>
      <c r="L110" s="918"/>
      <c r="M110" s="918"/>
      <c r="N110" s="918"/>
      <c r="O110" s="918"/>
      <c r="P110" s="918"/>
      <c r="Q110" s="918"/>
      <c r="R110" s="918"/>
      <c r="S110" s="918"/>
      <c r="T110" s="918"/>
      <c r="U110" s="94"/>
      <c r="V110" s="95"/>
      <c r="W110" s="695" t="s">
        <v>469</v>
      </c>
      <c r="X110" s="28"/>
      <c r="Y110" s="28"/>
      <c r="Z110" s="28"/>
      <c r="AA110" s="28"/>
      <c r="AB110" s="28"/>
      <c r="AC110" s="28"/>
      <c r="AD110" s="28"/>
      <c r="AE110" s="28"/>
      <c r="AF110" s="90"/>
      <c r="AH110" s="90" t="s">
        <v>2</v>
      </c>
      <c r="AI110" s="90"/>
      <c r="AJ110" s="90"/>
      <c r="AK110" s="90"/>
      <c r="AL110" s="296" t="s">
        <v>12</v>
      </c>
      <c r="AM110" s="94"/>
      <c r="AN110" s="95"/>
      <c r="AO110" s="28"/>
      <c r="AP110" s="28"/>
      <c r="AQ110" s="28"/>
    </row>
    <row r="111" spans="1:43" x14ac:dyDescent="0.2">
      <c r="A111" s="28"/>
      <c r="B111" s="757"/>
      <c r="C111" s="94"/>
      <c r="D111" s="95"/>
      <c r="E111" s="918"/>
      <c r="F111" s="918"/>
      <c r="G111" s="918"/>
      <c r="H111" s="918"/>
      <c r="I111" s="918"/>
      <c r="J111" s="918"/>
      <c r="K111" s="918"/>
      <c r="L111" s="918"/>
      <c r="M111" s="918"/>
      <c r="N111" s="918"/>
      <c r="O111" s="918"/>
      <c r="P111" s="918"/>
      <c r="Q111" s="918"/>
      <c r="R111" s="918"/>
      <c r="S111" s="918"/>
      <c r="T111" s="918"/>
      <c r="U111" s="94"/>
      <c r="V111" s="95"/>
      <c r="W111" s="695" t="s">
        <v>470</v>
      </c>
      <c r="X111" s="28"/>
      <c r="Y111" s="28"/>
      <c r="Z111" s="28"/>
      <c r="AA111" s="24"/>
      <c r="AB111" s="90" t="s">
        <v>2</v>
      </c>
      <c r="AC111" s="164"/>
      <c r="AD111" s="90"/>
      <c r="AE111" s="90"/>
      <c r="AF111" s="90"/>
      <c r="AG111" s="90"/>
      <c r="AH111" s="90"/>
      <c r="AI111" s="90"/>
      <c r="AJ111" s="90"/>
      <c r="AK111" s="90"/>
      <c r="AL111" s="296" t="s">
        <v>14</v>
      </c>
      <c r="AM111" s="94"/>
      <c r="AN111" s="95"/>
      <c r="AO111" s="28"/>
      <c r="AP111" s="28"/>
      <c r="AQ111" s="28"/>
    </row>
    <row r="112" spans="1:43" ht="6" customHeight="1" x14ac:dyDescent="0.2">
      <c r="A112" s="30"/>
      <c r="B112" s="793"/>
      <c r="C112" s="91"/>
      <c r="D112" s="44"/>
      <c r="E112" s="30"/>
      <c r="F112" s="30"/>
      <c r="G112" s="30"/>
      <c r="H112" s="30"/>
      <c r="I112" s="172"/>
      <c r="J112" s="172"/>
      <c r="K112" s="172"/>
      <c r="L112" s="172"/>
      <c r="M112" s="172"/>
      <c r="N112" s="172"/>
      <c r="O112" s="172"/>
      <c r="P112" s="172"/>
      <c r="Q112" s="172"/>
      <c r="R112" s="172"/>
      <c r="S112" s="172"/>
      <c r="T112" s="172"/>
      <c r="U112" s="91"/>
      <c r="V112" s="44"/>
      <c r="W112" s="30"/>
      <c r="X112" s="30"/>
      <c r="Y112" s="30"/>
      <c r="Z112" s="30"/>
      <c r="AA112" s="30"/>
      <c r="AB112" s="30"/>
      <c r="AC112" s="30"/>
      <c r="AD112" s="30"/>
      <c r="AE112" s="30"/>
      <c r="AF112" s="30"/>
      <c r="AG112" s="30"/>
      <c r="AH112" s="30"/>
      <c r="AI112" s="30"/>
      <c r="AJ112" s="30"/>
      <c r="AK112" s="30"/>
      <c r="AL112" s="185"/>
      <c r="AM112" s="91"/>
      <c r="AN112" s="44"/>
      <c r="AO112" s="30"/>
      <c r="AP112" s="30"/>
      <c r="AQ112" s="30"/>
    </row>
    <row r="113" spans="1:43" ht="6" customHeight="1" x14ac:dyDescent="0.2">
      <c r="A113" s="26"/>
      <c r="B113" s="756"/>
      <c r="C113" s="89"/>
      <c r="D113" s="45"/>
      <c r="E113" s="26"/>
      <c r="F113" s="26"/>
      <c r="G113" s="26"/>
      <c r="H113" s="26"/>
      <c r="I113" s="34"/>
      <c r="J113" s="34"/>
      <c r="K113" s="34"/>
      <c r="L113" s="34"/>
      <c r="M113" s="34"/>
      <c r="N113" s="34"/>
      <c r="O113" s="34"/>
      <c r="P113" s="34"/>
      <c r="Q113" s="34"/>
      <c r="R113" s="34"/>
      <c r="S113" s="34"/>
      <c r="T113" s="34"/>
      <c r="U113" s="89"/>
      <c r="V113" s="45"/>
      <c r="W113" s="26"/>
      <c r="X113" s="26"/>
      <c r="Y113" s="26"/>
      <c r="Z113" s="26"/>
      <c r="AA113" s="26"/>
      <c r="AB113" s="26"/>
      <c r="AC113" s="26"/>
      <c r="AD113" s="26"/>
      <c r="AE113" s="26"/>
      <c r="AF113" s="26"/>
      <c r="AG113" s="26"/>
      <c r="AH113" s="26"/>
      <c r="AI113" s="26"/>
      <c r="AJ113" s="26"/>
      <c r="AK113" s="26"/>
      <c r="AL113" s="187"/>
      <c r="AM113" s="89"/>
      <c r="AN113" s="45"/>
      <c r="AO113" s="26"/>
      <c r="AP113" s="26"/>
      <c r="AQ113" s="26"/>
    </row>
    <row r="114" spans="1:43" ht="11.25" customHeight="1" x14ac:dyDescent="0.2">
      <c r="A114" s="28"/>
      <c r="B114" s="216">
        <v>114</v>
      </c>
      <c r="C114" s="94"/>
      <c r="D114" s="95"/>
      <c r="E114" s="918" t="str">
        <f ca="1">VLOOKUP(INDIRECT(ADDRESS(ROW(),COLUMN()-3)),Language_Translations,MATCH(Language_Selected,Language_Options,0),FALSE)</f>
        <v>Écoutez-vous la radio au moins une fois par semaine, moins d'une fois par semaine ou pas du tout ?</v>
      </c>
      <c r="F114" s="918"/>
      <c r="G114" s="918"/>
      <c r="H114" s="918"/>
      <c r="I114" s="918"/>
      <c r="J114" s="918"/>
      <c r="K114" s="918"/>
      <c r="L114" s="918"/>
      <c r="M114" s="918"/>
      <c r="N114" s="918"/>
      <c r="O114" s="918"/>
      <c r="P114" s="918"/>
      <c r="Q114" s="918"/>
      <c r="R114" s="918"/>
      <c r="S114" s="918"/>
      <c r="T114" s="918"/>
      <c r="U114" s="94"/>
      <c r="V114" s="95"/>
      <c r="W114" s="695" t="s">
        <v>468</v>
      </c>
      <c r="X114" s="28"/>
      <c r="Y114" s="28"/>
      <c r="Z114" s="28"/>
      <c r="AA114" s="28"/>
      <c r="AB114" s="28"/>
      <c r="AC114" s="24"/>
      <c r="AD114" s="24"/>
      <c r="AE114" s="90"/>
      <c r="AF114" s="182"/>
      <c r="AG114" s="182"/>
      <c r="AH114" s="164" t="s">
        <v>2</v>
      </c>
      <c r="AI114" s="90"/>
      <c r="AJ114" s="90"/>
      <c r="AK114" s="90"/>
      <c r="AL114" s="296" t="s">
        <v>10</v>
      </c>
      <c r="AM114" s="94"/>
      <c r="AN114" s="95"/>
      <c r="AO114" s="28"/>
      <c r="AP114" s="28"/>
      <c r="AQ114" s="28"/>
    </row>
    <row r="115" spans="1:43" x14ac:dyDescent="0.2">
      <c r="A115" s="28"/>
      <c r="B115" s="757"/>
      <c r="C115" s="94"/>
      <c r="D115" s="95"/>
      <c r="E115" s="918"/>
      <c r="F115" s="918"/>
      <c r="G115" s="918"/>
      <c r="H115" s="918"/>
      <c r="I115" s="918"/>
      <c r="J115" s="918"/>
      <c r="K115" s="918"/>
      <c r="L115" s="918"/>
      <c r="M115" s="918"/>
      <c r="N115" s="918"/>
      <c r="O115" s="918"/>
      <c r="P115" s="918"/>
      <c r="Q115" s="918"/>
      <c r="R115" s="918"/>
      <c r="S115" s="918"/>
      <c r="T115" s="918"/>
      <c r="U115" s="94"/>
      <c r="V115" s="95"/>
      <c r="W115" s="695" t="s">
        <v>469</v>
      </c>
      <c r="X115" s="28"/>
      <c r="Y115" s="28"/>
      <c r="Z115" s="28"/>
      <c r="AA115" s="28"/>
      <c r="AB115" s="28"/>
      <c r="AC115" s="28"/>
      <c r="AD115" s="28"/>
      <c r="AE115" s="28"/>
      <c r="AF115" s="90"/>
      <c r="AH115" s="90" t="s">
        <v>2</v>
      </c>
      <c r="AI115" s="90"/>
      <c r="AJ115" s="90"/>
      <c r="AK115" s="90"/>
      <c r="AL115" s="296" t="s">
        <v>12</v>
      </c>
      <c r="AM115" s="94"/>
      <c r="AN115" s="95"/>
      <c r="AO115" s="28"/>
      <c r="AP115" s="28"/>
      <c r="AQ115" s="28"/>
    </row>
    <row r="116" spans="1:43" x14ac:dyDescent="0.2">
      <c r="A116" s="28"/>
      <c r="B116" s="757"/>
      <c r="C116" s="94"/>
      <c r="D116" s="95"/>
      <c r="E116" s="918"/>
      <c r="F116" s="918"/>
      <c r="G116" s="918"/>
      <c r="H116" s="918"/>
      <c r="I116" s="918"/>
      <c r="J116" s="918"/>
      <c r="K116" s="918"/>
      <c r="L116" s="918"/>
      <c r="M116" s="918"/>
      <c r="N116" s="918"/>
      <c r="O116" s="918"/>
      <c r="P116" s="918"/>
      <c r="Q116" s="918"/>
      <c r="R116" s="918"/>
      <c r="S116" s="918"/>
      <c r="T116" s="918"/>
      <c r="U116" s="94"/>
      <c r="V116" s="95"/>
      <c r="W116" s="695" t="s">
        <v>470</v>
      </c>
      <c r="X116" s="28"/>
      <c r="Y116" s="28"/>
      <c r="Z116" s="28"/>
      <c r="AA116" s="24"/>
      <c r="AB116" s="90" t="s">
        <v>2</v>
      </c>
      <c r="AC116" s="164"/>
      <c r="AD116" s="90"/>
      <c r="AE116" s="90"/>
      <c r="AF116" s="90"/>
      <c r="AG116" s="90"/>
      <c r="AH116" s="90"/>
      <c r="AI116" s="90"/>
      <c r="AJ116" s="90"/>
      <c r="AK116" s="90"/>
      <c r="AL116" s="296" t="s">
        <v>14</v>
      </c>
      <c r="AM116" s="94"/>
      <c r="AN116" s="95"/>
      <c r="AO116" s="28"/>
      <c r="AP116" s="28"/>
      <c r="AQ116" s="28"/>
    </row>
    <row r="117" spans="1:43" ht="6" customHeight="1" x14ac:dyDescent="0.2">
      <c r="A117" s="30"/>
      <c r="B117" s="793"/>
      <c r="C117" s="91"/>
      <c r="D117" s="44"/>
      <c r="E117" s="30"/>
      <c r="F117" s="30"/>
      <c r="G117" s="30"/>
      <c r="H117" s="30"/>
      <c r="I117" s="172"/>
      <c r="J117" s="172"/>
      <c r="K117" s="172"/>
      <c r="L117" s="172"/>
      <c r="M117" s="172"/>
      <c r="N117" s="172"/>
      <c r="O117" s="172"/>
      <c r="P117" s="172"/>
      <c r="Q117" s="172"/>
      <c r="R117" s="172"/>
      <c r="S117" s="172"/>
      <c r="T117" s="172"/>
      <c r="U117" s="91"/>
      <c r="V117" s="44"/>
      <c r="W117" s="30"/>
      <c r="X117" s="30"/>
      <c r="Y117" s="30"/>
      <c r="Z117" s="30"/>
      <c r="AA117" s="30"/>
      <c r="AB117" s="30"/>
      <c r="AC117" s="30"/>
      <c r="AD117" s="30"/>
      <c r="AE117" s="30"/>
      <c r="AF117" s="30"/>
      <c r="AG117" s="30"/>
      <c r="AH117" s="30"/>
      <c r="AI117" s="30"/>
      <c r="AJ117" s="30"/>
      <c r="AK117" s="30"/>
      <c r="AL117" s="185"/>
      <c r="AM117" s="91"/>
      <c r="AN117" s="44"/>
      <c r="AO117" s="30"/>
      <c r="AP117" s="30"/>
      <c r="AQ117" s="30"/>
    </row>
    <row r="118" spans="1:43" ht="6" customHeight="1" x14ac:dyDescent="0.2">
      <c r="A118" s="26"/>
      <c r="B118" s="756"/>
      <c r="C118" s="89"/>
      <c r="D118" s="45"/>
      <c r="E118" s="26"/>
      <c r="F118" s="26"/>
      <c r="G118" s="26"/>
      <c r="H118" s="26"/>
      <c r="I118" s="34"/>
      <c r="J118" s="34"/>
      <c r="K118" s="34"/>
      <c r="L118" s="34"/>
      <c r="M118" s="34"/>
      <c r="N118" s="34"/>
      <c r="O118" s="34"/>
      <c r="P118" s="34"/>
      <c r="Q118" s="34"/>
      <c r="R118" s="34"/>
      <c r="S118" s="34"/>
      <c r="T118" s="34"/>
      <c r="U118" s="89"/>
      <c r="V118" s="45"/>
      <c r="W118" s="26"/>
      <c r="X118" s="26"/>
      <c r="Y118" s="26"/>
      <c r="Z118" s="26"/>
      <c r="AA118" s="26"/>
      <c r="AB118" s="26"/>
      <c r="AC118" s="26"/>
      <c r="AD118" s="26"/>
      <c r="AE118" s="26"/>
      <c r="AF118" s="26"/>
      <c r="AG118" s="26"/>
      <c r="AH118" s="26"/>
      <c r="AI118" s="26"/>
      <c r="AJ118" s="26"/>
      <c r="AK118" s="26"/>
      <c r="AL118" s="187"/>
      <c r="AM118" s="89"/>
      <c r="AN118" s="45"/>
      <c r="AO118" s="26"/>
      <c r="AP118" s="26"/>
      <c r="AQ118" s="26"/>
    </row>
    <row r="119" spans="1:43" ht="11.25" customHeight="1" x14ac:dyDescent="0.2">
      <c r="A119" s="28"/>
      <c r="B119" s="216">
        <v>115</v>
      </c>
      <c r="C119" s="94"/>
      <c r="D119" s="95"/>
      <c r="E119" s="918" t="str">
        <f ca="1">VLOOKUP(INDIRECT(ADDRESS(ROW(),COLUMN()-3)),Language_Translations,MATCH(Language_Selected,Language_Options,0),FALSE)</f>
        <v>Regardez-vous la télévision au moins une fois par semaine, moins d'une fois par semaine ou pas du tout ?</v>
      </c>
      <c r="F119" s="918"/>
      <c r="G119" s="918"/>
      <c r="H119" s="918"/>
      <c r="I119" s="918"/>
      <c r="J119" s="918"/>
      <c r="K119" s="918"/>
      <c r="L119" s="918"/>
      <c r="M119" s="918"/>
      <c r="N119" s="918"/>
      <c r="O119" s="918"/>
      <c r="P119" s="918"/>
      <c r="Q119" s="918"/>
      <c r="R119" s="918"/>
      <c r="S119" s="918"/>
      <c r="T119" s="918"/>
      <c r="U119" s="94"/>
      <c r="V119" s="95"/>
      <c r="W119" s="695" t="s">
        <v>468</v>
      </c>
      <c r="X119" s="28"/>
      <c r="Y119" s="28"/>
      <c r="Z119" s="28"/>
      <c r="AA119" s="28"/>
      <c r="AB119" s="28"/>
      <c r="AC119" s="24"/>
      <c r="AD119" s="24"/>
      <c r="AE119" s="90"/>
      <c r="AF119" s="182"/>
      <c r="AG119" s="182"/>
      <c r="AH119" s="164" t="s">
        <v>2</v>
      </c>
      <c r="AI119" s="90"/>
      <c r="AJ119" s="90"/>
      <c r="AK119" s="90"/>
      <c r="AL119" s="296" t="s">
        <v>10</v>
      </c>
      <c r="AM119" s="94"/>
      <c r="AN119" s="95"/>
      <c r="AO119" s="28"/>
      <c r="AP119" s="28"/>
      <c r="AQ119" s="28"/>
    </row>
    <row r="120" spans="1:43" x14ac:dyDescent="0.2">
      <c r="A120" s="28"/>
      <c r="B120" s="757"/>
      <c r="C120" s="94"/>
      <c r="D120" s="95"/>
      <c r="E120" s="918"/>
      <c r="F120" s="918"/>
      <c r="G120" s="918"/>
      <c r="H120" s="918"/>
      <c r="I120" s="918"/>
      <c r="J120" s="918"/>
      <c r="K120" s="918"/>
      <c r="L120" s="918"/>
      <c r="M120" s="918"/>
      <c r="N120" s="918"/>
      <c r="O120" s="918"/>
      <c r="P120" s="918"/>
      <c r="Q120" s="918"/>
      <c r="R120" s="918"/>
      <c r="S120" s="918"/>
      <c r="T120" s="918"/>
      <c r="U120" s="94"/>
      <c r="V120" s="95"/>
      <c r="W120" s="695" t="s">
        <v>469</v>
      </c>
      <c r="X120" s="28"/>
      <c r="Y120" s="28"/>
      <c r="Z120" s="28"/>
      <c r="AA120" s="28"/>
      <c r="AB120" s="28"/>
      <c r="AC120" s="28"/>
      <c r="AD120" s="28"/>
      <c r="AE120" s="28"/>
      <c r="AF120" s="90"/>
      <c r="AH120" s="90" t="s">
        <v>2</v>
      </c>
      <c r="AI120" s="90"/>
      <c r="AJ120" s="90"/>
      <c r="AK120" s="90"/>
      <c r="AL120" s="296" t="s">
        <v>12</v>
      </c>
      <c r="AM120" s="94"/>
      <c r="AN120" s="95"/>
      <c r="AO120" s="28"/>
      <c r="AP120" s="28"/>
      <c r="AQ120" s="28"/>
    </row>
    <row r="121" spans="1:43" x14ac:dyDescent="0.2">
      <c r="A121" s="28"/>
      <c r="B121" s="757"/>
      <c r="C121" s="94"/>
      <c r="D121" s="95"/>
      <c r="E121" s="918"/>
      <c r="F121" s="918"/>
      <c r="G121" s="918"/>
      <c r="H121" s="918"/>
      <c r="I121" s="918"/>
      <c r="J121" s="918"/>
      <c r="K121" s="918"/>
      <c r="L121" s="918"/>
      <c r="M121" s="918"/>
      <c r="N121" s="918"/>
      <c r="O121" s="918"/>
      <c r="P121" s="918"/>
      <c r="Q121" s="918"/>
      <c r="R121" s="918"/>
      <c r="S121" s="918"/>
      <c r="T121" s="918"/>
      <c r="U121" s="94"/>
      <c r="V121" s="95"/>
      <c r="W121" s="695" t="s">
        <v>470</v>
      </c>
      <c r="X121" s="28"/>
      <c r="Y121" s="28"/>
      <c r="Z121" s="28"/>
      <c r="AA121" s="24"/>
      <c r="AB121" s="90" t="s">
        <v>2</v>
      </c>
      <c r="AC121" s="164"/>
      <c r="AD121" s="90"/>
      <c r="AE121" s="90"/>
      <c r="AF121" s="90"/>
      <c r="AG121" s="90"/>
      <c r="AH121" s="90"/>
      <c r="AI121" s="90"/>
      <c r="AJ121" s="90"/>
      <c r="AK121" s="90"/>
      <c r="AL121" s="296" t="s">
        <v>14</v>
      </c>
      <c r="AM121" s="94"/>
      <c r="AN121" s="95"/>
      <c r="AO121" s="28"/>
      <c r="AP121" s="28"/>
      <c r="AQ121" s="28"/>
    </row>
    <row r="122" spans="1:43" ht="6" customHeight="1" x14ac:dyDescent="0.2">
      <c r="A122" s="30"/>
      <c r="B122" s="793"/>
      <c r="C122" s="91"/>
      <c r="D122" s="44"/>
      <c r="E122" s="30"/>
      <c r="F122" s="30"/>
      <c r="G122" s="30"/>
      <c r="H122" s="30"/>
      <c r="I122" s="172"/>
      <c r="J122" s="172"/>
      <c r="K122" s="172"/>
      <c r="L122" s="172"/>
      <c r="M122" s="172"/>
      <c r="N122" s="172"/>
      <c r="O122" s="172"/>
      <c r="P122" s="172"/>
      <c r="Q122" s="172"/>
      <c r="R122" s="172"/>
      <c r="S122" s="172"/>
      <c r="T122" s="172"/>
      <c r="U122" s="91"/>
      <c r="V122" s="44"/>
      <c r="W122" s="30"/>
      <c r="X122" s="30"/>
      <c r="Y122" s="30"/>
      <c r="Z122" s="30"/>
      <c r="AA122" s="30"/>
      <c r="AB122" s="30"/>
      <c r="AC122" s="30"/>
      <c r="AD122" s="30"/>
      <c r="AE122" s="30"/>
      <c r="AF122" s="30"/>
      <c r="AG122" s="30"/>
      <c r="AH122" s="30"/>
      <c r="AI122" s="30"/>
      <c r="AJ122" s="30"/>
      <c r="AK122" s="30"/>
      <c r="AL122" s="185"/>
      <c r="AM122" s="91"/>
      <c r="AN122" s="44"/>
      <c r="AO122" s="30"/>
      <c r="AP122" s="30"/>
      <c r="AQ122" s="30"/>
    </row>
    <row r="123" spans="1:43" s="360" customFormat="1" ht="6" customHeight="1" x14ac:dyDescent="0.2">
      <c r="A123" s="34"/>
      <c r="B123" s="787"/>
      <c r="C123" s="152"/>
      <c r="D123" s="153"/>
      <c r="E123" s="34"/>
      <c r="F123" s="34"/>
      <c r="G123" s="34"/>
      <c r="H123" s="34"/>
      <c r="I123" s="34"/>
      <c r="J123" s="34"/>
      <c r="K123" s="34"/>
      <c r="L123" s="34"/>
      <c r="M123" s="34"/>
      <c r="N123" s="34"/>
      <c r="O123" s="34"/>
      <c r="P123" s="34"/>
      <c r="Q123" s="34"/>
      <c r="R123" s="34"/>
      <c r="S123" s="34"/>
      <c r="T123" s="34"/>
      <c r="U123" s="152"/>
      <c r="V123" s="153"/>
      <c r="W123" s="34"/>
      <c r="X123" s="34"/>
      <c r="Y123" s="34"/>
      <c r="Z123" s="34"/>
      <c r="AA123" s="34"/>
      <c r="AB123" s="34"/>
      <c r="AC123" s="34"/>
      <c r="AD123" s="34"/>
      <c r="AE123" s="34"/>
      <c r="AF123" s="34"/>
      <c r="AG123" s="34"/>
      <c r="AH123" s="34"/>
      <c r="AI123" s="34"/>
      <c r="AJ123" s="34"/>
      <c r="AK123" s="34"/>
      <c r="AL123" s="41"/>
      <c r="AM123" s="152"/>
      <c r="AN123" s="153"/>
      <c r="AO123" s="34"/>
      <c r="AP123" s="34"/>
      <c r="AQ123" s="34"/>
    </row>
    <row r="124" spans="1:43" s="360" customFormat="1" ht="11.25" customHeight="1" x14ac:dyDescent="0.2">
      <c r="A124" s="157"/>
      <c r="B124" s="273">
        <v>116</v>
      </c>
      <c r="C124" s="155"/>
      <c r="D124" s="156"/>
      <c r="E124" s="914" t="str">
        <f ca="1">VLOOKUP(INDIRECT(ADDRESS(ROW(),COLUMN()-3)),Language_Translations,MATCH(Language_Selected,Language_Options,0),FALSE)</f>
        <v>Est-ce que vous possédez un téléphone portable ?</v>
      </c>
      <c r="F124" s="914"/>
      <c r="G124" s="914"/>
      <c r="H124" s="914"/>
      <c r="I124" s="914"/>
      <c r="J124" s="914"/>
      <c r="K124" s="914"/>
      <c r="L124" s="914"/>
      <c r="M124" s="914"/>
      <c r="N124" s="914"/>
      <c r="O124" s="914"/>
      <c r="P124" s="914"/>
      <c r="Q124" s="914"/>
      <c r="R124" s="914"/>
      <c r="S124" s="914"/>
      <c r="T124" s="914"/>
      <c r="U124" s="155"/>
      <c r="V124" s="156"/>
      <c r="W124" s="159" t="s">
        <v>444</v>
      </c>
      <c r="X124" s="159"/>
      <c r="Y124" s="162" t="s">
        <v>2</v>
      </c>
      <c r="Z124" s="162"/>
      <c r="AA124" s="162"/>
      <c r="AB124" s="162"/>
      <c r="AC124" s="162"/>
      <c r="AD124" s="162"/>
      <c r="AE124" s="162"/>
      <c r="AF124" s="162"/>
      <c r="AG124" s="162"/>
      <c r="AH124" s="162"/>
      <c r="AI124" s="162"/>
      <c r="AJ124" s="162"/>
      <c r="AK124" s="162"/>
      <c r="AL124" s="269" t="s">
        <v>10</v>
      </c>
      <c r="AM124" s="155"/>
      <c r="AN124" s="156"/>
      <c r="AO124" s="157"/>
      <c r="AP124" s="157"/>
      <c r="AQ124" s="157"/>
    </row>
    <row r="125" spans="1:43" s="360" customFormat="1" x14ac:dyDescent="0.2">
      <c r="A125" s="157"/>
      <c r="B125" s="273"/>
      <c r="C125" s="155"/>
      <c r="D125" s="156"/>
      <c r="E125" s="914"/>
      <c r="F125" s="914"/>
      <c r="G125" s="914"/>
      <c r="H125" s="914"/>
      <c r="I125" s="914"/>
      <c r="J125" s="914"/>
      <c r="K125" s="914"/>
      <c r="L125" s="914"/>
      <c r="M125" s="914"/>
      <c r="N125" s="914"/>
      <c r="O125" s="914"/>
      <c r="P125" s="914"/>
      <c r="Q125" s="914"/>
      <c r="R125" s="914"/>
      <c r="S125" s="914"/>
      <c r="T125" s="914"/>
      <c r="U125" s="155"/>
      <c r="V125" s="156"/>
      <c r="W125" s="159" t="s">
        <v>445</v>
      </c>
      <c r="X125" s="159"/>
      <c r="Y125" s="162" t="s">
        <v>2</v>
      </c>
      <c r="Z125" s="162"/>
      <c r="AA125" s="162"/>
      <c r="AB125" s="162"/>
      <c r="AC125" s="162"/>
      <c r="AD125" s="162"/>
      <c r="AE125" s="162"/>
      <c r="AF125" s="162"/>
      <c r="AG125" s="162"/>
      <c r="AH125" s="162"/>
      <c r="AI125" s="162"/>
      <c r="AJ125" s="162"/>
      <c r="AK125" s="162"/>
      <c r="AL125" s="269" t="s">
        <v>12</v>
      </c>
      <c r="AM125" s="155"/>
      <c r="AN125" s="156"/>
      <c r="AO125" s="157"/>
      <c r="AP125" s="157">
        <v>118</v>
      </c>
      <c r="AQ125" s="157"/>
    </row>
    <row r="126" spans="1:43" s="360" customFormat="1" ht="6" customHeight="1" x14ac:dyDescent="0.2">
      <c r="A126" s="172"/>
      <c r="B126" s="171"/>
      <c r="C126" s="166"/>
      <c r="D126" s="165"/>
      <c r="E126" s="172"/>
      <c r="F126" s="172"/>
      <c r="G126" s="172"/>
      <c r="H126" s="172"/>
      <c r="I126" s="172"/>
      <c r="J126" s="172"/>
      <c r="K126" s="172"/>
      <c r="L126" s="172"/>
      <c r="M126" s="172"/>
      <c r="N126" s="172"/>
      <c r="O126" s="172"/>
      <c r="P126" s="172"/>
      <c r="Q126" s="172"/>
      <c r="R126" s="172"/>
      <c r="S126" s="172"/>
      <c r="T126" s="172"/>
      <c r="U126" s="166"/>
      <c r="V126" s="165"/>
      <c r="W126" s="172"/>
      <c r="X126" s="172"/>
      <c r="Y126" s="172"/>
      <c r="Z126" s="172"/>
      <c r="AA126" s="172"/>
      <c r="AB126" s="172"/>
      <c r="AC126" s="172"/>
      <c r="AD126" s="172"/>
      <c r="AE126" s="172"/>
      <c r="AF126" s="172"/>
      <c r="AG126" s="172"/>
      <c r="AH126" s="172"/>
      <c r="AI126" s="172"/>
      <c r="AJ126" s="172"/>
      <c r="AK126" s="172"/>
      <c r="AL126" s="173"/>
      <c r="AM126" s="166"/>
      <c r="AN126" s="165"/>
      <c r="AO126" s="172"/>
      <c r="AP126" s="172"/>
      <c r="AQ126" s="172"/>
    </row>
    <row r="127" spans="1:43" s="360" customFormat="1" ht="6" customHeight="1" x14ac:dyDescent="0.2">
      <c r="A127" s="34"/>
      <c r="B127" s="787"/>
      <c r="C127" s="152"/>
      <c r="D127" s="153"/>
      <c r="E127" s="34"/>
      <c r="F127" s="34"/>
      <c r="G127" s="34"/>
      <c r="H127" s="34"/>
      <c r="I127" s="34"/>
      <c r="J127" s="34"/>
      <c r="K127" s="34"/>
      <c r="L127" s="34"/>
      <c r="M127" s="34"/>
      <c r="N127" s="34"/>
      <c r="O127" s="34"/>
      <c r="P127" s="34"/>
      <c r="Q127" s="34"/>
      <c r="R127" s="34"/>
      <c r="S127" s="34"/>
      <c r="T127" s="34"/>
      <c r="U127" s="152"/>
      <c r="V127" s="153"/>
      <c r="W127" s="34"/>
      <c r="X127" s="34"/>
      <c r="Y127" s="34"/>
      <c r="Z127" s="34"/>
      <c r="AA127" s="34"/>
      <c r="AB127" s="34"/>
      <c r="AC127" s="34"/>
      <c r="AD127" s="34"/>
      <c r="AE127" s="34"/>
      <c r="AF127" s="34"/>
      <c r="AG127" s="34"/>
      <c r="AH127" s="34"/>
      <c r="AI127" s="34"/>
      <c r="AJ127" s="34"/>
      <c r="AK127" s="34"/>
      <c r="AL127" s="41"/>
      <c r="AM127" s="152"/>
      <c r="AN127" s="153"/>
      <c r="AO127" s="34"/>
      <c r="AP127" s="34"/>
      <c r="AQ127" s="34"/>
    </row>
    <row r="128" spans="1:43" s="360" customFormat="1" ht="11.25" customHeight="1" x14ac:dyDescent="0.2">
      <c r="A128" s="157"/>
      <c r="B128" s="273">
        <v>117</v>
      </c>
      <c r="C128" s="155"/>
      <c r="D128" s="156"/>
      <c r="E128" s="914" t="str">
        <f ca="1">VLOOKUP(INDIRECT(ADDRESS(ROW(),COLUMN()-3)),Language_Translations,MATCH(Language_Selected,Language_Options,0),FALSE)</f>
        <v>Est-ce que vous utilisez votre téléphone portable pour faire des opérations financières ?</v>
      </c>
      <c r="F128" s="914"/>
      <c r="G128" s="914"/>
      <c r="H128" s="914"/>
      <c r="I128" s="914"/>
      <c r="J128" s="914"/>
      <c r="K128" s="914"/>
      <c r="L128" s="914"/>
      <c r="M128" s="914"/>
      <c r="N128" s="914"/>
      <c r="O128" s="914"/>
      <c r="P128" s="914"/>
      <c r="Q128" s="914"/>
      <c r="R128" s="914"/>
      <c r="S128" s="914"/>
      <c r="T128" s="914"/>
      <c r="U128" s="155"/>
      <c r="V128" s="156"/>
      <c r="W128" s="159" t="s">
        <v>444</v>
      </c>
      <c r="X128" s="159"/>
      <c r="Y128" s="162" t="s">
        <v>2</v>
      </c>
      <c r="Z128" s="162"/>
      <c r="AA128" s="162"/>
      <c r="AB128" s="162"/>
      <c r="AC128" s="162"/>
      <c r="AD128" s="162"/>
      <c r="AE128" s="162"/>
      <c r="AF128" s="162"/>
      <c r="AG128" s="162"/>
      <c r="AH128" s="162"/>
      <c r="AI128" s="162"/>
      <c r="AJ128" s="162"/>
      <c r="AK128" s="162"/>
      <c r="AL128" s="269" t="s">
        <v>10</v>
      </c>
      <c r="AM128" s="155"/>
      <c r="AN128" s="156"/>
      <c r="AO128" s="157"/>
      <c r="AP128" s="157"/>
      <c r="AQ128" s="157"/>
    </row>
    <row r="129" spans="1:43" s="360" customFormat="1" x14ac:dyDescent="0.2">
      <c r="A129" s="157"/>
      <c r="B129" s="273"/>
      <c r="C129" s="155"/>
      <c r="D129" s="156"/>
      <c r="E129" s="914"/>
      <c r="F129" s="914"/>
      <c r="G129" s="914"/>
      <c r="H129" s="914"/>
      <c r="I129" s="914"/>
      <c r="J129" s="914"/>
      <c r="K129" s="914"/>
      <c r="L129" s="914"/>
      <c r="M129" s="914"/>
      <c r="N129" s="914"/>
      <c r="O129" s="914"/>
      <c r="P129" s="914"/>
      <c r="Q129" s="914"/>
      <c r="R129" s="914"/>
      <c r="S129" s="914"/>
      <c r="T129" s="914"/>
      <c r="U129" s="155"/>
      <c r="V129" s="156"/>
      <c r="W129" s="159" t="s">
        <v>445</v>
      </c>
      <c r="X129" s="159"/>
      <c r="Y129" s="162" t="s">
        <v>2</v>
      </c>
      <c r="Z129" s="162"/>
      <c r="AA129" s="162"/>
      <c r="AB129" s="162"/>
      <c r="AC129" s="162"/>
      <c r="AD129" s="162"/>
      <c r="AE129" s="162"/>
      <c r="AF129" s="162"/>
      <c r="AG129" s="162"/>
      <c r="AH129" s="162"/>
      <c r="AI129" s="162"/>
      <c r="AJ129" s="162"/>
      <c r="AK129" s="162"/>
      <c r="AL129" s="269" t="s">
        <v>12</v>
      </c>
      <c r="AM129" s="155"/>
      <c r="AN129" s="156"/>
      <c r="AO129" s="157"/>
      <c r="AP129" s="157"/>
      <c r="AQ129" s="157"/>
    </row>
    <row r="130" spans="1:43" s="360" customFormat="1" ht="6" customHeight="1" x14ac:dyDescent="0.2">
      <c r="A130" s="172"/>
      <c r="B130" s="171"/>
      <c r="C130" s="166"/>
      <c r="D130" s="165"/>
      <c r="E130" s="172"/>
      <c r="F130" s="172"/>
      <c r="G130" s="172"/>
      <c r="H130" s="172"/>
      <c r="I130" s="172"/>
      <c r="J130" s="172"/>
      <c r="K130" s="172"/>
      <c r="L130" s="172"/>
      <c r="M130" s="172"/>
      <c r="N130" s="172"/>
      <c r="O130" s="172"/>
      <c r="P130" s="172"/>
      <c r="Q130" s="172"/>
      <c r="R130" s="172"/>
      <c r="S130" s="172"/>
      <c r="T130" s="172"/>
      <c r="U130" s="166"/>
      <c r="V130" s="165"/>
      <c r="W130" s="172"/>
      <c r="X130" s="172"/>
      <c r="Y130" s="172"/>
      <c r="Z130" s="172"/>
      <c r="AA130" s="172"/>
      <c r="AB130" s="172"/>
      <c r="AC130" s="172"/>
      <c r="AD130" s="172"/>
      <c r="AE130" s="172"/>
      <c r="AF130" s="172"/>
      <c r="AG130" s="172"/>
      <c r="AH130" s="172"/>
      <c r="AI130" s="172"/>
      <c r="AJ130" s="172"/>
      <c r="AK130" s="172"/>
      <c r="AL130" s="173"/>
      <c r="AM130" s="166"/>
      <c r="AN130" s="165"/>
      <c r="AO130" s="172"/>
      <c r="AP130" s="172"/>
      <c r="AQ130" s="172"/>
    </row>
    <row r="131" spans="1:43" s="360" customFormat="1" ht="6" customHeight="1" x14ac:dyDescent="0.2">
      <c r="A131" s="34"/>
      <c r="B131" s="787"/>
      <c r="C131" s="152"/>
      <c r="D131" s="153"/>
      <c r="E131" s="34"/>
      <c r="F131" s="34"/>
      <c r="G131" s="34"/>
      <c r="H131" s="34"/>
      <c r="I131" s="34"/>
      <c r="J131" s="34"/>
      <c r="K131" s="34"/>
      <c r="L131" s="34"/>
      <c r="M131" s="34"/>
      <c r="N131" s="34"/>
      <c r="O131" s="34"/>
      <c r="P131" s="34"/>
      <c r="Q131" s="34"/>
      <c r="R131" s="34"/>
      <c r="S131" s="34"/>
      <c r="T131" s="34"/>
      <c r="U131" s="152"/>
      <c r="V131" s="153"/>
      <c r="W131" s="34"/>
      <c r="X131" s="34"/>
      <c r="Y131" s="34"/>
      <c r="Z131" s="34"/>
      <c r="AA131" s="34"/>
      <c r="AB131" s="34"/>
      <c r="AC131" s="34"/>
      <c r="AD131" s="34"/>
      <c r="AE131" s="34"/>
      <c r="AF131" s="34"/>
      <c r="AG131" s="34"/>
      <c r="AH131" s="34"/>
      <c r="AI131" s="34"/>
      <c r="AJ131" s="34"/>
      <c r="AK131" s="34"/>
      <c r="AL131" s="41"/>
      <c r="AM131" s="152"/>
      <c r="AN131" s="153"/>
      <c r="AO131" s="34"/>
      <c r="AP131" s="34"/>
      <c r="AQ131" s="34"/>
    </row>
    <row r="132" spans="1:43" s="360" customFormat="1" ht="11.25" customHeight="1" x14ac:dyDescent="0.2">
      <c r="A132" s="157"/>
      <c r="B132" s="273">
        <v>118</v>
      </c>
      <c r="C132" s="155"/>
      <c r="D132" s="156"/>
      <c r="E132" s="914" t="str">
        <f ca="1">VLOOKUP(INDIRECT(ADDRESS(ROW(),COLUMN()-3)),Language_Translations,MATCH(Language_Selected,Language_Options,0),FALSE)</f>
        <v>Avez-vous un compte dans une banque ou dans une autre institution financière que vous pouvez utiliser vous-même ?</v>
      </c>
      <c r="F132" s="914"/>
      <c r="G132" s="914"/>
      <c r="H132" s="914"/>
      <c r="I132" s="914"/>
      <c r="J132" s="914"/>
      <c r="K132" s="914"/>
      <c r="L132" s="914"/>
      <c r="M132" s="914"/>
      <c r="N132" s="914"/>
      <c r="O132" s="914"/>
      <c r="P132" s="914"/>
      <c r="Q132" s="914"/>
      <c r="R132" s="914"/>
      <c r="S132" s="914"/>
      <c r="T132" s="914"/>
      <c r="U132" s="155"/>
      <c r="V132" s="156"/>
      <c r="W132" s="159" t="s">
        <v>444</v>
      </c>
      <c r="X132" s="159"/>
      <c r="Y132" s="162" t="s">
        <v>2</v>
      </c>
      <c r="Z132" s="162"/>
      <c r="AA132" s="162"/>
      <c r="AB132" s="162"/>
      <c r="AC132" s="162"/>
      <c r="AD132" s="162"/>
      <c r="AE132" s="162"/>
      <c r="AF132" s="162"/>
      <c r="AG132" s="162"/>
      <c r="AH132" s="162"/>
      <c r="AI132" s="162"/>
      <c r="AJ132" s="162"/>
      <c r="AK132" s="162"/>
      <c r="AL132" s="269" t="s">
        <v>10</v>
      </c>
      <c r="AM132" s="155"/>
      <c r="AN132" s="156"/>
      <c r="AO132" s="157"/>
      <c r="AP132" s="157"/>
      <c r="AQ132" s="157"/>
    </row>
    <row r="133" spans="1:43" s="360" customFormat="1" ht="11.25" customHeight="1" x14ac:dyDescent="0.2">
      <c r="A133" s="790"/>
      <c r="B133" s="273"/>
      <c r="C133" s="155"/>
      <c r="D133" s="156"/>
      <c r="E133" s="914"/>
      <c r="F133" s="914"/>
      <c r="G133" s="914"/>
      <c r="H133" s="914"/>
      <c r="I133" s="914"/>
      <c r="J133" s="914"/>
      <c r="K133" s="914"/>
      <c r="L133" s="914"/>
      <c r="M133" s="914"/>
      <c r="N133" s="914"/>
      <c r="O133" s="914"/>
      <c r="P133" s="914"/>
      <c r="Q133" s="914"/>
      <c r="R133" s="914"/>
      <c r="S133" s="914"/>
      <c r="T133" s="914"/>
      <c r="U133" s="155"/>
      <c r="V133" s="156"/>
      <c r="W133" s="159" t="s">
        <v>445</v>
      </c>
      <c r="X133" s="159"/>
      <c r="Y133" s="162" t="s">
        <v>2</v>
      </c>
      <c r="Z133" s="162"/>
      <c r="AA133" s="162"/>
      <c r="AB133" s="162"/>
      <c r="AC133" s="162"/>
      <c r="AD133" s="162"/>
      <c r="AE133" s="162"/>
      <c r="AF133" s="162"/>
      <c r="AG133" s="162"/>
      <c r="AH133" s="162"/>
      <c r="AI133" s="162"/>
      <c r="AJ133" s="162"/>
      <c r="AK133" s="162"/>
      <c r="AL133" s="269" t="s">
        <v>12</v>
      </c>
      <c r="AM133" s="155"/>
      <c r="AN133" s="156"/>
      <c r="AO133" s="790"/>
      <c r="AP133" s="790"/>
      <c r="AQ133" s="790"/>
    </row>
    <row r="134" spans="1:43" s="360" customFormat="1" ht="6" customHeight="1" x14ac:dyDescent="0.2">
      <c r="A134" s="157"/>
      <c r="B134" s="273"/>
      <c r="C134" s="155"/>
      <c r="D134" s="156"/>
      <c r="E134" s="760"/>
      <c r="F134" s="760"/>
      <c r="G134" s="760"/>
      <c r="H134" s="760"/>
      <c r="I134" s="760"/>
      <c r="J134" s="760"/>
      <c r="K134" s="760"/>
      <c r="L134" s="760"/>
      <c r="M134" s="760"/>
      <c r="N134" s="760"/>
      <c r="O134" s="760"/>
      <c r="P134" s="760"/>
      <c r="Q134" s="760"/>
      <c r="R134" s="760"/>
      <c r="S134" s="760"/>
      <c r="T134" s="760"/>
      <c r="U134" s="155"/>
      <c r="V134" s="156"/>
      <c r="AM134" s="155"/>
      <c r="AN134" s="156"/>
      <c r="AO134" s="157"/>
      <c r="AP134" s="157"/>
      <c r="AQ134" s="157"/>
    </row>
    <row r="135" spans="1:43" s="360" customFormat="1" ht="6" hidden="1" customHeight="1" x14ac:dyDescent="0.2">
      <c r="A135" s="172"/>
      <c r="B135" s="171"/>
      <c r="C135" s="166"/>
      <c r="D135" s="165"/>
      <c r="E135" s="172"/>
      <c r="F135" s="172"/>
      <c r="G135" s="172"/>
      <c r="H135" s="172"/>
      <c r="I135" s="172"/>
      <c r="J135" s="172"/>
      <c r="K135" s="172"/>
      <c r="L135" s="172"/>
      <c r="M135" s="172"/>
      <c r="N135" s="172"/>
      <c r="O135" s="172"/>
      <c r="P135" s="172"/>
      <c r="Q135" s="172"/>
      <c r="R135" s="172"/>
      <c r="S135" s="172"/>
      <c r="T135" s="172"/>
      <c r="U135" s="166"/>
      <c r="V135" s="165"/>
      <c r="W135" s="172"/>
      <c r="X135" s="172"/>
      <c r="Y135" s="172"/>
      <c r="Z135" s="172"/>
      <c r="AA135" s="172"/>
      <c r="AB135" s="172"/>
      <c r="AC135" s="172"/>
      <c r="AD135" s="172"/>
      <c r="AE135" s="172"/>
      <c r="AF135" s="172"/>
      <c r="AG135" s="172"/>
      <c r="AH135" s="172"/>
      <c r="AI135" s="172"/>
      <c r="AJ135" s="172"/>
      <c r="AK135" s="172"/>
      <c r="AL135" s="173"/>
      <c r="AM135" s="166"/>
      <c r="AN135" s="165"/>
      <c r="AO135" s="172"/>
      <c r="AP135" s="172"/>
      <c r="AQ135" s="172"/>
    </row>
    <row r="136" spans="1:43" s="360" customFormat="1" ht="6" customHeight="1" x14ac:dyDescent="0.2">
      <c r="A136" s="34"/>
      <c r="B136" s="787"/>
      <c r="C136" s="152"/>
      <c r="D136" s="153"/>
      <c r="E136" s="34"/>
      <c r="F136" s="34"/>
      <c r="G136" s="34"/>
      <c r="H136" s="34"/>
      <c r="I136" s="34"/>
      <c r="J136" s="34"/>
      <c r="K136" s="34"/>
      <c r="L136" s="34"/>
      <c r="M136" s="34"/>
      <c r="N136" s="34"/>
      <c r="O136" s="34"/>
      <c r="P136" s="34"/>
      <c r="Q136" s="34"/>
      <c r="R136" s="34"/>
      <c r="S136" s="34"/>
      <c r="T136" s="34"/>
      <c r="U136" s="152"/>
      <c r="V136" s="153"/>
      <c r="W136" s="34"/>
      <c r="X136" s="34"/>
      <c r="Y136" s="34"/>
      <c r="Z136" s="34"/>
      <c r="AA136" s="34"/>
      <c r="AB136" s="34"/>
      <c r="AC136" s="34"/>
      <c r="AD136" s="34"/>
      <c r="AE136" s="34"/>
      <c r="AF136" s="34"/>
      <c r="AG136" s="34"/>
      <c r="AH136" s="34"/>
      <c r="AI136" s="34"/>
      <c r="AJ136" s="34"/>
      <c r="AK136" s="34"/>
      <c r="AL136" s="41"/>
      <c r="AM136" s="152"/>
      <c r="AN136" s="153"/>
      <c r="AO136" s="34"/>
      <c r="AP136" s="34"/>
      <c r="AQ136" s="34"/>
    </row>
    <row r="137" spans="1:43" s="360" customFormat="1" ht="11.25" customHeight="1" x14ac:dyDescent="0.2">
      <c r="A137" s="157"/>
      <c r="B137" s="273">
        <v>119</v>
      </c>
      <c r="C137" s="155"/>
      <c r="D137" s="156"/>
      <c r="E137" s="914" t="str">
        <f ca="1">VLOOKUP(INDIRECT(ADDRESS(ROW(),COLUMN()-3)),Language_Translations,MATCH(Language_Selected,Language_Options,0),FALSE)</f>
        <v>Avez-vous déjà utilisé internet ?</v>
      </c>
      <c r="F137" s="914"/>
      <c r="G137" s="914"/>
      <c r="H137" s="914"/>
      <c r="I137" s="914"/>
      <c r="J137" s="914"/>
      <c r="K137" s="914"/>
      <c r="L137" s="914"/>
      <c r="M137" s="914"/>
      <c r="N137" s="914"/>
      <c r="O137" s="914"/>
      <c r="P137" s="914"/>
      <c r="Q137" s="914"/>
      <c r="R137" s="914"/>
      <c r="S137" s="914"/>
      <c r="T137" s="914"/>
      <c r="U137" s="155"/>
      <c r="V137" s="156"/>
      <c r="W137" s="159" t="s">
        <v>444</v>
      </c>
      <c r="X137" s="159"/>
      <c r="Y137" s="162" t="s">
        <v>2</v>
      </c>
      <c r="Z137" s="162"/>
      <c r="AA137" s="162"/>
      <c r="AB137" s="162"/>
      <c r="AC137" s="162"/>
      <c r="AD137" s="162"/>
      <c r="AE137" s="162"/>
      <c r="AF137" s="162"/>
      <c r="AG137" s="162"/>
      <c r="AH137" s="162"/>
      <c r="AI137" s="162"/>
      <c r="AJ137" s="162"/>
      <c r="AK137" s="162"/>
      <c r="AL137" s="269" t="s">
        <v>10</v>
      </c>
      <c r="AM137" s="155"/>
      <c r="AN137" s="156"/>
      <c r="AO137" s="157"/>
      <c r="AP137" s="157"/>
      <c r="AQ137" s="157"/>
    </row>
    <row r="138" spans="1:43" s="360" customFormat="1" x14ac:dyDescent="0.2">
      <c r="A138" s="157"/>
      <c r="B138" s="273"/>
      <c r="C138" s="155"/>
      <c r="D138" s="156"/>
      <c r="E138" s="914"/>
      <c r="F138" s="914"/>
      <c r="G138" s="914"/>
      <c r="H138" s="914"/>
      <c r="I138" s="914"/>
      <c r="J138" s="914"/>
      <c r="K138" s="914"/>
      <c r="L138" s="914"/>
      <c r="M138" s="914"/>
      <c r="N138" s="914"/>
      <c r="O138" s="914"/>
      <c r="P138" s="914"/>
      <c r="Q138" s="914"/>
      <c r="R138" s="914"/>
      <c r="S138" s="914"/>
      <c r="T138" s="914"/>
      <c r="U138" s="155"/>
      <c r="V138" s="156"/>
      <c r="W138" s="159" t="s">
        <v>445</v>
      </c>
      <c r="X138" s="159"/>
      <c r="Y138" s="162" t="s">
        <v>2</v>
      </c>
      <c r="Z138" s="162"/>
      <c r="AA138" s="162"/>
      <c r="AB138" s="162"/>
      <c r="AC138" s="162"/>
      <c r="AD138" s="162"/>
      <c r="AE138" s="162"/>
      <c r="AF138" s="162"/>
      <c r="AG138" s="162"/>
      <c r="AH138" s="162"/>
      <c r="AI138" s="162"/>
      <c r="AJ138" s="162"/>
      <c r="AK138" s="162"/>
      <c r="AL138" s="269" t="s">
        <v>12</v>
      </c>
      <c r="AM138" s="155"/>
      <c r="AN138" s="156"/>
      <c r="AO138" s="157"/>
      <c r="AP138" s="157">
        <v>122</v>
      </c>
      <c r="AQ138" s="157"/>
    </row>
    <row r="139" spans="1:43" s="360" customFormat="1" ht="6" customHeight="1" x14ac:dyDescent="0.2">
      <c r="A139" s="172"/>
      <c r="B139" s="171"/>
      <c r="C139" s="166"/>
      <c r="D139" s="165"/>
      <c r="E139" s="172"/>
      <c r="F139" s="172"/>
      <c r="G139" s="172"/>
      <c r="H139" s="172"/>
      <c r="I139" s="172"/>
      <c r="J139" s="172"/>
      <c r="K139" s="172"/>
      <c r="L139" s="172"/>
      <c r="M139" s="172"/>
      <c r="N139" s="172"/>
      <c r="O139" s="172"/>
      <c r="P139" s="172"/>
      <c r="Q139" s="172"/>
      <c r="R139" s="172"/>
      <c r="S139" s="172"/>
      <c r="T139" s="172"/>
      <c r="U139" s="166"/>
      <c r="V139" s="165"/>
      <c r="W139" s="172"/>
      <c r="X139" s="172"/>
      <c r="Y139" s="172"/>
      <c r="Z139" s="172"/>
      <c r="AA139" s="172"/>
      <c r="AB139" s="172"/>
      <c r="AC139" s="172"/>
      <c r="AD139" s="172"/>
      <c r="AE139" s="172"/>
      <c r="AF139" s="172"/>
      <c r="AG139" s="172"/>
      <c r="AH139" s="172"/>
      <c r="AI139" s="172"/>
      <c r="AJ139" s="172"/>
      <c r="AK139" s="172"/>
      <c r="AL139" s="173"/>
      <c r="AM139" s="166"/>
      <c r="AN139" s="165"/>
      <c r="AO139" s="172"/>
      <c r="AP139" s="172"/>
      <c r="AQ139" s="172"/>
    </row>
    <row r="140" spans="1:43" s="360" customFormat="1" ht="6" customHeight="1" x14ac:dyDescent="0.2">
      <c r="A140" s="34"/>
      <c r="B140" s="787"/>
      <c r="C140" s="152"/>
      <c r="D140" s="153"/>
      <c r="E140" s="34"/>
      <c r="F140" s="34"/>
      <c r="G140" s="34"/>
      <c r="H140" s="34"/>
      <c r="I140" s="34"/>
      <c r="J140" s="34"/>
      <c r="K140" s="34"/>
      <c r="L140" s="34"/>
      <c r="M140" s="34"/>
      <c r="N140" s="34"/>
      <c r="O140" s="34"/>
      <c r="P140" s="34"/>
      <c r="Q140" s="34"/>
      <c r="R140" s="34"/>
      <c r="S140" s="34"/>
      <c r="T140" s="34"/>
      <c r="U140" s="152"/>
      <c r="V140" s="153"/>
      <c r="W140" s="34"/>
      <c r="X140" s="34"/>
      <c r="Y140" s="34"/>
      <c r="Z140" s="34"/>
      <c r="AA140" s="34"/>
      <c r="AB140" s="34"/>
      <c r="AC140" s="34"/>
      <c r="AD140" s="34"/>
      <c r="AE140" s="34"/>
      <c r="AF140" s="34"/>
      <c r="AG140" s="34"/>
      <c r="AH140" s="34"/>
      <c r="AI140" s="34"/>
      <c r="AJ140" s="34"/>
      <c r="AK140" s="34"/>
      <c r="AL140" s="41"/>
      <c r="AM140" s="152"/>
      <c r="AN140" s="153"/>
      <c r="AO140" s="34"/>
      <c r="AP140" s="34"/>
      <c r="AQ140" s="34"/>
    </row>
    <row r="141" spans="1:43" s="360" customFormat="1" ht="11.25" customHeight="1" x14ac:dyDescent="0.2">
      <c r="A141" s="157"/>
      <c r="B141" s="273">
        <v>120</v>
      </c>
      <c r="C141" s="155"/>
      <c r="D141" s="156"/>
      <c r="E141" s="914" t="str">
        <f ca="1">VLOOKUP(INDIRECT(ADDRESS(ROW(),COLUMN()-3)),Language_Translations,MATCH(Language_Selected,Language_Options,0),FALSE)</f>
        <v>Au cours des 12 derniers mois, avez-vous utilisé internet ?</v>
      </c>
      <c r="F141" s="914"/>
      <c r="G141" s="914"/>
      <c r="H141" s="914"/>
      <c r="I141" s="914"/>
      <c r="J141" s="914"/>
      <c r="K141" s="914"/>
      <c r="L141" s="914"/>
      <c r="M141" s="914"/>
      <c r="N141" s="914"/>
      <c r="O141" s="914"/>
      <c r="P141" s="914"/>
      <c r="Q141" s="914"/>
      <c r="R141" s="914"/>
      <c r="S141" s="914"/>
      <c r="T141" s="914"/>
      <c r="U141" s="155"/>
      <c r="V141" s="156"/>
      <c r="AM141" s="155"/>
      <c r="AN141" s="156"/>
      <c r="AO141" s="157"/>
      <c r="AP141" s="157"/>
      <c r="AQ141" s="157"/>
    </row>
    <row r="142" spans="1:43" s="360" customFormat="1" x14ac:dyDescent="0.2">
      <c r="A142" s="157"/>
      <c r="B142" s="273"/>
      <c r="C142" s="155"/>
      <c r="D142" s="156"/>
      <c r="E142" s="914"/>
      <c r="F142" s="914"/>
      <c r="G142" s="914"/>
      <c r="H142" s="914"/>
      <c r="I142" s="914"/>
      <c r="J142" s="914"/>
      <c r="K142" s="914"/>
      <c r="L142" s="914"/>
      <c r="M142" s="914"/>
      <c r="N142" s="914"/>
      <c r="O142" s="914"/>
      <c r="P142" s="914"/>
      <c r="Q142" s="914"/>
      <c r="R142" s="914"/>
      <c r="S142" s="914"/>
      <c r="T142" s="914"/>
      <c r="U142" s="155"/>
      <c r="V142" s="156"/>
      <c r="W142" s="159" t="s">
        <v>444</v>
      </c>
      <c r="X142" s="159"/>
      <c r="Y142" s="162" t="s">
        <v>2</v>
      </c>
      <c r="Z142" s="162"/>
      <c r="AA142" s="162"/>
      <c r="AB142" s="162"/>
      <c r="AC142" s="162"/>
      <c r="AD142" s="162"/>
      <c r="AE142" s="162"/>
      <c r="AF142" s="162"/>
      <c r="AG142" s="162"/>
      <c r="AH142" s="162"/>
      <c r="AI142" s="162"/>
      <c r="AJ142" s="162"/>
      <c r="AK142" s="162"/>
      <c r="AL142" s="269" t="s">
        <v>10</v>
      </c>
      <c r="AM142" s="155"/>
      <c r="AN142" s="156"/>
      <c r="AO142" s="157"/>
      <c r="AP142" s="157"/>
      <c r="AQ142" s="157"/>
    </row>
    <row r="143" spans="1:43" s="360" customFormat="1" x14ac:dyDescent="0.2">
      <c r="A143" s="157"/>
      <c r="B143" s="273"/>
      <c r="C143" s="155"/>
      <c r="D143" s="156"/>
      <c r="E143" s="916" t="s">
        <v>1425</v>
      </c>
      <c r="F143" s="916"/>
      <c r="G143" s="916"/>
      <c r="H143" s="916"/>
      <c r="I143" s="916"/>
      <c r="J143" s="916"/>
      <c r="K143" s="916"/>
      <c r="L143" s="916"/>
      <c r="M143" s="916"/>
      <c r="N143" s="916"/>
      <c r="O143" s="916"/>
      <c r="P143" s="916"/>
      <c r="Q143" s="916"/>
      <c r="R143" s="916"/>
      <c r="S143" s="916"/>
      <c r="T143" s="916"/>
      <c r="U143" s="155"/>
      <c r="V143" s="156"/>
      <c r="W143" s="159" t="s">
        <v>445</v>
      </c>
      <c r="X143" s="159"/>
      <c r="Y143" s="162" t="s">
        <v>2</v>
      </c>
      <c r="Z143" s="162"/>
      <c r="AA143" s="162"/>
      <c r="AB143" s="162"/>
      <c r="AC143" s="162"/>
      <c r="AD143" s="162"/>
      <c r="AE143" s="162"/>
      <c r="AF143" s="162"/>
      <c r="AG143" s="162"/>
      <c r="AH143" s="162"/>
      <c r="AI143" s="162"/>
      <c r="AJ143" s="162"/>
      <c r="AK143" s="162"/>
      <c r="AL143" s="269" t="s">
        <v>12</v>
      </c>
      <c r="AM143" s="155"/>
      <c r="AN143" s="156"/>
      <c r="AO143" s="157"/>
      <c r="AP143" s="157">
        <v>122</v>
      </c>
      <c r="AQ143" s="157"/>
    </row>
    <row r="144" spans="1:43" s="360" customFormat="1" x14ac:dyDescent="0.2">
      <c r="A144" s="790"/>
      <c r="B144" s="273"/>
      <c r="C144" s="155"/>
      <c r="D144" s="156"/>
      <c r="E144" s="916"/>
      <c r="F144" s="916"/>
      <c r="G144" s="916"/>
      <c r="H144" s="916"/>
      <c r="I144" s="916"/>
      <c r="J144" s="916"/>
      <c r="K144" s="916"/>
      <c r="L144" s="916"/>
      <c r="M144" s="916"/>
      <c r="N144" s="916"/>
      <c r="O144" s="916"/>
      <c r="P144" s="916"/>
      <c r="Q144" s="916"/>
      <c r="R144" s="916"/>
      <c r="S144" s="916"/>
      <c r="T144" s="916"/>
      <c r="U144" s="155"/>
      <c r="V144" s="156"/>
      <c r="W144" s="159"/>
      <c r="X144" s="159"/>
      <c r="Y144" s="162"/>
      <c r="Z144" s="162"/>
      <c r="AA144" s="162"/>
      <c r="AB144" s="162"/>
      <c r="AC144" s="162"/>
      <c r="AD144" s="162"/>
      <c r="AE144" s="162"/>
      <c r="AF144" s="162"/>
      <c r="AG144" s="162"/>
      <c r="AH144" s="162"/>
      <c r="AI144" s="162"/>
      <c r="AJ144" s="162"/>
      <c r="AK144" s="162"/>
      <c r="AL144" s="778"/>
      <c r="AM144" s="155"/>
      <c r="AN144" s="156"/>
      <c r="AO144" s="790"/>
      <c r="AP144" s="790"/>
      <c r="AQ144" s="790"/>
    </row>
    <row r="145" spans="1:43" s="360" customFormat="1" x14ac:dyDescent="0.2">
      <c r="A145" s="157"/>
      <c r="B145" s="273"/>
      <c r="C145" s="155"/>
      <c r="D145" s="156"/>
      <c r="E145" s="916"/>
      <c r="F145" s="916"/>
      <c r="G145" s="916"/>
      <c r="H145" s="916"/>
      <c r="I145" s="916"/>
      <c r="J145" s="916"/>
      <c r="K145" s="916"/>
      <c r="L145" s="916"/>
      <c r="M145" s="916"/>
      <c r="N145" s="916"/>
      <c r="O145" s="916"/>
      <c r="P145" s="916"/>
      <c r="Q145" s="916"/>
      <c r="R145" s="916"/>
      <c r="S145" s="916"/>
      <c r="T145" s="916"/>
      <c r="U145" s="155"/>
      <c r="V145" s="156"/>
      <c r="W145" s="159"/>
      <c r="X145" s="159"/>
      <c r="Y145" s="162"/>
      <c r="Z145" s="162"/>
      <c r="AA145" s="162"/>
      <c r="AB145" s="162"/>
      <c r="AC145" s="162"/>
      <c r="AD145" s="162"/>
      <c r="AE145" s="162"/>
      <c r="AF145" s="162"/>
      <c r="AG145" s="162"/>
      <c r="AH145" s="162"/>
      <c r="AI145" s="162"/>
      <c r="AJ145" s="162"/>
      <c r="AK145" s="162"/>
      <c r="AL145" s="269"/>
      <c r="AM145" s="155"/>
      <c r="AN145" s="156"/>
      <c r="AO145" s="157"/>
      <c r="AP145" s="157"/>
      <c r="AQ145" s="157"/>
    </row>
    <row r="146" spans="1:43" s="360" customFormat="1" ht="6" customHeight="1" x14ac:dyDescent="0.2">
      <c r="A146" s="172"/>
      <c r="B146" s="171"/>
      <c r="C146" s="166"/>
      <c r="D146" s="165"/>
      <c r="E146" s="172"/>
      <c r="F146" s="172"/>
      <c r="G146" s="172"/>
      <c r="H146" s="172"/>
      <c r="I146" s="172"/>
      <c r="J146" s="172"/>
      <c r="K146" s="172"/>
      <c r="L146" s="172"/>
      <c r="M146" s="172"/>
      <c r="N146" s="172"/>
      <c r="O146" s="172"/>
      <c r="P146" s="172"/>
      <c r="Q146" s="172"/>
      <c r="R146" s="172"/>
      <c r="S146" s="172"/>
      <c r="T146" s="172"/>
      <c r="U146" s="166"/>
      <c r="V146" s="165"/>
      <c r="W146" s="172"/>
      <c r="X146" s="172"/>
      <c r="Y146" s="172"/>
      <c r="Z146" s="172"/>
      <c r="AA146" s="172"/>
      <c r="AB146" s="172"/>
      <c r="AC146" s="172"/>
      <c r="AD146" s="172"/>
      <c r="AE146" s="172"/>
      <c r="AF146" s="172"/>
      <c r="AG146" s="172"/>
      <c r="AH146" s="172"/>
      <c r="AI146" s="172"/>
      <c r="AJ146" s="172"/>
      <c r="AK146" s="172"/>
      <c r="AL146" s="173"/>
      <c r="AM146" s="166"/>
      <c r="AN146" s="165"/>
      <c r="AO146" s="172"/>
      <c r="AP146" s="172"/>
      <c r="AQ146" s="172"/>
    </row>
    <row r="147" spans="1:43" s="360" customFormat="1" ht="6" customHeight="1" x14ac:dyDescent="0.2">
      <c r="A147" s="34"/>
      <c r="B147" s="787"/>
      <c r="C147" s="152"/>
      <c r="D147" s="153"/>
      <c r="E147" s="34"/>
      <c r="F147" s="34"/>
      <c r="G147" s="34"/>
      <c r="H147" s="34"/>
      <c r="I147" s="34"/>
      <c r="J147" s="34"/>
      <c r="K147" s="34"/>
      <c r="L147" s="34"/>
      <c r="M147" s="34"/>
      <c r="N147" s="34"/>
      <c r="O147" s="34"/>
      <c r="P147" s="34"/>
      <c r="Q147" s="34"/>
      <c r="R147" s="34"/>
      <c r="S147" s="34"/>
      <c r="T147" s="34"/>
      <c r="U147" s="152"/>
      <c r="V147" s="153"/>
      <c r="W147" s="34"/>
      <c r="X147" s="34"/>
      <c r="Y147" s="34"/>
      <c r="Z147" s="34"/>
      <c r="AA147" s="34"/>
      <c r="AB147" s="34"/>
      <c r="AC147" s="34"/>
      <c r="AD147" s="34"/>
      <c r="AE147" s="34"/>
      <c r="AF147" s="34"/>
      <c r="AG147" s="34"/>
      <c r="AH147" s="34"/>
      <c r="AI147" s="34"/>
      <c r="AJ147" s="34"/>
      <c r="AK147" s="34"/>
      <c r="AL147" s="41"/>
      <c r="AM147" s="152"/>
      <c r="AN147" s="153"/>
      <c r="AO147" s="34"/>
      <c r="AP147" s="34"/>
      <c r="AQ147" s="34"/>
    </row>
    <row r="148" spans="1:43" s="360" customFormat="1" ht="11.25" customHeight="1" x14ac:dyDescent="0.2">
      <c r="A148" s="157"/>
      <c r="B148" s="273">
        <v>121</v>
      </c>
      <c r="C148" s="155"/>
      <c r="D148" s="156"/>
      <c r="E148" s="914" t="str">
        <f ca="1">VLOOKUP(INDIRECT(ADDRESS(ROW(),COLUMN()-3)),Language_Translations,MATCH(Language_Selected,Language_Options,0),FALSE)</f>
        <v>Au cours du dernier mois, combien de fois avez-vous utilisé internet: presque chaque jour, au moins une fois par semaine, moins d'une fois par semaine ou pas du tout ?</v>
      </c>
      <c r="F148" s="914"/>
      <c r="G148" s="914"/>
      <c r="H148" s="914"/>
      <c r="I148" s="914"/>
      <c r="J148" s="914"/>
      <c r="K148" s="914"/>
      <c r="L148" s="914"/>
      <c r="M148" s="914"/>
      <c r="N148" s="914"/>
      <c r="O148" s="914"/>
      <c r="P148" s="914"/>
      <c r="Q148" s="914"/>
      <c r="R148" s="914"/>
      <c r="S148" s="914"/>
      <c r="T148" s="914"/>
      <c r="U148" s="155"/>
      <c r="V148" s="156"/>
      <c r="W148" s="159" t="s">
        <v>476</v>
      </c>
      <c r="X148" s="159"/>
      <c r="Z148" s="162"/>
      <c r="AB148" s="162"/>
      <c r="AD148" s="162"/>
      <c r="AE148" s="162" t="s">
        <v>2</v>
      </c>
      <c r="AF148" s="162"/>
      <c r="AG148" s="162"/>
      <c r="AH148" s="162"/>
      <c r="AI148" s="162"/>
      <c r="AJ148" s="162"/>
      <c r="AK148" s="162"/>
      <c r="AL148" s="269" t="s">
        <v>10</v>
      </c>
      <c r="AM148" s="155"/>
      <c r="AN148" s="156"/>
      <c r="AO148" s="157"/>
      <c r="AP148" s="157"/>
      <c r="AQ148" s="157"/>
    </row>
    <row r="149" spans="1:43" s="360" customFormat="1" x14ac:dyDescent="0.2">
      <c r="A149" s="157"/>
      <c r="B149" s="273"/>
      <c r="C149" s="155"/>
      <c r="D149" s="156"/>
      <c r="E149" s="914"/>
      <c r="F149" s="914"/>
      <c r="G149" s="914"/>
      <c r="H149" s="914"/>
      <c r="I149" s="914"/>
      <c r="J149" s="914"/>
      <c r="K149" s="914"/>
      <c r="L149" s="914"/>
      <c r="M149" s="914"/>
      <c r="N149" s="914"/>
      <c r="O149" s="914"/>
      <c r="P149" s="914"/>
      <c r="Q149" s="914"/>
      <c r="R149" s="914"/>
      <c r="S149" s="914"/>
      <c r="T149" s="914"/>
      <c r="U149" s="155"/>
      <c r="V149" s="156"/>
      <c r="W149" s="159" t="s">
        <v>468</v>
      </c>
      <c r="X149" s="159"/>
      <c r="Z149" s="162"/>
      <c r="AB149" s="162"/>
      <c r="AE149" s="162"/>
      <c r="AF149" s="266"/>
      <c r="AG149" s="162"/>
      <c r="AH149" s="162" t="s">
        <v>2</v>
      </c>
      <c r="AI149" s="162"/>
      <c r="AJ149" s="162"/>
      <c r="AK149" s="162"/>
      <c r="AL149" s="269" t="s">
        <v>12</v>
      </c>
      <c r="AM149" s="155"/>
      <c r="AN149" s="156"/>
      <c r="AO149" s="157"/>
      <c r="AP149" s="157"/>
      <c r="AQ149" s="157"/>
    </row>
    <row r="150" spans="1:43" s="360" customFormat="1" x14ac:dyDescent="0.2">
      <c r="A150" s="157"/>
      <c r="B150" s="273"/>
      <c r="C150" s="155"/>
      <c r="D150" s="156"/>
      <c r="E150" s="914"/>
      <c r="F150" s="914"/>
      <c r="G150" s="914"/>
      <c r="H150" s="914"/>
      <c r="I150" s="914"/>
      <c r="J150" s="914"/>
      <c r="K150" s="914"/>
      <c r="L150" s="914"/>
      <c r="M150" s="914"/>
      <c r="N150" s="914"/>
      <c r="O150" s="914"/>
      <c r="P150" s="914"/>
      <c r="Q150" s="914"/>
      <c r="R150" s="914"/>
      <c r="S150" s="914"/>
      <c r="T150" s="914"/>
      <c r="U150" s="155"/>
      <c r="V150" s="156"/>
      <c r="W150" s="159" t="s">
        <v>469</v>
      </c>
      <c r="X150" s="159"/>
      <c r="Y150" s="162"/>
      <c r="Z150" s="162"/>
      <c r="AA150" s="162"/>
      <c r="AB150" s="162"/>
      <c r="AC150" s="162"/>
      <c r="AD150" s="162"/>
      <c r="AE150" s="162"/>
      <c r="AF150" s="162"/>
      <c r="AH150" s="162" t="s">
        <v>2</v>
      </c>
      <c r="AI150" s="162"/>
      <c r="AJ150" s="162"/>
      <c r="AK150" s="162"/>
      <c r="AL150" s="269" t="s">
        <v>14</v>
      </c>
      <c r="AM150" s="155"/>
      <c r="AN150" s="156"/>
      <c r="AO150" s="157"/>
      <c r="AP150" s="157"/>
      <c r="AQ150" s="157"/>
    </row>
    <row r="151" spans="1:43" s="360" customFormat="1" x14ac:dyDescent="0.2">
      <c r="A151" s="157"/>
      <c r="B151" s="273"/>
      <c r="C151" s="155"/>
      <c r="D151" s="156"/>
      <c r="E151" s="914"/>
      <c r="F151" s="914"/>
      <c r="G151" s="914"/>
      <c r="H151" s="914"/>
      <c r="I151" s="914"/>
      <c r="J151" s="914"/>
      <c r="K151" s="914"/>
      <c r="L151" s="914"/>
      <c r="M151" s="914"/>
      <c r="N151" s="914"/>
      <c r="O151" s="914"/>
      <c r="P151" s="914"/>
      <c r="Q151" s="914"/>
      <c r="R151" s="914"/>
      <c r="S151" s="914"/>
      <c r="T151" s="914"/>
      <c r="U151" s="155"/>
      <c r="V151" s="156"/>
      <c r="W151" s="159" t="s">
        <v>470</v>
      </c>
      <c r="X151" s="159"/>
      <c r="Y151" s="162"/>
      <c r="Z151" s="162"/>
      <c r="AA151" s="162"/>
      <c r="AB151" s="162" t="s">
        <v>2</v>
      </c>
      <c r="AC151" s="162"/>
      <c r="AD151" s="162"/>
      <c r="AE151" s="162"/>
      <c r="AF151" s="162"/>
      <c r="AG151" s="162"/>
      <c r="AH151" s="162"/>
      <c r="AI151" s="162"/>
      <c r="AJ151" s="162"/>
      <c r="AK151" s="162"/>
      <c r="AL151" s="269" t="s">
        <v>16</v>
      </c>
      <c r="AM151" s="155"/>
      <c r="AN151" s="156"/>
      <c r="AO151" s="157"/>
      <c r="AP151" s="157"/>
      <c r="AQ151" s="157"/>
    </row>
    <row r="152" spans="1:43" s="360" customFormat="1" ht="6" customHeight="1" x14ac:dyDescent="0.2">
      <c r="A152" s="172"/>
      <c r="B152" s="171"/>
      <c r="C152" s="166"/>
      <c r="D152" s="165"/>
      <c r="E152" s="172"/>
      <c r="F152" s="172"/>
      <c r="G152" s="172"/>
      <c r="H152" s="172"/>
      <c r="I152" s="172"/>
      <c r="J152" s="172"/>
      <c r="K152" s="172"/>
      <c r="L152" s="172"/>
      <c r="M152" s="172"/>
      <c r="N152" s="172"/>
      <c r="O152" s="172"/>
      <c r="P152" s="172"/>
      <c r="Q152" s="172"/>
      <c r="R152" s="172"/>
      <c r="S152" s="172"/>
      <c r="T152" s="172"/>
      <c r="U152" s="166"/>
      <c r="V152" s="165"/>
      <c r="W152" s="172"/>
      <c r="X152" s="172"/>
      <c r="Y152" s="172"/>
      <c r="Z152" s="172"/>
      <c r="AA152" s="172"/>
      <c r="AB152" s="172"/>
      <c r="AC152" s="172"/>
      <c r="AD152" s="172"/>
      <c r="AE152" s="172"/>
      <c r="AF152" s="172"/>
      <c r="AG152" s="172"/>
      <c r="AH152" s="172"/>
      <c r="AI152" s="172"/>
      <c r="AJ152" s="172"/>
      <c r="AK152" s="172"/>
      <c r="AL152" s="173"/>
      <c r="AM152" s="166"/>
      <c r="AN152" s="165"/>
      <c r="AO152" s="172"/>
      <c r="AP152" s="172"/>
      <c r="AQ152" s="172"/>
    </row>
    <row r="153" spans="1:43" ht="6" customHeight="1" x14ac:dyDescent="0.2">
      <c r="A153" s="26"/>
      <c r="B153" s="756"/>
      <c r="C153" s="89"/>
      <c r="D153" s="45"/>
      <c r="E153" s="26"/>
      <c r="F153" s="26"/>
      <c r="G153" s="26"/>
      <c r="H153" s="26"/>
      <c r="I153" s="34"/>
      <c r="J153" s="34"/>
      <c r="K153" s="34"/>
      <c r="L153" s="34"/>
      <c r="M153" s="34"/>
      <c r="N153" s="34"/>
      <c r="O153" s="34"/>
      <c r="P153" s="34"/>
      <c r="Q153" s="34"/>
      <c r="R153" s="34"/>
      <c r="S153" s="34"/>
      <c r="T153" s="34"/>
      <c r="U153" s="89"/>
      <c r="V153" s="45"/>
      <c r="W153" s="26"/>
      <c r="X153" s="26"/>
      <c r="Y153" s="26"/>
      <c r="Z153" s="26"/>
      <c r="AA153" s="26"/>
      <c r="AB153" s="26"/>
      <c r="AC153" s="26"/>
      <c r="AD153" s="26"/>
      <c r="AE153" s="26"/>
      <c r="AF153" s="26"/>
      <c r="AG153" s="26"/>
      <c r="AH153" s="26"/>
      <c r="AI153" s="26"/>
      <c r="AJ153" s="26"/>
      <c r="AK153" s="26"/>
      <c r="AL153" s="187"/>
      <c r="AM153" s="89"/>
      <c r="AN153" s="45"/>
      <c r="AO153" s="26"/>
      <c r="AP153" s="26"/>
      <c r="AQ153" s="26"/>
    </row>
    <row r="154" spans="1:43" x14ac:dyDescent="0.2">
      <c r="A154" s="28"/>
      <c r="B154" s="216">
        <v>122</v>
      </c>
      <c r="C154" s="94"/>
      <c r="D154" s="95"/>
      <c r="E154" s="918" t="str">
        <f ca="1">VLOOKUP(INDIRECT(ADDRESS(ROW(),COLUMN()-3)),Language_Translations,MATCH(Language_Selected,Language_Options,0),FALSE)</f>
        <v>QUESTIONS SUR LA RELIGION SPÉCIFIQUES AU PAYS, SI APPROPRIÉ.</v>
      </c>
      <c r="F154" s="918"/>
      <c r="G154" s="918"/>
      <c r="H154" s="918"/>
      <c r="I154" s="918"/>
      <c r="J154" s="918"/>
      <c r="K154" s="918"/>
      <c r="L154" s="918"/>
      <c r="M154" s="918"/>
      <c r="N154" s="918"/>
      <c r="O154" s="918"/>
      <c r="P154" s="918"/>
      <c r="Q154" s="918"/>
      <c r="R154" s="918"/>
      <c r="S154" s="918"/>
      <c r="T154" s="918"/>
      <c r="U154" s="94"/>
      <c r="V154" s="95"/>
      <c r="W154" s="28"/>
      <c r="X154" s="28"/>
      <c r="Y154" s="28"/>
      <c r="Z154" s="28"/>
      <c r="AA154" s="28"/>
      <c r="AB154" s="28"/>
      <c r="AC154" s="28"/>
      <c r="AD154" s="28"/>
      <c r="AE154" s="28"/>
      <c r="AF154" s="28"/>
      <c r="AG154" s="28"/>
      <c r="AH154" s="28"/>
      <c r="AI154" s="28"/>
      <c r="AJ154" s="28"/>
      <c r="AK154" s="28"/>
      <c r="AL154" s="42"/>
      <c r="AM154" s="94"/>
      <c r="AN154" s="95"/>
      <c r="AO154" s="28"/>
      <c r="AP154" s="28"/>
      <c r="AQ154" s="28"/>
    </row>
    <row r="155" spans="1:43" x14ac:dyDescent="0.2">
      <c r="A155" s="28"/>
      <c r="B155" s="757"/>
      <c r="C155" s="94"/>
      <c r="D155" s="95"/>
      <c r="E155" s="918"/>
      <c r="F155" s="918"/>
      <c r="G155" s="918"/>
      <c r="H155" s="918"/>
      <c r="I155" s="918"/>
      <c r="J155" s="918"/>
      <c r="K155" s="918"/>
      <c r="L155" s="918"/>
      <c r="M155" s="918"/>
      <c r="N155" s="918"/>
      <c r="O155" s="918"/>
      <c r="P155" s="918"/>
      <c r="Q155" s="918"/>
      <c r="R155" s="918"/>
      <c r="S155" s="918"/>
      <c r="T155" s="918"/>
      <c r="U155" s="94"/>
      <c r="V155" s="95"/>
      <c r="W155" s="28"/>
      <c r="X155" s="28"/>
      <c r="Y155" s="28"/>
      <c r="Z155" s="28"/>
      <c r="AA155" s="28"/>
      <c r="AB155" s="28"/>
      <c r="AC155" s="28"/>
      <c r="AD155" s="28"/>
      <c r="AE155" s="28"/>
      <c r="AF155" s="28"/>
      <c r="AG155" s="28"/>
      <c r="AH155" s="28"/>
      <c r="AI155" s="28"/>
      <c r="AJ155" s="28"/>
      <c r="AK155" s="28"/>
      <c r="AL155" s="42"/>
      <c r="AM155" s="94"/>
      <c r="AN155" s="95"/>
      <c r="AO155" s="28"/>
      <c r="AP155" s="28"/>
      <c r="AQ155" s="28"/>
    </row>
    <row r="156" spans="1:43" ht="6" customHeight="1" x14ac:dyDescent="0.2">
      <c r="A156" s="30"/>
      <c r="B156" s="793"/>
      <c r="C156" s="91"/>
      <c r="D156" s="44"/>
      <c r="E156" s="30"/>
      <c r="F156" s="30"/>
      <c r="G156" s="30"/>
      <c r="H156" s="30"/>
      <c r="I156" s="172"/>
      <c r="J156" s="172"/>
      <c r="K156" s="172"/>
      <c r="L156" s="172"/>
      <c r="M156" s="172"/>
      <c r="N156" s="172"/>
      <c r="O156" s="172"/>
      <c r="P156" s="172"/>
      <c r="Q156" s="172"/>
      <c r="R156" s="172"/>
      <c r="S156" s="172"/>
      <c r="T156" s="172"/>
      <c r="U156" s="91"/>
      <c r="V156" s="44"/>
      <c r="W156" s="30"/>
      <c r="X156" s="30"/>
      <c r="Y156" s="30"/>
      <c r="Z156" s="30"/>
      <c r="AA156" s="30"/>
      <c r="AB156" s="30"/>
      <c r="AC156" s="30"/>
      <c r="AD156" s="30"/>
      <c r="AE156" s="30"/>
      <c r="AF156" s="30"/>
      <c r="AG156" s="30"/>
      <c r="AH156" s="30"/>
      <c r="AI156" s="30"/>
      <c r="AJ156" s="30"/>
      <c r="AK156" s="30"/>
      <c r="AL156" s="185"/>
      <c r="AM156" s="91"/>
      <c r="AN156" s="44"/>
      <c r="AO156" s="30"/>
      <c r="AP156" s="30"/>
      <c r="AQ156" s="30"/>
    </row>
    <row r="157" spans="1:43" ht="6" customHeight="1" x14ac:dyDescent="0.2">
      <c r="A157" s="26"/>
      <c r="B157" s="756"/>
      <c r="C157" s="89"/>
      <c r="D157" s="45"/>
      <c r="E157" s="26"/>
      <c r="F157" s="26"/>
      <c r="G157" s="26"/>
      <c r="H157" s="26"/>
      <c r="I157" s="34"/>
      <c r="J157" s="34"/>
      <c r="K157" s="34"/>
      <c r="L157" s="34"/>
      <c r="M157" s="34"/>
      <c r="N157" s="34"/>
      <c r="O157" s="34"/>
      <c r="P157" s="34"/>
      <c r="Q157" s="34"/>
      <c r="R157" s="34"/>
      <c r="S157" s="34"/>
      <c r="T157" s="34"/>
      <c r="U157" s="89"/>
      <c r="V157" s="45"/>
      <c r="W157" s="26"/>
      <c r="X157" s="26"/>
      <c r="Y157" s="26"/>
      <c r="Z157" s="26"/>
      <c r="AA157" s="26"/>
      <c r="AB157" s="26"/>
      <c r="AC157" s="26"/>
      <c r="AD157" s="26"/>
      <c r="AE157" s="26"/>
      <c r="AF157" s="26"/>
      <c r="AG157" s="26"/>
      <c r="AH157" s="26"/>
      <c r="AI157" s="26"/>
      <c r="AJ157" s="26"/>
      <c r="AK157" s="26"/>
      <c r="AL157" s="187"/>
      <c r="AM157" s="89"/>
      <c r="AN157" s="45"/>
      <c r="AO157" s="26"/>
      <c r="AP157" s="26"/>
      <c r="AQ157" s="26"/>
    </row>
    <row r="158" spans="1:43" x14ac:dyDescent="0.2">
      <c r="A158" s="28"/>
      <c r="B158" s="216">
        <v>123</v>
      </c>
      <c r="C158" s="94"/>
      <c r="D158" s="95"/>
      <c r="E158" s="918" t="str">
        <f ca="1">VLOOKUP(INDIRECT(ADDRESS(ROW(),COLUMN()-3)),Language_Translations,MATCH(Language_Selected,Language_Options,0),FALSE)</f>
        <v>QUESTIONS SUR L'ETHNIE SPÉCIFIQUES AU PAYS, SI APPROPRIÉ.</v>
      </c>
      <c r="F158" s="918"/>
      <c r="G158" s="918"/>
      <c r="H158" s="918"/>
      <c r="I158" s="918"/>
      <c r="J158" s="918"/>
      <c r="K158" s="918"/>
      <c r="L158" s="918"/>
      <c r="M158" s="918"/>
      <c r="N158" s="918"/>
      <c r="O158" s="918"/>
      <c r="P158" s="918"/>
      <c r="Q158" s="918"/>
      <c r="R158" s="918"/>
      <c r="S158" s="918"/>
      <c r="T158" s="918"/>
      <c r="U158" s="94"/>
      <c r="V158" s="95"/>
      <c r="W158" s="28"/>
      <c r="X158" s="28"/>
      <c r="Y158" s="28"/>
      <c r="Z158" s="28"/>
      <c r="AA158" s="28"/>
      <c r="AB158" s="28"/>
      <c r="AC158" s="28"/>
      <c r="AD158" s="28"/>
      <c r="AE158" s="28"/>
      <c r="AF158" s="28"/>
      <c r="AG158" s="28"/>
      <c r="AH158" s="28"/>
      <c r="AI158" s="28"/>
      <c r="AJ158" s="28"/>
      <c r="AK158" s="28"/>
      <c r="AL158" s="42"/>
      <c r="AM158" s="94"/>
      <c r="AN158" s="95"/>
      <c r="AO158" s="28"/>
      <c r="AP158" s="28"/>
      <c r="AQ158" s="28"/>
    </row>
    <row r="159" spans="1:43" x14ac:dyDescent="0.2">
      <c r="A159" s="28"/>
      <c r="B159" s="757"/>
      <c r="C159" s="94"/>
      <c r="D159" s="95"/>
      <c r="E159" s="918"/>
      <c r="F159" s="918"/>
      <c r="G159" s="918"/>
      <c r="H159" s="918"/>
      <c r="I159" s="918"/>
      <c r="J159" s="918"/>
      <c r="K159" s="918"/>
      <c r="L159" s="918"/>
      <c r="M159" s="918"/>
      <c r="N159" s="918"/>
      <c r="O159" s="918"/>
      <c r="P159" s="918"/>
      <c r="Q159" s="918"/>
      <c r="R159" s="918"/>
      <c r="S159" s="918"/>
      <c r="T159" s="918"/>
      <c r="U159" s="94"/>
      <c r="V159" s="95"/>
      <c r="W159" s="28"/>
      <c r="X159" s="28"/>
      <c r="Y159" s="28"/>
      <c r="Z159" s="28"/>
      <c r="AA159" s="28"/>
      <c r="AB159" s="28"/>
      <c r="AC159" s="28"/>
      <c r="AD159" s="28"/>
      <c r="AE159" s="28"/>
      <c r="AF159" s="28"/>
      <c r="AG159" s="28"/>
      <c r="AH159" s="28"/>
      <c r="AI159" s="28"/>
      <c r="AJ159" s="28"/>
      <c r="AK159" s="28"/>
      <c r="AL159" s="42"/>
      <c r="AM159" s="94"/>
      <c r="AN159" s="95"/>
      <c r="AO159" s="28"/>
      <c r="AP159" s="28"/>
      <c r="AQ159" s="28"/>
    </row>
    <row r="160" spans="1:43" ht="6" customHeight="1" x14ac:dyDescent="0.2">
      <c r="A160" s="30"/>
      <c r="B160" s="793"/>
      <c r="C160" s="91"/>
      <c r="D160" s="44"/>
      <c r="E160" s="30"/>
      <c r="F160" s="30"/>
      <c r="G160" s="30"/>
      <c r="H160" s="30"/>
      <c r="I160" s="172"/>
      <c r="J160" s="172"/>
      <c r="K160" s="172"/>
      <c r="L160" s="172"/>
      <c r="M160" s="172"/>
      <c r="N160" s="172"/>
      <c r="O160" s="172"/>
      <c r="P160" s="172"/>
      <c r="Q160" s="172"/>
      <c r="R160" s="172"/>
      <c r="S160" s="172"/>
      <c r="T160" s="172"/>
      <c r="U160" s="91"/>
      <c r="V160" s="44"/>
      <c r="W160" s="30"/>
      <c r="X160" s="30"/>
      <c r="Y160" s="30"/>
      <c r="Z160" s="30"/>
      <c r="AA160" s="30"/>
      <c r="AB160" s="30"/>
      <c r="AC160" s="30"/>
      <c r="AD160" s="30"/>
      <c r="AE160" s="30"/>
      <c r="AF160" s="30"/>
      <c r="AG160" s="30"/>
      <c r="AH160" s="30"/>
      <c r="AI160" s="30"/>
      <c r="AJ160" s="30"/>
      <c r="AK160" s="30"/>
      <c r="AL160" s="185"/>
      <c r="AM160" s="91"/>
      <c r="AN160" s="44"/>
      <c r="AO160" s="30"/>
      <c r="AP160" s="30"/>
      <c r="AQ160" s="30"/>
    </row>
    <row r="161" spans="1:43" ht="6" customHeight="1" x14ac:dyDescent="0.2">
      <c r="A161" s="260"/>
      <c r="B161" s="261"/>
      <c r="C161" s="262"/>
      <c r="D161" s="45"/>
      <c r="E161" s="26"/>
      <c r="F161" s="26"/>
      <c r="G161" s="26"/>
      <c r="H161" s="26"/>
      <c r="I161" s="34"/>
      <c r="J161" s="34"/>
      <c r="K161" s="34"/>
      <c r="L161" s="34"/>
      <c r="M161" s="34"/>
      <c r="N161" s="34"/>
      <c r="O161" s="34"/>
      <c r="P161" s="34"/>
      <c r="Q161" s="34"/>
      <c r="R161" s="34"/>
      <c r="S161" s="34"/>
      <c r="T161" s="34"/>
      <c r="U161" s="89"/>
      <c r="V161" s="45"/>
      <c r="W161" s="26"/>
      <c r="X161" s="26"/>
      <c r="Y161" s="26"/>
      <c r="Z161" s="26"/>
      <c r="AA161" s="26"/>
      <c r="AB161" s="26"/>
      <c r="AC161" s="26"/>
      <c r="AD161" s="26"/>
      <c r="AE161" s="26"/>
      <c r="AF161" s="26"/>
      <c r="AG161" s="26"/>
      <c r="AH161" s="26"/>
      <c r="AI161" s="26"/>
      <c r="AJ161" s="26"/>
      <c r="AK161" s="26"/>
      <c r="AL161" s="187"/>
      <c r="AM161" s="89"/>
      <c r="AN161" s="45"/>
      <c r="AO161" s="26"/>
      <c r="AP161" s="26"/>
      <c r="AQ161" s="26"/>
    </row>
    <row r="162" spans="1:43" ht="11.25" customHeight="1" x14ac:dyDescent="0.2">
      <c r="A162" s="256"/>
      <c r="B162" s="634">
        <v>124</v>
      </c>
      <c r="C162" s="635"/>
      <c r="D162" s="156"/>
      <c r="E162" s="914" t="str">
        <f ca="1">VLOOKUP(INDIRECT(ADDRESS(ROW(),COLUMN()-3)),Language_Translations,MATCH(Language_Selected,Language_Options,0),FALSE)</f>
        <v>Au cours des 12 derniers mois, combien de fois vous est-il arrivé de passer une nuit ou plus ailleurs que chez vous ?</v>
      </c>
      <c r="F162" s="914"/>
      <c r="G162" s="914"/>
      <c r="H162" s="914"/>
      <c r="I162" s="914"/>
      <c r="J162" s="914"/>
      <c r="K162" s="914"/>
      <c r="L162" s="914"/>
      <c r="M162" s="914"/>
      <c r="N162" s="914"/>
      <c r="O162" s="914"/>
      <c r="P162" s="914"/>
      <c r="Q162" s="914"/>
      <c r="R162" s="914"/>
      <c r="S162" s="914"/>
      <c r="T162" s="914"/>
      <c r="U162" s="155"/>
      <c r="V162" s="156"/>
      <c r="W162" s="159"/>
      <c r="X162" s="159"/>
      <c r="Y162" s="159"/>
      <c r="Z162" s="159"/>
      <c r="AA162" s="159"/>
      <c r="AB162" s="159"/>
      <c r="AC162" s="159"/>
      <c r="AD162" s="159"/>
      <c r="AE162" s="159"/>
      <c r="AF162" s="159"/>
      <c r="AG162" s="159"/>
      <c r="AH162" s="159"/>
      <c r="AI162" s="153"/>
      <c r="AJ162" s="152"/>
      <c r="AK162" s="153"/>
      <c r="AL162" s="160"/>
      <c r="AM162" s="155"/>
      <c r="AN162" s="156"/>
      <c r="AO162" s="159"/>
      <c r="AP162" s="159"/>
      <c r="AQ162" s="157"/>
    </row>
    <row r="163" spans="1:43" x14ac:dyDescent="0.2">
      <c r="A163" s="256"/>
      <c r="B163" s="634" t="s">
        <v>53</v>
      </c>
      <c r="C163" s="248"/>
      <c r="D163" s="156"/>
      <c r="E163" s="914"/>
      <c r="F163" s="914"/>
      <c r="G163" s="914"/>
      <c r="H163" s="914"/>
      <c r="I163" s="914"/>
      <c r="J163" s="914"/>
      <c r="K163" s="914"/>
      <c r="L163" s="914"/>
      <c r="M163" s="914"/>
      <c r="N163" s="914"/>
      <c r="O163" s="914"/>
      <c r="P163" s="914"/>
      <c r="Q163" s="914"/>
      <c r="R163" s="914"/>
      <c r="S163" s="914"/>
      <c r="T163" s="914"/>
      <c r="U163" s="155"/>
      <c r="V163" s="156"/>
      <c r="W163" s="159" t="s">
        <v>477</v>
      </c>
      <c r="X163" s="159"/>
      <c r="Y163" s="159"/>
      <c r="Z163" s="159"/>
      <c r="AA163" s="159"/>
      <c r="AB163" s="159"/>
      <c r="AC163" s="342" t="s">
        <v>2</v>
      </c>
      <c r="AD163" s="162" t="s">
        <v>2</v>
      </c>
      <c r="AE163" s="162"/>
      <c r="AF163" s="164"/>
      <c r="AG163" s="162"/>
      <c r="AH163" s="162"/>
      <c r="AI163" s="165"/>
      <c r="AJ163" s="166"/>
      <c r="AK163" s="165"/>
      <c r="AL163" s="167"/>
      <c r="AM163" s="155"/>
      <c r="AN163" s="156"/>
      <c r="AO163" s="159"/>
      <c r="AP163" s="159"/>
      <c r="AQ163" s="157"/>
    </row>
    <row r="164" spans="1:43" x14ac:dyDescent="0.2">
      <c r="A164" s="256"/>
      <c r="B164" s="252"/>
      <c r="C164" s="248"/>
      <c r="D164" s="156"/>
      <c r="E164" s="914"/>
      <c r="F164" s="914"/>
      <c r="G164" s="914"/>
      <c r="H164" s="914"/>
      <c r="I164" s="914"/>
      <c r="J164" s="914"/>
      <c r="K164" s="914"/>
      <c r="L164" s="914"/>
      <c r="M164" s="914"/>
      <c r="N164" s="914"/>
      <c r="O164" s="914"/>
      <c r="P164" s="914"/>
      <c r="Q164" s="914"/>
      <c r="R164" s="914"/>
      <c r="S164" s="914"/>
      <c r="T164" s="914"/>
      <c r="U164" s="155"/>
      <c r="V164" s="156"/>
      <c r="W164" s="159"/>
      <c r="X164" s="159"/>
      <c r="Y164" s="159"/>
      <c r="Z164" s="159"/>
      <c r="AA164" s="159"/>
      <c r="AB164" s="159"/>
      <c r="AC164" s="159"/>
      <c r="AD164" s="159"/>
      <c r="AE164" s="159"/>
      <c r="AF164" s="159"/>
      <c r="AG164" s="159"/>
      <c r="AH164" s="159"/>
      <c r="AI164" s="159"/>
      <c r="AJ164" s="159"/>
      <c r="AK164" s="159"/>
      <c r="AL164" s="168"/>
      <c r="AM164" s="155"/>
      <c r="AN164" s="156"/>
      <c r="AO164" s="159"/>
      <c r="AP164" s="159"/>
      <c r="AQ164" s="157"/>
    </row>
    <row r="165" spans="1:43" x14ac:dyDescent="0.2">
      <c r="A165" s="256"/>
      <c r="B165" s="252"/>
      <c r="C165" s="248"/>
      <c r="D165" s="156"/>
      <c r="E165" s="914"/>
      <c r="F165" s="914"/>
      <c r="G165" s="914"/>
      <c r="H165" s="914"/>
      <c r="I165" s="914"/>
      <c r="J165" s="914"/>
      <c r="K165" s="914"/>
      <c r="L165" s="914"/>
      <c r="M165" s="914"/>
      <c r="N165" s="914"/>
      <c r="O165" s="914"/>
      <c r="P165" s="914"/>
      <c r="Q165" s="914"/>
      <c r="R165" s="914"/>
      <c r="S165" s="914"/>
      <c r="T165" s="914"/>
      <c r="U165" s="155"/>
      <c r="V165" s="156"/>
      <c r="W165" s="159" t="s">
        <v>478</v>
      </c>
      <c r="X165" s="159"/>
      <c r="Y165" s="159"/>
      <c r="Z165" s="162" t="s">
        <v>2</v>
      </c>
      <c r="AA165" s="162"/>
      <c r="AB165" s="162"/>
      <c r="AC165" s="162"/>
      <c r="AD165" s="162"/>
      <c r="AE165" s="162"/>
      <c r="AF165" s="162"/>
      <c r="AG165" s="162"/>
      <c r="AH165" s="162"/>
      <c r="AI165" s="162"/>
      <c r="AJ165" s="162"/>
      <c r="AK165" s="162"/>
      <c r="AL165" s="169" t="s">
        <v>20</v>
      </c>
      <c r="AM165" s="155"/>
      <c r="AN165" s="156"/>
      <c r="AO165" s="159"/>
      <c r="AP165" s="275">
        <v>201</v>
      </c>
      <c r="AQ165" s="157"/>
    </row>
    <row r="166" spans="1:43" ht="6" customHeight="1" x14ac:dyDescent="0.2">
      <c r="A166" s="257"/>
      <c r="B166" s="258"/>
      <c r="C166" s="259"/>
      <c r="D166" s="165"/>
      <c r="E166" s="172"/>
      <c r="F166" s="172"/>
      <c r="G166" s="172"/>
      <c r="H166" s="172"/>
      <c r="I166" s="172"/>
      <c r="J166" s="172"/>
      <c r="K166" s="172"/>
      <c r="L166" s="172"/>
      <c r="M166" s="172"/>
      <c r="N166" s="172"/>
      <c r="O166" s="172"/>
      <c r="P166" s="172"/>
      <c r="Q166" s="172"/>
      <c r="R166" s="172"/>
      <c r="S166" s="172"/>
      <c r="T166" s="172"/>
      <c r="U166" s="166"/>
      <c r="V166" s="165"/>
      <c r="W166" s="172"/>
      <c r="X166" s="172"/>
      <c r="Y166" s="172"/>
      <c r="Z166" s="172"/>
      <c r="AA166" s="172"/>
      <c r="AB166" s="172"/>
      <c r="AC166" s="172"/>
      <c r="AD166" s="172"/>
      <c r="AE166" s="172"/>
      <c r="AF166" s="172"/>
      <c r="AG166" s="172"/>
      <c r="AH166" s="172"/>
      <c r="AI166" s="172"/>
      <c r="AJ166" s="172"/>
      <c r="AK166" s="172"/>
      <c r="AL166" s="173"/>
      <c r="AM166" s="166"/>
      <c r="AN166" s="165"/>
      <c r="AO166" s="172"/>
      <c r="AP166" s="172"/>
      <c r="AQ166" s="172"/>
    </row>
    <row r="167" spans="1:43" ht="6" customHeight="1" x14ac:dyDescent="0.2">
      <c r="A167" s="260"/>
      <c r="B167" s="261"/>
      <c r="C167" s="262"/>
      <c r="D167" s="153"/>
      <c r="E167" s="34"/>
      <c r="F167" s="34"/>
      <c r="G167" s="34"/>
      <c r="H167" s="34"/>
      <c r="I167" s="34"/>
      <c r="J167" s="34"/>
      <c r="K167" s="34"/>
      <c r="L167" s="34"/>
      <c r="M167" s="34"/>
      <c r="N167" s="34"/>
      <c r="O167" s="34"/>
      <c r="P167" s="34"/>
      <c r="Q167" s="34"/>
      <c r="R167" s="34"/>
      <c r="S167" s="34"/>
      <c r="T167" s="34"/>
      <c r="U167" s="152"/>
      <c r="V167" s="153"/>
      <c r="W167" s="34"/>
      <c r="X167" s="34"/>
      <c r="Y167" s="34"/>
      <c r="Z167" s="34"/>
      <c r="AA167" s="34"/>
      <c r="AB167" s="34"/>
      <c r="AC167" s="34"/>
      <c r="AD167" s="34"/>
      <c r="AE167" s="34"/>
      <c r="AF167" s="34"/>
      <c r="AG167" s="34"/>
      <c r="AH167" s="34"/>
      <c r="AI167" s="34"/>
      <c r="AJ167" s="34"/>
      <c r="AK167" s="34"/>
      <c r="AL167" s="41"/>
      <c r="AM167" s="152"/>
      <c r="AN167" s="153"/>
      <c r="AO167" s="34"/>
      <c r="AP167" s="34"/>
      <c r="AQ167" s="34"/>
    </row>
    <row r="168" spans="1:43" ht="11.25" customHeight="1" x14ac:dyDescent="0.2">
      <c r="A168" s="256"/>
      <c r="B168" s="634">
        <v>125</v>
      </c>
      <c r="C168" s="248"/>
      <c r="D168" s="156"/>
      <c r="E168" s="914" t="str">
        <f ca="1">VLOOKUP(INDIRECT(ADDRESS(ROW(),COLUMN()-3)),Language_Translations,MATCH(Language_Selected,Language_Options,0),FALSE)</f>
        <v>Au cours des 12 derniers mois, avez-vous été absente de chez vous pendant plus d'un mois d'affilée ?</v>
      </c>
      <c r="F168" s="914"/>
      <c r="G168" s="914"/>
      <c r="H168" s="914"/>
      <c r="I168" s="914"/>
      <c r="J168" s="914"/>
      <c r="K168" s="914"/>
      <c r="L168" s="914"/>
      <c r="M168" s="914"/>
      <c r="N168" s="914"/>
      <c r="O168" s="914"/>
      <c r="P168" s="914"/>
      <c r="Q168" s="914"/>
      <c r="R168" s="914"/>
      <c r="S168" s="914"/>
      <c r="T168" s="914"/>
      <c r="U168" s="155"/>
      <c r="V168" s="156"/>
      <c r="W168" s="159" t="s">
        <v>444</v>
      </c>
      <c r="X168" s="159"/>
      <c r="Y168" s="162" t="s">
        <v>2</v>
      </c>
      <c r="Z168" s="162"/>
      <c r="AA168" s="162"/>
      <c r="AB168" s="162"/>
      <c r="AC168" s="162"/>
      <c r="AD168" s="162"/>
      <c r="AE168" s="162"/>
      <c r="AF168" s="162"/>
      <c r="AG168" s="162"/>
      <c r="AH168" s="162"/>
      <c r="AI168" s="162"/>
      <c r="AJ168" s="162"/>
      <c r="AK168" s="162"/>
      <c r="AL168" s="296" t="s">
        <v>10</v>
      </c>
      <c r="AM168" s="155"/>
      <c r="AN168" s="156"/>
      <c r="AO168" s="157"/>
      <c r="AP168" s="157"/>
      <c r="AQ168" s="157"/>
    </row>
    <row r="169" spans="1:43" x14ac:dyDescent="0.2">
      <c r="A169" s="256"/>
      <c r="B169" s="634" t="s">
        <v>53</v>
      </c>
      <c r="C169" s="248"/>
      <c r="D169" s="156"/>
      <c r="E169" s="914"/>
      <c r="F169" s="914"/>
      <c r="G169" s="914"/>
      <c r="H169" s="914"/>
      <c r="I169" s="914"/>
      <c r="J169" s="914"/>
      <c r="K169" s="914"/>
      <c r="L169" s="914"/>
      <c r="M169" s="914"/>
      <c r="N169" s="914"/>
      <c r="O169" s="914"/>
      <c r="P169" s="914"/>
      <c r="Q169" s="914"/>
      <c r="R169" s="914"/>
      <c r="S169" s="914"/>
      <c r="T169" s="914"/>
      <c r="U169" s="155"/>
      <c r="V169" s="156"/>
      <c r="W169" s="159" t="s">
        <v>445</v>
      </c>
      <c r="X169" s="159"/>
      <c r="Y169" s="162" t="s">
        <v>2</v>
      </c>
      <c r="Z169" s="162"/>
      <c r="AA169" s="162"/>
      <c r="AB169" s="162"/>
      <c r="AC169" s="162"/>
      <c r="AD169" s="162"/>
      <c r="AE169" s="162"/>
      <c r="AF169" s="162"/>
      <c r="AG169" s="162"/>
      <c r="AH169" s="162"/>
      <c r="AI169" s="162"/>
      <c r="AJ169" s="162"/>
      <c r="AK169" s="162"/>
      <c r="AL169" s="296" t="s">
        <v>12</v>
      </c>
      <c r="AM169" s="155"/>
      <c r="AN169" s="156"/>
      <c r="AO169" s="157"/>
      <c r="AP169" s="157"/>
      <c r="AQ169" s="157"/>
    </row>
    <row r="170" spans="1:43" x14ac:dyDescent="0.2">
      <c r="A170" s="256"/>
      <c r="B170" s="634"/>
      <c r="C170" s="248"/>
      <c r="D170" s="156"/>
      <c r="E170" s="914"/>
      <c r="F170" s="914"/>
      <c r="G170" s="914"/>
      <c r="H170" s="914"/>
      <c r="I170" s="914"/>
      <c r="J170" s="914"/>
      <c r="K170" s="914"/>
      <c r="L170" s="914"/>
      <c r="M170" s="914"/>
      <c r="N170" s="914"/>
      <c r="O170" s="914"/>
      <c r="P170" s="914"/>
      <c r="Q170" s="914"/>
      <c r="R170" s="914"/>
      <c r="S170" s="914"/>
      <c r="T170" s="914"/>
      <c r="U170" s="155"/>
      <c r="V170" s="156"/>
      <c r="W170" s="159"/>
      <c r="X170" s="159"/>
      <c r="Y170" s="162"/>
      <c r="Z170" s="162"/>
      <c r="AA170" s="162"/>
      <c r="AB170" s="162"/>
      <c r="AC170" s="162"/>
      <c r="AD170" s="162"/>
      <c r="AE170" s="162"/>
      <c r="AF170" s="162"/>
      <c r="AG170" s="162"/>
      <c r="AH170" s="162"/>
      <c r="AI170" s="162"/>
      <c r="AJ170" s="162"/>
      <c r="AK170" s="162"/>
      <c r="AL170" s="296"/>
      <c r="AM170" s="155"/>
      <c r="AN170" s="156"/>
      <c r="AO170" s="790"/>
      <c r="AP170" s="790"/>
      <c r="AQ170" s="790"/>
    </row>
    <row r="171" spans="1:43" ht="6" customHeight="1" x14ac:dyDescent="0.2">
      <c r="A171" s="257"/>
      <c r="B171" s="258"/>
      <c r="C171" s="259"/>
      <c r="D171" s="165"/>
      <c r="E171" s="172"/>
      <c r="F171" s="172"/>
      <c r="G171" s="172"/>
      <c r="H171" s="172"/>
      <c r="I171" s="172"/>
      <c r="J171" s="172"/>
      <c r="K171" s="172"/>
      <c r="L171" s="172"/>
      <c r="M171" s="172"/>
      <c r="N171" s="172"/>
      <c r="O171" s="172"/>
      <c r="P171" s="172"/>
      <c r="Q171" s="172"/>
      <c r="R171" s="172"/>
      <c r="S171" s="172"/>
      <c r="T171" s="172"/>
      <c r="U171" s="166"/>
      <c r="V171" s="165"/>
      <c r="W171" s="172"/>
      <c r="X171" s="172"/>
      <c r="Y171" s="172"/>
      <c r="Z171" s="172"/>
      <c r="AA171" s="172"/>
      <c r="AB171" s="172"/>
      <c r="AC171" s="172"/>
      <c r="AD171" s="172"/>
      <c r="AE171" s="172"/>
      <c r="AF171" s="172"/>
      <c r="AG171" s="172"/>
      <c r="AH171" s="172"/>
      <c r="AI171" s="172"/>
      <c r="AJ171" s="172"/>
      <c r="AK171" s="172"/>
      <c r="AL171" s="173"/>
      <c r="AM171" s="166"/>
      <c r="AN171" s="165"/>
      <c r="AO171" s="172"/>
      <c r="AP171" s="172"/>
      <c r="AQ171" s="172"/>
    </row>
    <row r="172" spans="1:43" ht="6" customHeight="1" x14ac:dyDescent="0.2">
      <c r="A172" s="26"/>
      <c r="B172" s="756"/>
      <c r="C172" s="26"/>
      <c r="D172" s="26"/>
      <c r="E172" s="26"/>
      <c r="F172" s="26"/>
      <c r="G172" s="26"/>
      <c r="H172" s="26"/>
      <c r="I172" s="34"/>
      <c r="J172" s="34"/>
      <c r="K172" s="34"/>
      <c r="L172" s="34"/>
      <c r="M172" s="34"/>
      <c r="N172" s="34"/>
      <c r="O172" s="34"/>
      <c r="P172" s="34"/>
      <c r="Q172" s="34"/>
      <c r="R172" s="34"/>
      <c r="S172" s="34"/>
      <c r="T172" s="34"/>
      <c r="U172" s="26"/>
      <c r="V172" s="26"/>
      <c r="W172" s="26"/>
      <c r="X172" s="26"/>
      <c r="Y172" s="26"/>
      <c r="Z172" s="26"/>
      <c r="AA172" s="26"/>
      <c r="AB172" s="26"/>
      <c r="AC172" s="26"/>
      <c r="AD172" s="26"/>
      <c r="AE172" s="26"/>
      <c r="AF172" s="26"/>
      <c r="AG172" s="26"/>
      <c r="AH172" s="26"/>
      <c r="AI172" s="26"/>
      <c r="AJ172" s="26"/>
      <c r="AK172" s="26"/>
      <c r="AL172" s="187"/>
      <c r="AM172" s="26"/>
      <c r="AN172" s="26"/>
      <c r="AO172" s="26"/>
      <c r="AP172" s="26"/>
      <c r="AQ172" s="26"/>
    </row>
    <row r="173" spans="1:43" ht="12.75" customHeight="1" x14ac:dyDescent="0.2">
      <c r="A173" s="28"/>
      <c r="B173" s="919" t="s">
        <v>1430</v>
      </c>
      <c r="C173" s="919"/>
      <c r="D173" s="919"/>
      <c r="E173" s="919"/>
      <c r="F173" s="919"/>
      <c r="G173" s="919"/>
      <c r="H173" s="919"/>
      <c r="I173" s="919"/>
      <c r="J173" s="919"/>
      <c r="K173" s="919"/>
      <c r="L173" s="919"/>
      <c r="M173" s="919"/>
      <c r="N173" s="919"/>
      <c r="O173" s="919"/>
      <c r="P173" s="919"/>
      <c r="Q173" s="919"/>
      <c r="R173" s="919"/>
      <c r="S173" s="919"/>
      <c r="T173" s="919"/>
      <c r="U173" s="919"/>
      <c r="V173" s="919"/>
      <c r="W173" s="919"/>
      <c r="X173" s="919"/>
      <c r="Y173" s="919"/>
      <c r="Z173" s="919"/>
      <c r="AA173" s="919"/>
      <c r="AB173" s="919"/>
      <c r="AC173" s="919"/>
      <c r="AD173" s="919"/>
      <c r="AE173" s="919"/>
      <c r="AF173" s="919"/>
      <c r="AG173" s="919"/>
      <c r="AH173" s="919"/>
      <c r="AI173" s="919"/>
      <c r="AJ173" s="919"/>
      <c r="AK173" s="919"/>
      <c r="AL173" s="919"/>
      <c r="AM173" s="919"/>
      <c r="AN173" s="919"/>
      <c r="AO173" s="919"/>
      <c r="AP173" s="919"/>
      <c r="AQ173" s="919"/>
    </row>
    <row r="174" spans="1:43" ht="12.75" customHeight="1" x14ac:dyDescent="0.2">
      <c r="A174" s="28"/>
      <c r="B174" s="899" t="s">
        <v>479</v>
      </c>
      <c r="C174" s="899"/>
      <c r="D174" s="899"/>
      <c r="E174" s="899"/>
      <c r="F174" s="899"/>
      <c r="G174" s="899"/>
      <c r="H174" s="899"/>
      <c r="I174" s="899"/>
      <c r="J174" s="899"/>
      <c r="K174" s="899"/>
      <c r="L174" s="899"/>
      <c r="M174" s="899"/>
      <c r="N174" s="899"/>
      <c r="O174" s="899"/>
      <c r="P174" s="899"/>
      <c r="Q174" s="899"/>
      <c r="R174" s="899"/>
      <c r="S174" s="899"/>
      <c r="T174" s="899"/>
      <c r="U174" s="899"/>
      <c r="V174" s="899"/>
      <c r="W174" s="899"/>
      <c r="X174" s="899"/>
      <c r="Y174" s="899"/>
      <c r="Z174" s="899"/>
      <c r="AA174" s="899"/>
      <c r="AB174" s="899"/>
      <c r="AC174" s="899"/>
      <c r="AD174" s="899"/>
      <c r="AE174" s="899"/>
      <c r="AF174" s="899"/>
      <c r="AG174" s="899"/>
      <c r="AH174" s="899"/>
      <c r="AI174" s="899"/>
      <c r="AJ174" s="899"/>
      <c r="AK174" s="899"/>
      <c r="AL174" s="899"/>
      <c r="AM174" s="899"/>
      <c r="AN174" s="899"/>
      <c r="AO174" s="899"/>
      <c r="AP174" s="899"/>
      <c r="AQ174" s="899"/>
    </row>
    <row r="175" spans="1:43" ht="11.25" customHeight="1" x14ac:dyDescent="0.2">
      <c r="A175" s="28"/>
      <c r="B175" s="919" t="s">
        <v>480</v>
      </c>
      <c r="C175" s="919"/>
      <c r="D175" s="919"/>
      <c r="E175" s="919"/>
      <c r="F175" s="919"/>
      <c r="G175" s="919"/>
      <c r="H175" s="919"/>
      <c r="I175" s="919"/>
      <c r="J175" s="919"/>
      <c r="K175" s="919"/>
      <c r="L175" s="919"/>
      <c r="M175" s="919"/>
      <c r="N175" s="919"/>
      <c r="O175" s="919"/>
      <c r="P175" s="919"/>
      <c r="Q175" s="919"/>
      <c r="R175" s="919"/>
      <c r="S175" s="919"/>
      <c r="T175" s="919"/>
      <c r="U175" s="919"/>
      <c r="V175" s="919"/>
      <c r="W175" s="919"/>
      <c r="X175" s="919"/>
      <c r="Y175" s="919"/>
      <c r="Z175" s="919"/>
      <c r="AA175" s="919"/>
      <c r="AB175" s="919"/>
      <c r="AC175" s="919"/>
      <c r="AD175" s="919"/>
      <c r="AE175" s="919"/>
      <c r="AF175" s="919"/>
      <c r="AG175" s="919"/>
      <c r="AH175" s="919"/>
      <c r="AI175" s="919"/>
      <c r="AJ175" s="919"/>
      <c r="AK175" s="919"/>
      <c r="AL175" s="919"/>
      <c r="AM175" s="919"/>
      <c r="AN175" s="919"/>
      <c r="AO175" s="919"/>
      <c r="AP175" s="919"/>
      <c r="AQ175" s="919"/>
    </row>
    <row r="176" spans="1:43" ht="11.25" customHeight="1" x14ac:dyDescent="0.2">
      <c r="A176" s="28"/>
      <c r="B176" s="919"/>
      <c r="C176" s="919"/>
      <c r="D176" s="919"/>
      <c r="E176" s="919"/>
      <c r="F176" s="919"/>
      <c r="G176" s="919"/>
      <c r="H176" s="919"/>
      <c r="I176" s="919"/>
      <c r="J176" s="919"/>
      <c r="K176" s="919"/>
      <c r="L176" s="919"/>
      <c r="M176" s="919"/>
      <c r="N176" s="919"/>
      <c r="O176" s="919"/>
      <c r="P176" s="919"/>
      <c r="Q176" s="919"/>
      <c r="R176" s="919"/>
      <c r="S176" s="919"/>
      <c r="T176" s="919"/>
      <c r="U176" s="919"/>
      <c r="V176" s="919"/>
      <c r="W176" s="919"/>
      <c r="X176" s="919"/>
      <c r="Y176" s="919"/>
      <c r="Z176" s="919"/>
      <c r="AA176" s="919"/>
      <c r="AB176" s="919"/>
      <c r="AC176" s="919"/>
      <c r="AD176" s="919"/>
      <c r="AE176" s="919"/>
      <c r="AF176" s="919"/>
      <c r="AG176" s="919"/>
      <c r="AH176" s="919"/>
      <c r="AI176" s="919"/>
      <c r="AJ176" s="919"/>
      <c r="AK176" s="919"/>
      <c r="AL176" s="919"/>
      <c r="AM176" s="919"/>
      <c r="AN176" s="919"/>
      <c r="AO176" s="919"/>
      <c r="AP176" s="919"/>
      <c r="AQ176" s="919"/>
    </row>
    <row r="177" spans="1:43" ht="11.25" customHeight="1" x14ac:dyDescent="0.2">
      <c r="A177" s="28"/>
      <c r="B177" s="919"/>
      <c r="C177" s="919"/>
      <c r="D177" s="919"/>
      <c r="E177" s="919"/>
      <c r="F177" s="919"/>
      <c r="G177" s="919"/>
      <c r="H177" s="919"/>
      <c r="I177" s="919"/>
      <c r="J177" s="919"/>
      <c r="K177" s="919"/>
      <c r="L177" s="919"/>
      <c r="M177" s="919"/>
      <c r="N177" s="919"/>
      <c r="O177" s="919"/>
      <c r="P177" s="919"/>
      <c r="Q177" s="919"/>
      <c r="R177" s="919"/>
      <c r="S177" s="919"/>
      <c r="T177" s="919"/>
      <c r="U177" s="919"/>
      <c r="V177" s="919"/>
      <c r="W177" s="919"/>
      <c r="X177" s="919"/>
      <c r="Y177" s="919"/>
      <c r="Z177" s="919"/>
      <c r="AA177" s="919"/>
      <c r="AB177" s="919"/>
      <c r="AC177" s="919"/>
      <c r="AD177" s="919"/>
      <c r="AE177" s="919"/>
      <c r="AF177" s="919"/>
      <c r="AG177" s="919"/>
      <c r="AH177" s="919"/>
      <c r="AI177" s="919"/>
      <c r="AJ177" s="919"/>
      <c r="AK177" s="919"/>
      <c r="AL177" s="919"/>
      <c r="AM177" s="919"/>
      <c r="AN177" s="919"/>
      <c r="AO177" s="919"/>
      <c r="AP177" s="919"/>
      <c r="AQ177" s="919"/>
    </row>
    <row r="178" spans="1:43" ht="12.75" customHeight="1" x14ac:dyDescent="0.2">
      <c r="A178" s="28"/>
      <c r="B178" s="919" t="s">
        <v>481</v>
      </c>
      <c r="C178" s="919"/>
      <c r="D178" s="919"/>
      <c r="E178" s="919"/>
      <c r="F178" s="919"/>
      <c r="G178" s="919"/>
      <c r="H178" s="919"/>
      <c r="I178" s="919"/>
      <c r="J178" s="919"/>
      <c r="K178" s="919"/>
      <c r="L178" s="919"/>
      <c r="M178" s="919"/>
      <c r="N178" s="919"/>
      <c r="O178" s="919"/>
      <c r="P178" s="919"/>
      <c r="Q178" s="919"/>
      <c r="R178" s="919"/>
      <c r="S178" s="919"/>
      <c r="T178" s="919"/>
      <c r="U178" s="919"/>
      <c r="V178" s="919"/>
      <c r="W178" s="919"/>
      <c r="X178" s="919"/>
      <c r="Y178" s="919"/>
      <c r="Z178" s="919"/>
      <c r="AA178" s="919"/>
      <c r="AB178" s="919"/>
      <c r="AC178" s="919"/>
      <c r="AD178" s="919"/>
      <c r="AE178" s="919"/>
      <c r="AF178" s="919"/>
      <c r="AG178" s="919"/>
      <c r="AH178" s="919"/>
      <c r="AI178" s="919"/>
      <c r="AJ178" s="919"/>
      <c r="AK178" s="919"/>
      <c r="AL178" s="919"/>
      <c r="AM178" s="919"/>
      <c r="AN178" s="919"/>
      <c r="AO178" s="919"/>
      <c r="AP178" s="919"/>
      <c r="AQ178" s="919"/>
    </row>
    <row r="179" spans="1:43" ht="6" customHeight="1" x14ac:dyDescent="0.2">
      <c r="B179" s="144"/>
    </row>
    <row r="180" spans="1:43" x14ac:dyDescent="0.2">
      <c r="B180" s="144"/>
    </row>
    <row r="181" spans="1:43" ht="11.25" customHeight="1" x14ac:dyDescent="0.2"/>
  </sheetData>
  <sheetProtection formatCells="0" formatRows="0" insertRows="0" deleteRows="0"/>
  <mergeCells count="44">
    <mergeCell ref="B174:AQ174"/>
    <mergeCell ref="B175:AQ177"/>
    <mergeCell ref="B178:AQ178"/>
    <mergeCell ref="AC98:AK98"/>
    <mergeCell ref="E109:T111"/>
    <mergeCell ref="B173:AQ173"/>
    <mergeCell ref="E168:T170"/>
    <mergeCell ref="E162:T165"/>
    <mergeCell ref="E92:T99"/>
    <mergeCell ref="E158:T159"/>
    <mergeCell ref="E154:T155"/>
    <mergeCell ref="E102:T102"/>
    <mergeCell ref="E137:T138"/>
    <mergeCell ref="E141:T142"/>
    <mergeCell ref="E148:T151"/>
    <mergeCell ref="E143:T145"/>
    <mergeCell ref="E29:T32"/>
    <mergeCell ref="B18:K18"/>
    <mergeCell ref="E53:T61"/>
    <mergeCell ref="E64:T65"/>
    <mergeCell ref="E70:T71"/>
    <mergeCell ref="E42:T44"/>
    <mergeCell ref="E47:T50"/>
    <mergeCell ref="A1:AQ1"/>
    <mergeCell ref="A25:AQ25"/>
    <mergeCell ref="E27:T27"/>
    <mergeCell ref="W27:AL27"/>
    <mergeCell ref="AB18:AD18"/>
    <mergeCell ref="B4:AP16"/>
    <mergeCell ref="AN27:AQ27"/>
    <mergeCell ref="E128:T129"/>
    <mergeCell ref="E132:T133"/>
    <mergeCell ref="AP38:AP39"/>
    <mergeCell ref="E39:T39"/>
    <mergeCell ref="E35:T37"/>
    <mergeCell ref="E86:T86"/>
    <mergeCell ref="AP88:AP89"/>
    <mergeCell ref="E124:T125"/>
    <mergeCell ref="E114:T116"/>
    <mergeCell ref="E119:T121"/>
    <mergeCell ref="E66:T67"/>
    <mergeCell ref="E82:T83"/>
    <mergeCell ref="E74:T76"/>
    <mergeCell ref="E79:T81"/>
  </mergeCells>
  <printOptions horizontalCentered="1"/>
  <pageMargins left="0.5" right="0.5" top="0.5" bottom="0.5" header="0.3" footer="0.3"/>
  <pageSetup paperSize="9" orientation="portrait" r:id="rId1"/>
  <headerFooter>
    <oddFooter>&amp;CW-&amp;P</oddFooter>
  </headerFooter>
  <rowBreaks count="2" manualBreakCount="2">
    <brk id="77" max="42" man="1"/>
    <brk id="152" max="42"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tabColor theme="3" tint="0.59999389629810485"/>
  </sheetPr>
  <dimension ref="A1:AQ96"/>
  <sheetViews>
    <sheetView view="pageBreakPreview" zoomScaleNormal="100" zoomScaleSheetLayoutView="100" workbookViewId="0"/>
  </sheetViews>
  <sheetFormatPr defaultColWidth="2.77734375" defaultRowHeight="11.25" customHeight="1" x14ac:dyDescent="0.2"/>
  <cols>
    <col min="1" max="1" width="1.77734375" style="142" customWidth="1"/>
    <col min="2" max="2" width="4.77734375" style="604" customWidth="1"/>
    <col min="3" max="4" width="1.77734375" style="142" customWidth="1"/>
    <col min="5" max="20" width="2.77734375" style="142"/>
    <col min="21" max="22" width="1.77734375" style="142" customWidth="1"/>
    <col min="23" max="32" width="2.77734375" style="142"/>
    <col min="33" max="33" width="2.77734375" style="142" customWidth="1"/>
    <col min="34" max="37" width="2.77734375" style="142"/>
    <col min="38" max="38" width="2.77734375" style="43" customWidth="1"/>
    <col min="39" max="41" width="1.77734375" style="142" customWidth="1"/>
    <col min="42" max="42" width="4.77734375" style="23" customWidth="1"/>
    <col min="43" max="43" width="1.77734375" style="142" customWidth="1"/>
    <col min="44" max="16384" width="2.77734375" style="142"/>
  </cols>
  <sheetData>
    <row r="1" spans="1:43" ht="11.25" customHeight="1" x14ac:dyDescent="0.2">
      <c r="A1" s="1003" t="s">
        <v>1101</v>
      </c>
      <c r="B1" s="1003"/>
      <c r="C1" s="1003"/>
      <c r="D1" s="1003"/>
      <c r="E1" s="1003"/>
      <c r="F1" s="1003"/>
      <c r="G1" s="1003"/>
      <c r="H1" s="1003"/>
      <c r="I1" s="1003"/>
      <c r="J1" s="1003"/>
      <c r="K1" s="1003"/>
      <c r="L1" s="1003"/>
      <c r="M1" s="1003"/>
      <c r="N1" s="1003"/>
      <c r="O1" s="1003"/>
      <c r="P1" s="1003"/>
      <c r="Q1" s="1003"/>
      <c r="R1" s="1003"/>
      <c r="S1" s="1003"/>
      <c r="T1" s="1003"/>
      <c r="U1" s="1003"/>
      <c r="V1" s="1003"/>
      <c r="W1" s="1003"/>
      <c r="X1" s="1003"/>
      <c r="Y1" s="1003"/>
      <c r="Z1" s="1003"/>
      <c r="AA1" s="1003"/>
      <c r="AB1" s="1003"/>
      <c r="AC1" s="1003"/>
      <c r="AD1" s="1003"/>
      <c r="AE1" s="1003"/>
      <c r="AF1" s="1003"/>
      <c r="AG1" s="1003"/>
      <c r="AH1" s="1003"/>
      <c r="AI1" s="1003"/>
      <c r="AJ1" s="1003"/>
      <c r="AK1" s="1003"/>
      <c r="AL1" s="1003"/>
      <c r="AM1" s="1003"/>
      <c r="AN1" s="1003"/>
      <c r="AO1" s="1003"/>
      <c r="AP1" s="1003"/>
      <c r="AQ1" s="1003"/>
    </row>
    <row r="2" spans="1:43" ht="6" customHeight="1" x14ac:dyDescent="0.2">
      <c r="A2" s="28"/>
      <c r="B2" s="777"/>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42"/>
      <c r="AM2" s="28"/>
      <c r="AN2" s="28"/>
      <c r="AO2" s="28"/>
      <c r="AP2" s="24"/>
      <c r="AQ2" s="24"/>
    </row>
    <row r="3" spans="1:43" s="210" customFormat="1" ht="11.25" customHeight="1" thickBot="1" x14ac:dyDescent="0.25">
      <c r="A3" s="146"/>
      <c r="B3" s="797" t="s">
        <v>1543</v>
      </c>
      <c r="C3" s="148"/>
      <c r="D3" s="149"/>
      <c r="E3" s="922" t="s">
        <v>423</v>
      </c>
      <c r="F3" s="922"/>
      <c r="G3" s="922"/>
      <c r="H3" s="922"/>
      <c r="I3" s="922"/>
      <c r="J3" s="922"/>
      <c r="K3" s="922"/>
      <c r="L3" s="922"/>
      <c r="M3" s="922"/>
      <c r="N3" s="922"/>
      <c r="O3" s="922"/>
      <c r="P3" s="922"/>
      <c r="Q3" s="922"/>
      <c r="R3" s="922"/>
      <c r="S3" s="922"/>
      <c r="T3" s="922"/>
      <c r="U3" s="148"/>
      <c r="V3" s="149"/>
      <c r="W3" s="922" t="s">
        <v>103</v>
      </c>
      <c r="X3" s="922"/>
      <c r="Y3" s="922"/>
      <c r="Z3" s="922"/>
      <c r="AA3" s="922"/>
      <c r="AB3" s="922"/>
      <c r="AC3" s="922"/>
      <c r="AD3" s="922"/>
      <c r="AE3" s="922"/>
      <c r="AF3" s="922"/>
      <c r="AG3" s="922"/>
      <c r="AH3" s="922"/>
      <c r="AI3" s="922"/>
      <c r="AJ3" s="922"/>
      <c r="AK3" s="922"/>
      <c r="AL3" s="922"/>
      <c r="AM3" s="148"/>
      <c r="AN3" s="925" t="s">
        <v>424</v>
      </c>
      <c r="AO3" s="926"/>
      <c r="AP3" s="926"/>
      <c r="AQ3" s="926"/>
    </row>
    <row r="4" spans="1:43" ht="6" customHeight="1" x14ac:dyDescent="0.2">
      <c r="A4" s="157"/>
      <c r="B4" s="775"/>
      <c r="C4" s="155"/>
      <c r="D4" s="156"/>
      <c r="E4" s="157"/>
      <c r="F4" s="157"/>
      <c r="G4" s="157"/>
      <c r="H4" s="157"/>
      <c r="I4" s="157"/>
      <c r="J4" s="157"/>
      <c r="K4" s="157"/>
      <c r="L4" s="157"/>
      <c r="M4" s="157"/>
      <c r="N4" s="157"/>
      <c r="O4" s="157"/>
      <c r="P4" s="157"/>
      <c r="Q4" s="157"/>
      <c r="R4" s="157"/>
      <c r="S4" s="157"/>
      <c r="T4" s="157"/>
      <c r="U4" s="155"/>
      <c r="V4" s="156"/>
      <c r="W4" s="157"/>
      <c r="X4" s="157"/>
      <c r="Y4" s="157"/>
      <c r="Z4" s="157"/>
      <c r="AA4" s="157"/>
      <c r="AB4" s="157"/>
      <c r="AC4" s="157"/>
      <c r="AD4" s="157"/>
      <c r="AE4" s="157"/>
      <c r="AF4" s="157"/>
      <c r="AG4" s="157"/>
      <c r="AH4" s="157"/>
      <c r="AI4" s="157"/>
      <c r="AJ4" s="157"/>
      <c r="AK4" s="157"/>
      <c r="AL4" s="158"/>
      <c r="AM4" s="155"/>
      <c r="AN4" s="156"/>
      <c r="AO4" s="157"/>
      <c r="AP4" s="157"/>
      <c r="AQ4" s="157"/>
    </row>
    <row r="5" spans="1:43" ht="11.25" customHeight="1" x14ac:dyDescent="0.2">
      <c r="A5" s="157"/>
      <c r="B5" s="775">
        <v>701</v>
      </c>
      <c r="C5" s="155"/>
      <c r="D5" s="156"/>
      <c r="E5" s="924" t="str">
        <f ca="1">VLOOKUP(INDIRECT(ADDRESS(ROW(),COLUMN()-3)),Language_Translations,MATCH(Language_Selected,Language_Options,0),FALSE)</f>
        <v>Êtes-vous actuellement mariée ou vivez-vous avec un homme comme si vous êtiez mariée ?</v>
      </c>
      <c r="F5" s="924"/>
      <c r="G5" s="924"/>
      <c r="H5" s="924"/>
      <c r="I5" s="924"/>
      <c r="J5" s="924"/>
      <c r="K5" s="924"/>
      <c r="L5" s="924"/>
      <c r="M5" s="924"/>
      <c r="N5" s="924"/>
      <c r="O5" s="924"/>
      <c r="P5" s="924"/>
      <c r="Q5" s="924"/>
      <c r="R5" s="924"/>
      <c r="S5" s="924"/>
      <c r="T5" s="924"/>
      <c r="U5" s="155"/>
      <c r="V5" s="156"/>
      <c r="W5" s="700" t="s">
        <v>1102</v>
      </c>
      <c r="X5" s="700"/>
      <c r="Y5" s="746"/>
      <c r="Z5" s="746"/>
      <c r="AA5" s="746"/>
      <c r="AB5" s="24"/>
      <c r="AC5" s="24"/>
      <c r="AD5" s="24"/>
      <c r="AE5" s="24"/>
      <c r="AF5" s="182" t="s">
        <v>2</v>
      </c>
      <c r="AG5" s="239"/>
      <c r="AH5" s="239"/>
      <c r="AI5" s="164"/>
      <c r="AJ5" s="164"/>
      <c r="AK5" s="164"/>
      <c r="AL5" s="269" t="s">
        <v>10</v>
      </c>
      <c r="AM5" s="155"/>
      <c r="AN5" s="156"/>
      <c r="AO5" s="159"/>
      <c r="AP5" s="939">
        <v>704</v>
      </c>
      <c r="AQ5" s="157"/>
    </row>
    <row r="6" spans="1:43" ht="11.25" customHeight="1" x14ac:dyDescent="0.2">
      <c r="A6" s="157"/>
      <c r="B6" s="775"/>
      <c r="C6" s="155"/>
      <c r="D6" s="156"/>
      <c r="E6" s="924"/>
      <c r="F6" s="924"/>
      <c r="G6" s="924"/>
      <c r="H6" s="924"/>
      <c r="I6" s="924"/>
      <c r="J6" s="924"/>
      <c r="K6" s="924"/>
      <c r="L6" s="924"/>
      <c r="M6" s="924"/>
      <c r="N6" s="924"/>
      <c r="O6" s="924"/>
      <c r="P6" s="924"/>
      <c r="Q6" s="924"/>
      <c r="R6" s="924"/>
      <c r="S6" s="924"/>
      <c r="T6" s="924"/>
      <c r="U6" s="155"/>
      <c r="V6" s="156"/>
      <c r="W6" s="700" t="s">
        <v>1103</v>
      </c>
      <c r="X6" s="700"/>
      <c r="Y6" s="746"/>
      <c r="Z6" s="746"/>
      <c r="AA6" s="746"/>
      <c r="AB6" s="24"/>
      <c r="AC6" s="24"/>
      <c r="AD6" s="24"/>
      <c r="AF6" s="182" t="s">
        <v>2</v>
      </c>
      <c r="AG6" s="239"/>
      <c r="AH6" s="239"/>
      <c r="AI6" s="182"/>
      <c r="AJ6" s="182"/>
      <c r="AK6" s="164"/>
      <c r="AL6" s="269" t="s">
        <v>12</v>
      </c>
      <c r="AM6" s="155"/>
      <c r="AN6" s="156"/>
      <c r="AO6" s="159"/>
      <c r="AP6" s="939"/>
      <c r="AQ6" s="157"/>
    </row>
    <row r="7" spans="1:43" ht="11.25" customHeight="1" x14ac:dyDescent="0.2">
      <c r="A7" s="157"/>
      <c r="B7" s="161"/>
      <c r="C7" s="155"/>
      <c r="D7" s="156"/>
      <c r="E7" s="924"/>
      <c r="F7" s="924"/>
      <c r="G7" s="924"/>
      <c r="H7" s="924"/>
      <c r="I7" s="924"/>
      <c r="J7" s="924"/>
      <c r="K7" s="924"/>
      <c r="L7" s="924"/>
      <c r="M7" s="924"/>
      <c r="N7" s="924"/>
      <c r="O7" s="924"/>
      <c r="P7" s="924"/>
      <c r="Q7" s="924"/>
      <c r="R7" s="924"/>
      <c r="S7" s="924"/>
      <c r="T7" s="924"/>
      <c r="U7" s="155"/>
      <c r="V7" s="156"/>
      <c r="W7" s="700" t="s">
        <v>1104</v>
      </c>
      <c r="X7" s="700"/>
      <c r="Y7" s="746"/>
      <c r="Z7" s="746"/>
      <c r="AA7" s="746"/>
      <c r="AB7" s="24"/>
      <c r="AD7" s="182" t="s">
        <v>2</v>
      </c>
      <c r="AE7" s="182"/>
      <c r="AF7" s="182"/>
      <c r="AG7" s="182"/>
      <c r="AH7" s="162"/>
      <c r="AI7" s="162"/>
      <c r="AJ7" s="162"/>
      <c r="AK7" s="162"/>
      <c r="AL7" s="178" t="s">
        <v>14</v>
      </c>
      <c r="AM7" s="155"/>
      <c r="AN7" s="156"/>
      <c r="AO7" s="159"/>
      <c r="AP7" s="159"/>
      <c r="AQ7" s="157"/>
    </row>
    <row r="8" spans="1:43" ht="6" customHeight="1" x14ac:dyDescent="0.2">
      <c r="A8" s="172"/>
      <c r="B8" s="171"/>
      <c r="C8" s="166"/>
      <c r="D8" s="165"/>
      <c r="E8" s="172"/>
      <c r="F8" s="172"/>
      <c r="G8" s="172"/>
      <c r="H8" s="172"/>
      <c r="I8" s="172"/>
      <c r="J8" s="172"/>
      <c r="K8" s="172"/>
      <c r="L8" s="172"/>
      <c r="M8" s="172"/>
      <c r="N8" s="172"/>
      <c r="O8" s="172"/>
      <c r="P8" s="172"/>
      <c r="Q8" s="172"/>
      <c r="R8" s="172"/>
      <c r="S8" s="172"/>
      <c r="T8" s="172"/>
      <c r="U8" s="166"/>
      <c r="V8" s="165"/>
      <c r="W8" s="172"/>
      <c r="X8" s="172"/>
      <c r="Y8" s="172"/>
      <c r="Z8" s="172"/>
      <c r="AA8" s="172"/>
      <c r="AB8" s="172"/>
      <c r="AC8" s="172"/>
      <c r="AD8" s="172"/>
      <c r="AE8" s="172"/>
      <c r="AF8" s="172"/>
      <c r="AG8" s="172"/>
      <c r="AH8" s="172"/>
      <c r="AI8" s="172"/>
      <c r="AJ8" s="172"/>
      <c r="AK8" s="172"/>
      <c r="AL8" s="173"/>
      <c r="AM8" s="166"/>
      <c r="AN8" s="165"/>
      <c r="AO8" s="172"/>
      <c r="AP8" s="172"/>
      <c r="AQ8" s="172"/>
    </row>
    <row r="9" spans="1:43" ht="6" customHeight="1" x14ac:dyDescent="0.2">
      <c r="A9" s="34"/>
      <c r="B9" s="787"/>
      <c r="C9" s="152"/>
      <c r="D9" s="153"/>
      <c r="E9" s="34"/>
      <c r="F9" s="34"/>
      <c r="G9" s="34"/>
      <c r="H9" s="34"/>
      <c r="I9" s="34"/>
      <c r="J9" s="34"/>
      <c r="K9" s="34"/>
      <c r="L9" s="34"/>
      <c r="M9" s="34"/>
      <c r="N9" s="34"/>
      <c r="O9" s="34"/>
      <c r="P9" s="34"/>
      <c r="Q9" s="34"/>
      <c r="R9" s="34"/>
      <c r="S9" s="34"/>
      <c r="T9" s="34"/>
      <c r="U9" s="152"/>
      <c r="V9" s="153"/>
      <c r="W9" s="34"/>
      <c r="X9" s="34"/>
      <c r="Y9" s="34"/>
      <c r="Z9" s="34"/>
      <c r="AA9" s="34"/>
      <c r="AB9" s="34"/>
      <c r="AC9" s="34"/>
      <c r="AD9" s="34"/>
      <c r="AE9" s="34"/>
      <c r="AF9" s="34"/>
      <c r="AG9" s="34"/>
      <c r="AH9" s="34"/>
      <c r="AI9" s="34"/>
      <c r="AJ9" s="34"/>
      <c r="AK9" s="34"/>
      <c r="AL9" s="41"/>
      <c r="AM9" s="152"/>
      <c r="AN9" s="153"/>
      <c r="AO9" s="34"/>
      <c r="AP9" s="34"/>
      <c r="AQ9" s="34"/>
    </row>
    <row r="10" spans="1:43" ht="11.25" customHeight="1" x14ac:dyDescent="0.2">
      <c r="A10" s="157"/>
      <c r="B10" s="161">
        <v>702</v>
      </c>
      <c r="C10" s="155"/>
      <c r="D10" s="156"/>
      <c r="E10" s="924" t="str">
        <f ca="1">VLOOKUP(INDIRECT(ADDRESS(ROW(),COLUMN()-3)),Language_Translations,MATCH(Language_Selected,Language_Options,0),FALSE)</f>
        <v>Avez-vous déjà été mariée ou avez-vous déjà vécu avec un homme comme si vous étiez mariée ?</v>
      </c>
      <c r="F10" s="924"/>
      <c r="G10" s="924"/>
      <c r="H10" s="924"/>
      <c r="I10" s="924"/>
      <c r="J10" s="924"/>
      <c r="K10" s="924"/>
      <c r="L10" s="924"/>
      <c r="M10" s="924"/>
      <c r="N10" s="924"/>
      <c r="O10" s="924"/>
      <c r="P10" s="924"/>
      <c r="Q10" s="924"/>
      <c r="R10" s="924"/>
      <c r="S10" s="924"/>
      <c r="T10" s="924"/>
      <c r="U10" s="155"/>
      <c r="V10" s="156"/>
      <c r="W10" s="700" t="s">
        <v>1105</v>
      </c>
      <c r="X10" s="700"/>
      <c r="Y10" s="746"/>
      <c r="Z10" s="746"/>
      <c r="AA10" s="24"/>
      <c r="AB10" s="24"/>
      <c r="AC10" s="182" t="s">
        <v>2</v>
      </c>
      <c r="AD10" s="182"/>
      <c r="AE10" s="182"/>
      <c r="AF10" s="239"/>
      <c r="AG10" s="182"/>
      <c r="AH10" s="239"/>
      <c r="AI10" s="182"/>
      <c r="AJ10" s="182"/>
      <c r="AK10" s="182"/>
      <c r="AL10" s="269" t="s">
        <v>10</v>
      </c>
      <c r="AM10" s="155"/>
      <c r="AN10" s="156"/>
      <c r="AO10" s="159"/>
      <c r="AP10" s="159"/>
      <c r="AQ10" s="157"/>
    </row>
    <row r="11" spans="1:43" ht="11.25" customHeight="1" x14ac:dyDescent="0.2">
      <c r="A11" s="157"/>
      <c r="B11" s="161"/>
      <c r="C11" s="155"/>
      <c r="D11" s="156"/>
      <c r="E11" s="924"/>
      <c r="F11" s="924"/>
      <c r="G11" s="924"/>
      <c r="H11" s="924"/>
      <c r="I11" s="924"/>
      <c r="J11" s="924"/>
      <c r="K11" s="924"/>
      <c r="L11" s="924"/>
      <c r="M11" s="924"/>
      <c r="N11" s="924"/>
      <c r="O11" s="924"/>
      <c r="P11" s="924"/>
      <c r="Q11" s="924"/>
      <c r="R11" s="924"/>
      <c r="S11" s="924"/>
      <c r="T11" s="924"/>
      <c r="U11" s="155"/>
      <c r="V11" s="156"/>
      <c r="W11" s="700" t="s">
        <v>1106</v>
      </c>
      <c r="X11" s="700"/>
      <c r="Y11" s="746"/>
      <c r="Z11" s="746"/>
      <c r="AA11" s="24"/>
      <c r="AB11" s="24"/>
      <c r="AC11" s="24"/>
      <c r="AD11" s="24"/>
      <c r="AE11" s="182"/>
      <c r="AG11" s="182" t="s">
        <v>2</v>
      </c>
      <c r="AH11" s="182"/>
      <c r="AI11" s="182"/>
      <c r="AJ11" s="162"/>
      <c r="AK11" s="162"/>
      <c r="AL11" s="269" t="s">
        <v>12</v>
      </c>
      <c r="AM11" s="155"/>
      <c r="AN11" s="156"/>
      <c r="AO11" s="159"/>
      <c r="AP11" s="159"/>
      <c r="AQ11" s="157"/>
    </row>
    <row r="12" spans="1:43" ht="11.25" customHeight="1" x14ac:dyDescent="0.2">
      <c r="A12" s="157"/>
      <c r="B12" s="161"/>
      <c r="C12" s="155"/>
      <c r="D12" s="156"/>
      <c r="E12" s="924"/>
      <c r="F12" s="924"/>
      <c r="G12" s="924"/>
      <c r="H12" s="924"/>
      <c r="I12" s="924"/>
      <c r="J12" s="924"/>
      <c r="K12" s="924"/>
      <c r="L12" s="924"/>
      <c r="M12" s="924"/>
      <c r="N12" s="924"/>
      <c r="O12" s="924"/>
      <c r="P12" s="924"/>
      <c r="Q12" s="924"/>
      <c r="R12" s="924"/>
      <c r="S12" s="924"/>
      <c r="T12" s="924"/>
      <c r="U12" s="155"/>
      <c r="V12" s="156"/>
      <c r="W12" s="700" t="s">
        <v>445</v>
      </c>
      <c r="X12" s="700"/>
      <c r="Y12" s="746"/>
      <c r="Z12" s="746" t="s">
        <v>2</v>
      </c>
      <c r="AA12" s="182"/>
      <c r="AB12" s="182"/>
      <c r="AC12" s="182"/>
      <c r="AD12" s="182"/>
      <c r="AE12" s="182"/>
      <c r="AF12" s="182"/>
      <c r="AG12" s="182"/>
      <c r="AH12" s="182"/>
      <c r="AI12" s="182"/>
      <c r="AJ12" s="182"/>
      <c r="AK12" s="182"/>
      <c r="AL12" s="178" t="s">
        <v>14</v>
      </c>
      <c r="AM12" s="155"/>
      <c r="AN12" s="156"/>
      <c r="AO12" s="159"/>
      <c r="AP12" s="275">
        <v>712</v>
      </c>
      <c r="AQ12" s="157"/>
    </row>
    <row r="13" spans="1:43" ht="6" customHeight="1" x14ac:dyDescent="0.2">
      <c r="A13" s="172"/>
      <c r="B13" s="171"/>
      <c r="C13" s="166"/>
      <c r="D13" s="165"/>
      <c r="E13" s="172"/>
      <c r="F13" s="172"/>
      <c r="G13" s="172"/>
      <c r="H13" s="172"/>
      <c r="I13" s="172"/>
      <c r="J13" s="172"/>
      <c r="K13" s="172"/>
      <c r="L13" s="172"/>
      <c r="M13" s="172"/>
      <c r="N13" s="172"/>
      <c r="O13" s="172"/>
      <c r="P13" s="172"/>
      <c r="Q13" s="172"/>
      <c r="R13" s="172"/>
      <c r="S13" s="172"/>
      <c r="T13" s="172"/>
      <c r="U13" s="166"/>
      <c r="V13" s="165"/>
      <c r="W13" s="172"/>
      <c r="X13" s="172"/>
      <c r="Y13" s="172"/>
      <c r="Z13" s="172"/>
      <c r="AA13" s="172"/>
      <c r="AB13" s="172"/>
      <c r="AC13" s="172"/>
      <c r="AD13" s="172"/>
      <c r="AE13" s="172"/>
      <c r="AF13" s="172"/>
      <c r="AG13" s="172"/>
      <c r="AH13" s="172"/>
      <c r="AI13" s="172"/>
      <c r="AJ13" s="172"/>
      <c r="AK13" s="172"/>
      <c r="AL13" s="173"/>
      <c r="AM13" s="166"/>
      <c r="AN13" s="165"/>
      <c r="AO13" s="172"/>
      <c r="AP13" s="172"/>
      <c r="AQ13" s="172"/>
    </row>
    <row r="14" spans="1:43" ht="6" customHeight="1" x14ac:dyDescent="0.2">
      <c r="A14" s="26"/>
      <c r="B14" s="756"/>
      <c r="C14" s="89"/>
      <c r="D14" s="45"/>
      <c r="E14" s="26"/>
      <c r="F14" s="26"/>
      <c r="G14" s="26"/>
      <c r="H14" s="26"/>
      <c r="I14" s="26"/>
      <c r="J14" s="26"/>
      <c r="K14" s="26"/>
      <c r="L14" s="26"/>
      <c r="M14" s="26"/>
      <c r="N14" s="26"/>
      <c r="O14" s="26"/>
      <c r="P14" s="26"/>
      <c r="Q14" s="34"/>
      <c r="R14" s="26"/>
      <c r="S14" s="26"/>
      <c r="T14" s="26"/>
      <c r="U14" s="89"/>
      <c r="V14" s="45"/>
      <c r="W14" s="26"/>
      <c r="X14" s="26"/>
      <c r="Y14" s="26"/>
      <c r="Z14" s="26"/>
      <c r="AA14" s="26"/>
      <c r="AB14" s="26"/>
      <c r="AC14" s="26"/>
      <c r="AD14" s="26"/>
      <c r="AE14" s="26"/>
      <c r="AF14" s="26"/>
      <c r="AG14" s="26"/>
      <c r="AH14" s="26"/>
      <c r="AI14" s="26"/>
      <c r="AJ14" s="26"/>
      <c r="AK14" s="26"/>
      <c r="AL14" s="187"/>
      <c r="AM14" s="89"/>
      <c r="AN14" s="45"/>
      <c r="AO14" s="26"/>
      <c r="AP14" s="34"/>
      <c r="AQ14" s="26"/>
    </row>
    <row r="15" spans="1:43" ht="11.25" customHeight="1" x14ac:dyDescent="0.2">
      <c r="A15" s="28"/>
      <c r="B15" s="777">
        <v>703</v>
      </c>
      <c r="C15" s="94"/>
      <c r="D15" s="95"/>
      <c r="E15" s="927" t="str">
        <f ca="1">VLOOKUP(INDIRECT(ADDRESS(ROW(),COLUMN()-3)),Language_Translations,MATCH(Language_Selected,Language_Options,0),FALSE)</f>
        <v>Quel est votre état matrimonial actuel : êtes-vous veuve, divorcée ou séparée ?</v>
      </c>
      <c r="F15" s="927"/>
      <c r="G15" s="927"/>
      <c r="H15" s="927"/>
      <c r="I15" s="927"/>
      <c r="J15" s="927"/>
      <c r="K15" s="927"/>
      <c r="L15" s="927"/>
      <c r="M15" s="927"/>
      <c r="N15" s="927"/>
      <c r="O15" s="927"/>
      <c r="P15" s="927"/>
      <c r="Q15" s="927"/>
      <c r="R15" s="927"/>
      <c r="S15" s="927"/>
      <c r="T15" s="927"/>
      <c r="U15" s="94"/>
      <c r="V15" s="95"/>
      <c r="W15" s="700" t="s">
        <v>1107</v>
      </c>
      <c r="X15" s="700"/>
      <c r="Y15" s="700"/>
      <c r="Z15" s="746" t="s">
        <v>2</v>
      </c>
      <c r="AA15" s="182"/>
      <c r="AB15" s="182"/>
      <c r="AC15" s="239"/>
      <c r="AD15" s="164"/>
      <c r="AE15" s="164"/>
      <c r="AF15" s="164"/>
      <c r="AG15" s="164"/>
      <c r="AH15" s="164"/>
      <c r="AI15" s="164"/>
      <c r="AJ15" s="164"/>
      <c r="AK15" s="164"/>
      <c r="AL15" s="269" t="s">
        <v>10</v>
      </c>
      <c r="AM15" s="94"/>
      <c r="AN15" s="95"/>
      <c r="AO15" s="24"/>
      <c r="AP15" s="159"/>
      <c r="AQ15" s="24"/>
    </row>
    <row r="16" spans="1:43" ht="11.25" customHeight="1" x14ac:dyDescent="0.2">
      <c r="A16" s="28"/>
      <c r="B16" s="777"/>
      <c r="C16" s="94"/>
      <c r="D16" s="95"/>
      <c r="E16" s="927"/>
      <c r="F16" s="927"/>
      <c r="G16" s="927"/>
      <c r="H16" s="927"/>
      <c r="I16" s="927"/>
      <c r="J16" s="927"/>
      <c r="K16" s="927"/>
      <c r="L16" s="927"/>
      <c r="M16" s="927"/>
      <c r="N16" s="927"/>
      <c r="O16" s="927"/>
      <c r="P16" s="927"/>
      <c r="Q16" s="927"/>
      <c r="R16" s="927"/>
      <c r="S16" s="927"/>
      <c r="T16" s="927"/>
      <c r="U16" s="94"/>
      <c r="V16" s="95"/>
      <c r="W16" s="700" t="s">
        <v>1108</v>
      </c>
      <c r="X16" s="700"/>
      <c r="Y16" s="700"/>
      <c r="Z16" s="746"/>
      <c r="AA16" s="182" t="s">
        <v>2</v>
      </c>
      <c r="AB16" s="182"/>
      <c r="AC16" s="239"/>
      <c r="AD16" s="182"/>
      <c r="AE16" s="182"/>
      <c r="AF16" s="182"/>
      <c r="AG16" s="182"/>
      <c r="AH16" s="182"/>
      <c r="AI16" s="182"/>
      <c r="AJ16" s="182"/>
      <c r="AK16" s="182"/>
      <c r="AL16" s="269" t="s">
        <v>12</v>
      </c>
      <c r="AM16" s="94"/>
      <c r="AN16" s="95"/>
      <c r="AO16" s="24"/>
      <c r="AP16" s="275">
        <v>709</v>
      </c>
      <c r="AQ16" s="24"/>
    </row>
    <row r="17" spans="1:43" ht="11.25" customHeight="1" x14ac:dyDescent="0.2">
      <c r="A17" s="28"/>
      <c r="B17" s="777"/>
      <c r="C17" s="94"/>
      <c r="D17" s="95"/>
      <c r="E17" s="927"/>
      <c r="F17" s="927"/>
      <c r="G17" s="927"/>
      <c r="H17" s="927"/>
      <c r="I17" s="927"/>
      <c r="J17" s="927"/>
      <c r="K17" s="927"/>
      <c r="L17" s="927"/>
      <c r="M17" s="927"/>
      <c r="N17" s="927"/>
      <c r="O17" s="927"/>
      <c r="P17" s="927"/>
      <c r="Q17" s="927"/>
      <c r="R17" s="927"/>
      <c r="S17" s="927"/>
      <c r="T17" s="927"/>
      <c r="U17" s="94"/>
      <c r="V17" s="95"/>
      <c r="W17" s="700" t="s">
        <v>1109</v>
      </c>
      <c r="X17" s="700"/>
      <c r="Y17" s="700"/>
      <c r="Z17" s="700"/>
      <c r="AA17" s="182" t="s">
        <v>2</v>
      </c>
      <c r="AB17" s="239"/>
      <c r="AC17" s="239"/>
      <c r="AD17" s="164"/>
      <c r="AE17" s="164"/>
      <c r="AF17" s="164"/>
      <c r="AG17" s="164"/>
      <c r="AH17" s="164"/>
      <c r="AI17" s="164"/>
      <c r="AJ17" s="164"/>
      <c r="AK17" s="164"/>
      <c r="AL17" s="178" t="s">
        <v>14</v>
      </c>
      <c r="AM17" s="94"/>
      <c r="AN17" s="95"/>
      <c r="AO17" s="24"/>
      <c r="AP17" s="159"/>
      <c r="AQ17" s="24"/>
    </row>
    <row r="18" spans="1:43" ht="6" customHeight="1" x14ac:dyDescent="0.2">
      <c r="A18" s="172"/>
      <c r="B18" s="171"/>
      <c r="C18" s="166"/>
      <c r="D18" s="165"/>
      <c r="E18" s="172"/>
      <c r="F18" s="172"/>
      <c r="G18" s="172"/>
      <c r="H18" s="172"/>
      <c r="I18" s="172"/>
      <c r="J18" s="172"/>
      <c r="K18" s="172"/>
      <c r="L18" s="172"/>
      <c r="M18" s="172"/>
      <c r="N18" s="172"/>
      <c r="O18" s="172"/>
      <c r="P18" s="172"/>
      <c r="Q18" s="172"/>
      <c r="R18" s="172"/>
      <c r="S18" s="172"/>
      <c r="T18" s="172"/>
      <c r="U18" s="166"/>
      <c r="V18" s="165"/>
      <c r="W18" s="172"/>
      <c r="X18" s="172"/>
      <c r="Y18" s="172"/>
      <c r="Z18" s="172"/>
      <c r="AA18" s="172"/>
      <c r="AB18" s="172"/>
      <c r="AC18" s="172"/>
      <c r="AD18" s="172"/>
      <c r="AE18" s="172"/>
      <c r="AF18" s="172"/>
      <c r="AG18" s="172"/>
      <c r="AH18" s="172"/>
      <c r="AI18" s="172"/>
      <c r="AJ18" s="172"/>
      <c r="AK18" s="172"/>
      <c r="AL18" s="173"/>
      <c r="AM18" s="166"/>
      <c r="AN18" s="165"/>
      <c r="AO18" s="172"/>
      <c r="AP18" s="172"/>
      <c r="AQ18" s="172"/>
    </row>
    <row r="19" spans="1:43" ht="6" customHeight="1" x14ac:dyDescent="0.2">
      <c r="A19" s="26"/>
      <c r="B19" s="756"/>
      <c r="C19" s="89"/>
      <c r="D19" s="153"/>
      <c r="E19" s="34"/>
      <c r="F19" s="34"/>
      <c r="G19" s="34"/>
      <c r="H19" s="34"/>
      <c r="I19" s="34"/>
      <c r="J19" s="34"/>
      <c r="K19" s="34"/>
      <c r="L19" s="34"/>
      <c r="M19" s="34"/>
      <c r="N19" s="34"/>
      <c r="O19" s="34"/>
      <c r="P19" s="34"/>
      <c r="Q19" s="34"/>
      <c r="R19" s="26"/>
      <c r="S19" s="26"/>
      <c r="T19" s="26"/>
      <c r="U19" s="89"/>
      <c r="V19" s="45"/>
      <c r="W19" s="26"/>
      <c r="X19" s="26"/>
      <c r="Y19" s="26"/>
      <c r="Z19" s="26"/>
      <c r="AA19" s="26"/>
      <c r="AB19" s="26"/>
      <c r="AC19" s="26"/>
      <c r="AD19" s="26"/>
      <c r="AE19" s="26"/>
      <c r="AF19" s="26"/>
      <c r="AG19" s="26"/>
      <c r="AH19" s="26"/>
      <c r="AI19" s="26"/>
      <c r="AJ19" s="26"/>
      <c r="AK19" s="26"/>
      <c r="AL19" s="187"/>
      <c r="AM19" s="89"/>
      <c r="AN19" s="45"/>
      <c r="AO19" s="26"/>
      <c r="AP19" s="34"/>
      <c r="AQ19" s="26"/>
    </row>
    <row r="20" spans="1:43" ht="11.25" customHeight="1" x14ac:dyDescent="0.2">
      <c r="A20" s="28"/>
      <c r="B20" s="777">
        <v>704</v>
      </c>
      <c r="C20" s="94"/>
      <c r="D20" s="156"/>
      <c r="E20" s="927" t="str">
        <f ca="1">VLOOKUP(INDIRECT(ADDRESS(ROW(),COLUMN()-3)),Language_Translations,MATCH(Language_Selected,Language_Options,0),FALSE)</f>
        <v>Est-ce que votre (mari/partenaire) vit actuellement avec vous ou vit-il ailleurs ?</v>
      </c>
      <c r="F20" s="927"/>
      <c r="G20" s="927"/>
      <c r="H20" s="927"/>
      <c r="I20" s="927"/>
      <c r="J20" s="927"/>
      <c r="K20" s="927"/>
      <c r="L20" s="927"/>
      <c r="M20" s="927"/>
      <c r="N20" s="927"/>
      <c r="O20" s="927"/>
      <c r="P20" s="927"/>
      <c r="Q20" s="927"/>
      <c r="R20" s="927"/>
      <c r="S20" s="927"/>
      <c r="T20" s="927"/>
      <c r="U20" s="94"/>
      <c r="V20" s="95"/>
      <c r="W20" s="700" t="s">
        <v>1110</v>
      </c>
      <c r="X20" s="24"/>
      <c r="Y20" s="24"/>
      <c r="Z20" s="24"/>
      <c r="AA20" s="24"/>
      <c r="AB20" s="24"/>
      <c r="AC20" s="182" t="s">
        <v>2</v>
      </c>
      <c r="AD20" s="182"/>
      <c r="AE20" s="182"/>
      <c r="AF20" s="239"/>
      <c r="AG20" s="182"/>
      <c r="AH20" s="182"/>
      <c r="AI20" s="182"/>
      <c r="AJ20" s="182"/>
      <c r="AK20" s="182"/>
      <c r="AL20" s="269" t="s">
        <v>10</v>
      </c>
      <c r="AM20" s="94"/>
      <c r="AN20" s="95"/>
      <c r="AO20" s="24"/>
      <c r="AP20" s="159"/>
      <c r="AQ20" s="24"/>
    </row>
    <row r="21" spans="1:43" ht="11.25" customHeight="1" x14ac:dyDescent="0.2">
      <c r="A21" s="28"/>
      <c r="B21" s="777"/>
      <c r="C21" s="94"/>
      <c r="D21" s="156"/>
      <c r="E21" s="927"/>
      <c r="F21" s="927"/>
      <c r="G21" s="927"/>
      <c r="H21" s="927"/>
      <c r="I21" s="927"/>
      <c r="J21" s="927"/>
      <c r="K21" s="927"/>
      <c r="L21" s="927"/>
      <c r="M21" s="927"/>
      <c r="N21" s="927"/>
      <c r="O21" s="927"/>
      <c r="P21" s="927"/>
      <c r="Q21" s="927"/>
      <c r="R21" s="927"/>
      <c r="S21" s="927"/>
      <c r="T21" s="927"/>
      <c r="U21" s="94"/>
      <c r="V21" s="95"/>
      <c r="W21" s="700" t="s">
        <v>1111</v>
      </c>
      <c r="X21" s="24"/>
      <c r="Y21" s="24"/>
      <c r="Z21" s="24"/>
      <c r="AA21" s="24"/>
      <c r="AB21" s="182" t="s">
        <v>2</v>
      </c>
      <c r="AC21" s="182"/>
      <c r="AD21" s="182"/>
      <c r="AE21" s="182"/>
      <c r="AF21" s="239"/>
      <c r="AG21" s="182"/>
      <c r="AH21" s="182"/>
      <c r="AI21" s="182"/>
      <c r="AJ21" s="182"/>
      <c r="AK21" s="182"/>
      <c r="AL21" s="269" t="s">
        <v>12</v>
      </c>
      <c r="AM21" s="94"/>
      <c r="AN21" s="95"/>
      <c r="AO21" s="24"/>
      <c r="AP21" s="159"/>
      <c r="AQ21" s="24"/>
    </row>
    <row r="22" spans="1:43" ht="6" customHeight="1" thickBot="1" x14ac:dyDescent="0.25">
      <c r="A22" s="232"/>
      <c r="B22" s="791"/>
      <c r="C22" s="230"/>
      <c r="D22" s="231"/>
      <c r="E22" s="232"/>
      <c r="F22" s="232"/>
      <c r="G22" s="232"/>
      <c r="H22" s="232"/>
      <c r="I22" s="232"/>
      <c r="J22" s="232"/>
      <c r="K22" s="232"/>
      <c r="L22" s="232"/>
      <c r="M22" s="232"/>
      <c r="N22" s="232"/>
      <c r="O22" s="232"/>
      <c r="P22" s="232"/>
      <c r="Q22" s="232"/>
      <c r="R22" s="232"/>
      <c r="S22" s="232"/>
      <c r="T22" s="232"/>
      <c r="U22" s="230"/>
      <c r="V22" s="231"/>
      <c r="W22" s="232"/>
      <c r="X22" s="232"/>
      <c r="Y22" s="232"/>
      <c r="Z22" s="232"/>
      <c r="AA22" s="232"/>
      <c r="AB22" s="232"/>
      <c r="AC22" s="232"/>
      <c r="AD22" s="232"/>
      <c r="AE22" s="232"/>
      <c r="AF22" s="232"/>
      <c r="AG22" s="232"/>
      <c r="AH22" s="232"/>
      <c r="AI22" s="232"/>
      <c r="AJ22" s="232"/>
      <c r="AK22" s="232"/>
      <c r="AL22" s="233"/>
      <c r="AM22" s="230"/>
      <c r="AN22" s="231"/>
      <c r="AO22" s="232"/>
      <c r="AP22" s="232"/>
      <c r="AQ22" s="232"/>
    </row>
    <row r="23" spans="1:43" ht="6" customHeight="1" x14ac:dyDescent="0.2">
      <c r="A23" s="298"/>
      <c r="B23" s="299"/>
      <c r="C23" s="300"/>
      <c r="D23" s="301"/>
      <c r="E23" s="1"/>
      <c r="F23" s="1"/>
      <c r="G23" s="1"/>
      <c r="H23" s="1"/>
      <c r="I23" s="1"/>
      <c r="J23" s="1"/>
      <c r="K23" s="1"/>
      <c r="L23" s="1"/>
      <c r="M23" s="1"/>
      <c r="N23" s="1"/>
      <c r="O23" s="1"/>
      <c r="P23" s="1"/>
      <c r="Q23" s="1"/>
      <c r="R23" s="1"/>
      <c r="S23" s="1"/>
      <c r="T23" s="1"/>
      <c r="U23" s="300"/>
      <c r="V23" s="301"/>
      <c r="W23" s="1"/>
      <c r="X23" s="1"/>
      <c r="Y23" s="1"/>
      <c r="Z23" s="1"/>
      <c r="AA23" s="1"/>
      <c r="AB23" s="1"/>
      <c r="AC23" s="1"/>
      <c r="AD23" s="1"/>
      <c r="AE23" s="1"/>
      <c r="AF23" s="1"/>
      <c r="AG23" s="1"/>
      <c r="AH23" s="1"/>
      <c r="AI23" s="1"/>
      <c r="AJ23" s="1"/>
      <c r="AK23" s="1"/>
      <c r="AL23" s="235"/>
      <c r="AM23" s="300"/>
      <c r="AN23" s="301"/>
      <c r="AO23" s="1"/>
      <c r="AP23" s="1"/>
      <c r="AQ23" s="302"/>
    </row>
    <row r="24" spans="1:43" ht="11.25" customHeight="1" x14ac:dyDescent="0.2">
      <c r="A24" s="303"/>
      <c r="B24" s="757">
        <v>705</v>
      </c>
      <c r="C24" s="94"/>
      <c r="D24" s="95"/>
      <c r="E24" s="899" t="s">
        <v>1112</v>
      </c>
      <c r="F24" s="899"/>
      <c r="G24" s="899"/>
      <c r="H24" s="899"/>
      <c r="I24" s="899"/>
      <c r="J24" s="899"/>
      <c r="K24" s="899"/>
      <c r="L24" s="899"/>
      <c r="M24" s="899"/>
      <c r="N24" s="899"/>
      <c r="O24" s="899"/>
      <c r="P24" s="899"/>
      <c r="Q24" s="899"/>
      <c r="R24" s="899"/>
      <c r="S24" s="899"/>
      <c r="T24" s="899"/>
      <c r="U24" s="94"/>
      <c r="V24" s="95"/>
      <c r="W24" s="28" t="s">
        <v>413</v>
      </c>
      <c r="X24" s="28"/>
      <c r="Y24" s="28"/>
      <c r="Z24" s="30"/>
      <c r="AA24" s="30"/>
      <c r="AB24" s="30"/>
      <c r="AC24" s="30"/>
      <c r="AD24" s="30"/>
      <c r="AE24" s="30"/>
      <c r="AF24" s="30"/>
      <c r="AG24" s="30"/>
      <c r="AH24" s="30"/>
      <c r="AI24" s="30"/>
      <c r="AJ24" s="30"/>
      <c r="AK24" s="30"/>
      <c r="AL24" s="185"/>
      <c r="AM24" s="94"/>
      <c r="AN24" s="95"/>
      <c r="AO24" s="28"/>
      <c r="AP24" s="28"/>
      <c r="AQ24" s="304"/>
    </row>
    <row r="25" spans="1:43" ht="11.25" customHeight="1" x14ac:dyDescent="0.2">
      <c r="A25" s="303"/>
      <c r="B25" s="757"/>
      <c r="C25" s="94"/>
      <c r="D25" s="95"/>
      <c r="E25" s="899"/>
      <c r="F25" s="899"/>
      <c r="G25" s="899"/>
      <c r="H25" s="899"/>
      <c r="I25" s="899"/>
      <c r="J25" s="899"/>
      <c r="K25" s="899"/>
      <c r="L25" s="899"/>
      <c r="M25" s="899"/>
      <c r="N25" s="899"/>
      <c r="O25" s="899"/>
      <c r="P25" s="899"/>
      <c r="Q25" s="899"/>
      <c r="R25" s="899"/>
      <c r="S25" s="899"/>
      <c r="T25" s="899"/>
      <c r="U25" s="94"/>
      <c r="V25" s="95"/>
      <c r="W25" s="24"/>
      <c r="X25" s="24"/>
      <c r="Y25" s="24"/>
      <c r="Z25" s="24"/>
      <c r="AA25" s="24"/>
      <c r="AB25" s="24"/>
      <c r="AC25" s="24"/>
      <c r="AD25" s="24"/>
      <c r="AE25" s="24"/>
      <c r="AF25" s="24"/>
      <c r="AG25" s="24"/>
      <c r="AH25" s="24"/>
      <c r="AI25" s="24"/>
      <c r="AJ25" s="24"/>
      <c r="AK25" s="24"/>
      <c r="AL25" s="36"/>
      <c r="AM25" s="94"/>
      <c r="AN25" s="95"/>
      <c r="AO25" s="28"/>
      <c r="AP25" s="28"/>
      <c r="AQ25" s="304"/>
    </row>
    <row r="26" spans="1:43" ht="11.25" customHeight="1" x14ac:dyDescent="0.2">
      <c r="A26" s="303"/>
      <c r="B26" s="757"/>
      <c r="C26" s="94"/>
      <c r="D26" s="95"/>
      <c r="E26" s="899"/>
      <c r="F26" s="899"/>
      <c r="G26" s="899"/>
      <c r="H26" s="899"/>
      <c r="I26" s="899"/>
      <c r="J26" s="899"/>
      <c r="K26" s="899"/>
      <c r="L26" s="899"/>
      <c r="M26" s="899"/>
      <c r="N26" s="899"/>
      <c r="O26" s="899"/>
      <c r="P26" s="899"/>
      <c r="Q26" s="899"/>
      <c r="R26" s="899"/>
      <c r="S26" s="899"/>
      <c r="T26" s="899"/>
      <c r="U26" s="94"/>
      <c r="V26" s="95"/>
      <c r="W26" s="28"/>
      <c r="X26" s="28"/>
      <c r="Y26" s="28"/>
      <c r="Z26" s="28"/>
      <c r="AA26" s="28"/>
      <c r="AB26" s="28"/>
      <c r="AC26" s="28"/>
      <c r="AD26" s="28"/>
      <c r="AE26" s="28"/>
      <c r="AF26" s="28"/>
      <c r="AG26" s="28"/>
      <c r="AH26" s="28"/>
      <c r="AI26" s="45"/>
      <c r="AJ26" s="89"/>
      <c r="AK26" s="45"/>
      <c r="AL26" s="37"/>
      <c r="AM26" s="94"/>
      <c r="AN26" s="95"/>
      <c r="AO26" s="28"/>
      <c r="AP26" s="28"/>
      <c r="AQ26" s="304"/>
    </row>
    <row r="27" spans="1:43" ht="11.25" customHeight="1" x14ac:dyDescent="0.2">
      <c r="A27" s="303"/>
      <c r="B27" s="757"/>
      <c r="C27" s="94"/>
      <c r="D27" s="95"/>
      <c r="E27" s="899"/>
      <c r="F27" s="899"/>
      <c r="G27" s="899"/>
      <c r="H27" s="899"/>
      <c r="I27" s="899"/>
      <c r="J27" s="899"/>
      <c r="K27" s="899"/>
      <c r="L27" s="899"/>
      <c r="M27" s="899"/>
      <c r="N27" s="899"/>
      <c r="O27" s="899"/>
      <c r="P27" s="899"/>
      <c r="Q27" s="899"/>
      <c r="R27" s="899"/>
      <c r="S27" s="899"/>
      <c r="T27" s="899"/>
      <c r="U27" s="94"/>
      <c r="V27" s="95"/>
      <c r="W27" s="695" t="s">
        <v>1662</v>
      </c>
      <c r="X27" s="28"/>
      <c r="Y27" s="28"/>
      <c r="AA27" s="90" t="s">
        <v>2</v>
      </c>
      <c r="AB27" s="90"/>
      <c r="AC27" s="90"/>
      <c r="AD27" s="90"/>
      <c r="AE27" s="90"/>
      <c r="AF27" s="90"/>
      <c r="AG27" s="90"/>
      <c r="AH27" s="90"/>
      <c r="AI27" s="44"/>
      <c r="AJ27" s="91"/>
      <c r="AK27" s="44"/>
      <c r="AL27" s="39"/>
      <c r="AM27" s="94"/>
      <c r="AN27" s="95"/>
      <c r="AO27" s="28"/>
      <c r="AP27" s="28"/>
      <c r="AQ27" s="304"/>
    </row>
    <row r="28" spans="1:43" ht="6" customHeight="1" thickBot="1" x14ac:dyDescent="0.25">
      <c r="A28" s="305"/>
      <c r="B28" s="761"/>
      <c r="C28" s="148"/>
      <c r="D28" s="149"/>
      <c r="E28" s="146"/>
      <c r="F28" s="146"/>
      <c r="G28" s="146"/>
      <c r="H28" s="146"/>
      <c r="I28" s="146"/>
      <c r="J28" s="146"/>
      <c r="K28" s="146"/>
      <c r="L28" s="146"/>
      <c r="M28" s="146"/>
      <c r="N28" s="146"/>
      <c r="O28" s="146"/>
      <c r="P28" s="146"/>
      <c r="Q28" s="146"/>
      <c r="R28" s="146"/>
      <c r="S28" s="146"/>
      <c r="T28" s="146"/>
      <c r="U28" s="148"/>
      <c r="V28" s="149"/>
      <c r="W28" s="146"/>
      <c r="X28" s="146"/>
      <c r="Y28" s="146"/>
      <c r="Z28" s="146"/>
      <c r="AA28" s="146"/>
      <c r="AB28" s="146"/>
      <c r="AC28" s="146"/>
      <c r="AD28" s="146"/>
      <c r="AE28" s="146"/>
      <c r="AF28" s="146"/>
      <c r="AG28" s="146"/>
      <c r="AH28" s="146"/>
      <c r="AI28" s="146"/>
      <c r="AJ28" s="146"/>
      <c r="AK28" s="146"/>
      <c r="AL28" s="297"/>
      <c r="AM28" s="148"/>
      <c r="AN28" s="149"/>
      <c r="AO28" s="146"/>
      <c r="AP28" s="146"/>
      <c r="AQ28" s="306"/>
    </row>
    <row r="29" spans="1:43" ht="6" customHeight="1" x14ac:dyDescent="0.2">
      <c r="A29" s="325"/>
      <c r="B29" s="326"/>
      <c r="C29" s="327"/>
      <c r="D29" s="221"/>
      <c r="E29" s="222"/>
      <c r="F29" s="222"/>
      <c r="G29" s="222"/>
      <c r="H29" s="222"/>
      <c r="I29" s="222"/>
      <c r="J29" s="222"/>
      <c r="K29" s="222"/>
      <c r="L29" s="222"/>
      <c r="M29" s="222"/>
      <c r="N29" s="222"/>
      <c r="O29" s="222"/>
      <c r="P29" s="222"/>
      <c r="Q29" s="222"/>
      <c r="R29" s="222"/>
      <c r="S29" s="222"/>
      <c r="T29" s="222"/>
      <c r="U29" s="220"/>
      <c r="V29" s="221"/>
      <c r="W29" s="222"/>
      <c r="X29" s="222"/>
      <c r="Y29" s="222"/>
      <c r="Z29" s="222"/>
      <c r="AA29" s="222"/>
      <c r="AB29" s="222"/>
      <c r="AC29" s="222"/>
      <c r="AD29" s="222"/>
      <c r="AE29" s="222"/>
      <c r="AF29" s="222"/>
      <c r="AG29" s="222"/>
      <c r="AH29" s="222"/>
      <c r="AI29" s="222"/>
      <c r="AJ29" s="222"/>
      <c r="AK29" s="222"/>
      <c r="AL29" s="223"/>
      <c r="AM29" s="220"/>
      <c r="AN29" s="221"/>
      <c r="AO29" s="222"/>
      <c r="AP29" s="222"/>
      <c r="AQ29" s="222"/>
    </row>
    <row r="30" spans="1:43" ht="11.25" customHeight="1" x14ac:dyDescent="0.2">
      <c r="A30" s="328"/>
      <c r="B30" s="329">
        <v>706</v>
      </c>
      <c r="C30" s="330"/>
      <c r="D30" s="156"/>
      <c r="E30" s="924" t="str">
        <f ca="1">VLOOKUP(INDIRECT(ADDRESS(ROW(),COLUMN()-3)),Language_Translations,MATCH(Language_Selected,Language_Options,0),FALSE)</f>
        <v>Est-ce que votre (mari/partenaire) a d'autres épouses ou vit-il avec d'autres femmes comme s'il était marié ?</v>
      </c>
      <c r="F30" s="924"/>
      <c r="G30" s="924"/>
      <c r="H30" s="924"/>
      <c r="I30" s="924"/>
      <c r="J30" s="924"/>
      <c r="K30" s="924"/>
      <c r="L30" s="924"/>
      <c r="M30" s="924"/>
      <c r="N30" s="924"/>
      <c r="O30" s="924"/>
      <c r="P30" s="924"/>
      <c r="Q30" s="924"/>
      <c r="R30" s="924"/>
      <c r="S30" s="924"/>
      <c r="T30" s="924"/>
      <c r="U30" s="155"/>
      <c r="V30" s="156"/>
      <c r="W30" s="157" t="s">
        <v>444</v>
      </c>
      <c r="X30" s="157"/>
      <c r="Y30" s="162" t="s">
        <v>2</v>
      </c>
      <c r="Z30" s="162"/>
      <c r="AA30" s="162"/>
      <c r="AB30" s="162"/>
      <c r="AC30" s="162"/>
      <c r="AD30" s="162"/>
      <c r="AE30" s="162"/>
      <c r="AF30" s="162"/>
      <c r="AG30" s="162"/>
      <c r="AH30" s="162"/>
      <c r="AI30" s="162"/>
      <c r="AJ30" s="162"/>
      <c r="AK30" s="162"/>
      <c r="AL30" s="269" t="s">
        <v>10</v>
      </c>
      <c r="AM30" s="155"/>
      <c r="AN30" s="156"/>
      <c r="AO30" s="157"/>
      <c r="AP30" s="157"/>
      <c r="AQ30" s="157"/>
    </row>
    <row r="31" spans="1:43" ht="11.25" customHeight="1" x14ac:dyDescent="0.2">
      <c r="A31" s="328"/>
      <c r="B31" s="329" t="s">
        <v>13</v>
      </c>
      <c r="C31" s="330"/>
      <c r="D31" s="156"/>
      <c r="E31" s="924"/>
      <c r="F31" s="924"/>
      <c r="G31" s="924"/>
      <c r="H31" s="924"/>
      <c r="I31" s="924"/>
      <c r="J31" s="924"/>
      <c r="K31" s="924"/>
      <c r="L31" s="924"/>
      <c r="M31" s="924"/>
      <c r="N31" s="924"/>
      <c r="O31" s="924"/>
      <c r="P31" s="924"/>
      <c r="Q31" s="924"/>
      <c r="R31" s="924"/>
      <c r="S31" s="924"/>
      <c r="T31" s="924"/>
      <c r="U31" s="155"/>
      <c r="V31" s="156"/>
      <c r="W31" s="157" t="s">
        <v>445</v>
      </c>
      <c r="X31" s="157"/>
      <c r="Y31" s="162" t="s">
        <v>2</v>
      </c>
      <c r="Z31" s="162"/>
      <c r="AA31" s="162"/>
      <c r="AB31" s="162"/>
      <c r="AC31" s="162"/>
      <c r="AD31" s="162"/>
      <c r="AE31" s="162"/>
      <c r="AF31" s="162"/>
      <c r="AG31" s="162"/>
      <c r="AH31" s="162"/>
      <c r="AI31" s="162"/>
      <c r="AJ31" s="162"/>
      <c r="AK31" s="162"/>
      <c r="AL31" s="269" t="s">
        <v>12</v>
      </c>
      <c r="AM31" s="155"/>
      <c r="AN31" s="156"/>
      <c r="AO31" s="159"/>
      <c r="AP31" s="915">
        <v>709</v>
      </c>
      <c r="AQ31" s="157"/>
    </row>
    <row r="32" spans="1:43" ht="11.25" customHeight="1" x14ac:dyDescent="0.2">
      <c r="A32" s="328"/>
      <c r="B32" s="329"/>
      <c r="C32" s="330"/>
      <c r="D32" s="156"/>
      <c r="E32" s="924"/>
      <c r="F32" s="924"/>
      <c r="G32" s="924"/>
      <c r="H32" s="924"/>
      <c r="I32" s="924"/>
      <c r="J32" s="924"/>
      <c r="K32" s="924"/>
      <c r="L32" s="924"/>
      <c r="M32" s="924"/>
      <c r="N32" s="924"/>
      <c r="O32" s="924"/>
      <c r="P32" s="924"/>
      <c r="Q32" s="924"/>
      <c r="R32" s="924"/>
      <c r="S32" s="924"/>
      <c r="T32" s="924"/>
      <c r="U32" s="155"/>
      <c r="V32" s="156"/>
      <c r="W32" s="157" t="s">
        <v>560</v>
      </c>
      <c r="X32" s="157"/>
      <c r="Y32" s="159"/>
      <c r="Z32" s="159"/>
      <c r="AA32" s="159"/>
      <c r="AB32" s="162" t="s">
        <v>2</v>
      </c>
      <c r="AC32" s="239"/>
      <c r="AD32" s="162"/>
      <c r="AE32" s="162"/>
      <c r="AF32" s="162"/>
      <c r="AG32" s="162"/>
      <c r="AH32" s="162"/>
      <c r="AI32" s="162"/>
      <c r="AJ32" s="162"/>
      <c r="AK32" s="162"/>
      <c r="AL32" s="269" t="s">
        <v>58</v>
      </c>
      <c r="AM32" s="155"/>
      <c r="AN32" s="156"/>
      <c r="AO32" s="159"/>
      <c r="AP32" s="915"/>
      <c r="AQ32" s="157"/>
    </row>
    <row r="33" spans="1:43" ht="6" customHeight="1" x14ac:dyDescent="0.2">
      <c r="A33" s="331"/>
      <c r="B33" s="332"/>
      <c r="C33" s="333"/>
      <c r="D33" s="165"/>
      <c r="E33" s="172"/>
      <c r="F33" s="172"/>
      <c r="G33" s="172"/>
      <c r="H33" s="172"/>
      <c r="I33" s="172"/>
      <c r="J33" s="172"/>
      <c r="K33" s="172"/>
      <c r="L33" s="172"/>
      <c r="M33" s="172"/>
      <c r="N33" s="172"/>
      <c r="O33" s="172"/>
      <c r="P33" s="172"/>
      <c r="Q33" s="172"/>
      <c r="R33" s="172"/>
      <c r="S33" s="172"/>
      <c r="T33" s="172"/>
      <c r="U33" s="166"/>
      <c r="V33" s="165"/>
      <c r="W33" s="172"/>
      <c r="X33" s="172"/>
      <c r="Y33" s="172"/>
      <c r="Z33" s="172"/>
      <c r="AA33" s="172"/>
      <c r="AB33" s="172"/>
      <c r="AC33" s="172"/>
      <c r="AD33" s="172"/>
      <c r="AE33" s="172"/>
      <c r="AF33" s="172"/>
      <c r="AG33" s="172"/>
      <c r="AH33" s="172"/>
      <c r="AI33" s="172"/>
      <c r="AJ33" s="172"/>
      <c r="AK33" s="172"/>
      <c r="AL33" s="173"/>
      <c r="AM33" s="166"/>
      <c r="AN33" s="165"/>
      <c r="AO33" s="172"/>
      <c r="AP33" s="172"/>
      <c r="AQ33" s="172"/>
    </row>
    <row r="34" spans="1:43" ht="6" customHeight="1" x14ac:dyDescent="0.2">
      <c r="A34" s="334"/>
      <c r="B34" s="335"/>
      <c r="C34" s="336"/>
      <c r="D34" s="153"/>
      <c r="E34" s="34"/>
      <c r="F34" s="34"/>
      <c r="G34" s="34"/>
      <c r="H34" s="34"/>
      <c r="I34" s="34"/>
      <c r="J34" s="34"/>
      <c r="K34" s="34"/>
      <c r="L34" s="34"/>
      <c r="M34" s="34"/>
      <c r="N34" s="34"/>
      <c r="O34" s="34"/>
      <c r="P34" s="34"/>
      <c r="Q34" s="34"/>
      <c r="R34" s="34"/>
      <c r="S34" s="34"/>
      <c r="T34" s="34"/>
      <c r="U34" s="152"/>
      <c r="V34" s="153"/>
      <c r="W34" s="34"/>
      <c r="X34" s="34"/>
      <c r="Y34" s="34"/>
      <c r="Z34" s="34"/>
      <c r="AA34" s="34"/>
      <c r="AB34" s="34"/>
      <c r="AC34" s="34"/>
      <c r="AD34" s="34"/>
      <c r="AE34" s="34"/>
      <c r="AF34" s="34"/>
      <c r="AG34" s="34"/>
      <c r="AH34" s="34"/>
      <c r="AI34" s="34"/>
      <c r="AJ34" s="34"/>
      <c r="AK34" s="34"/>
      <c r="AL34" s="41"/>
      <c r="AM34" s="152"/>
      <c r="AN34" s="153"/>
      <c r="AO34" s="34"/>
      <c r="AP34" s="34"/>
      <c r="AQ34" s="34"/>
    </row>
    <row r="35" spans="1:43" ht="11.25" customHeight="1" x14ac:dyDescent="0.2">
      <c r="A35" s="328"/>
      <c r="B35" s="329">
        <v>707</v>
      </c>
      <c r="C35" s="330"/>
      <c r="D35" s="156"/>
      <c r="E35" s="924" t="str">
        <f ca="1">VLOOKUP(INDIRECT(ADDRESS(ROW(),COLUMN()-3)),Language_Translations,MATCH(Language_Selected,Language_Options,0),FALSE)</f>
        <v>En tout, y compris vous-même, combien a-t-il d'épouses ou de partenaires avec qui il vit comme s'il était marié ?</v>
      </c>
      <c r="F35" s="924"/>
      <c r="G35" s="924"/>
      <c r="H35" s="924"/>
      <c r="I35" s="924"/>
      <c r="J35" s="924"/>
      <c r="K35" s="924"/>
      <c r="L35" s="924"/>
      <c r="M35" s="924"/>
      <c r="N35" s="924"/>
      <c r="O35" s="924"/>
      <c r="P35" s="924"/>
      <c r="Q35" s="924"/>
      <c r="R35" s="924"/>
      <c r="S35" s="924"/>
      <c r="T35" s="924"/>
      <c r="U35" s="155"/>
      <c r="V35" s="156"/>
      <c r="W35" s="713" t="s">
        <v>1113</v>
      </c>
      <c r="X35" s="157"/>
      <c r="Y35" s="157"/>
      <c r="Z35" s="157"/>
      <c r="AA35" s="157"/>
      <c r="AB35" s="157"/>
      <c r="AC35" s="157"/>
      <c r="AD35" s="157"/>
      <c r="AE35" s="157"/>
      <c r="AF35" s="157"/>
      <c r="AG35" s="157"/>
      <c r="AH35" s="157"/>
      <c r="AM35" s="155"/>
      <c r="AN35" s="156"/>
      <c r="AO35" s="157"/>
      <c r="AP35" s="157"/>
      <c r="AQ35" s="157"/>
    </row>
    <row r="36" spans="1:43" ht="11.25" customHeight="1" x14ac:dyDescent="0.2">
      <c r="A36" s="328"/>
      <c r="B36" s="329" t="s">
        <v>13</v>
      </c>
      <c r="C36" s="330"/>
      <c r="D36" s="156"/>
      <c r="E36" s="924"/>
      <c r="F36" s="924"/>
      <c r="G36" s="924"/>
      <c r="H36" s="924"/>
      <c r="I36" s="924"/>
      <c r="J36" s="924"/>
      <c r="K36" s="924"/>
      <c r="L36" s="924"/>
      <c r="M36" s="924"/>
      <c r="N36" s="924"/>
      <c r="O36" s="924"/>
      <c r="P36" s="924"/>
      <c r="Q36" s="924"/>
      <c r="R36" s="924"/>
      <c r="S36" s="924"/>
      <c r="T36" s="924"/>
      <c r="U36" s="155"/>
      <c r="V36" s="156"/>
      <c r="X36" s="142" t="s">
        <v>1663</v>
      </c>
      <c r="Y36" s="159"/>
      <c r="Z36" s="159"/>
      <c r="AA36" s="159"/>
      <c r="AB36" s="159"/>
      <c r="AC36" s="159"/>
      <c r="AD36" s="159"/>
      <c r="AE36" s="159"/>
      <c r="AF36" s="162"/>
      <c r="AG36" s="162"/>
      <c r="AH36" s="153"/>
      <c r="AI36" s="152"/>
      <c r="AJ36" s="153"/>
      <c r="AK36" s="160"/>
      <c r="AL36" s="142"/>
      <c r="AM36" s="155"/>
      <c r="AN36" s="156"/>
      <c r="AO36" s="159"/>
      <c r="AP36" s="159"/>
      <c r="AQ36" s="157"/>
    </row>
    <row r="37" spans="1:43" ht="11.25" customHeight="1" x14ac:dyDescent="0.2">
      <c r="A37" s="328"/>
      <c r="B37" s="329"/>
      <c r="C37" s="330"/>
      <c r="D37" s="156"/>
      <c r="E37" s="924"/>
      <c r="F37" s="924"/>
      <c r="G37" s="924"/>
      <c r="H37" s="924"/>
      <c r="I37" s="924"/>
      <c r="J37" s="924"/>
      <c r="K37" s="924"/>
      <c r="L37" s="924"/>
      <c r="M37" s="924"/>
      <c r="N37" s="924"/>
      <c r="O37" s="924"/>
      <c r="P37" s="924"/>
      <c r="Q37" s="924"/>
      <c r="R37" s="924"/>
      <c r="S37" s="924"/>
      <c r="T37" s="924"/>
      <c r="U37" s="155"/>
      <c r="V37" s="156"/>
      <c r="X37" s="159" t="s">
        <v>1664</v>
      </c>
      <c r="Y37" s="159"/>
      <c r="Z37" s="159"/>
      <c r="AA37" s="159"/>
      <c r="AB37" s="159"/>
      <c r="AC37" s="162" t="s">
        <v>2</v>
      </c>
      <c r="AD37" s="162"/>
      <c r="AE37" s="162"/>
      <c r="AF37" s="162"/>
      <c r="AG37" s="162"/>
      <c r="AH37" s="165"/>
      <c r="AI37" s="166"/>
      <c r="AJ37" s="165"/>
      <c r="AK37" s="167"/>
      <c r="AL37" s="158"/>
      <c r="AM37" s="155"/>
      <c r="AN37" s="156"/>
      <c r="AO37" s="159"/>
      <c r="AP37" s="159"/>
      <c r="AQ37" s="790"/>
    </row>
    <row r="38" spans="1:43" ht="11.25" customHeight="1" x14ac:dyDescent="0.2">
      <c r="A38" s="328"/>
      <c r="B38" s="329"/>
      <c r="C38" s="330"/>
      <c r="D38" s="156"/>
      <c r="E38" s="924"/>
      <c r="F38" s="924"/>
      <c r="G38" s="924"/>
      <c r="H38" s="924"/>
      <c r="I38" s="924"/>
      <c r="J38" s="924"/>
      <c r="K38" s="924"/>
      <c r="L38" s="924"/>
      <c r="M38" s="924"/>
      <c r="N38" s="924"/>
      <c r="O38" s="924"/>
      <c r="P38" s="924"/>
      <c r="Q38" s="924"/>
      <c r="R38" s="924"/>
      <c r="S38" s="924"/>
      <c r="T38" s="924"/>
      <c r="U38" s="155"/>
      <c r="V38" s="156"/>
      <c r="W38" s="159"/>
      <c r="X38" s="159"/>
      <c r="Y38" s="159"/>
      <c r="Z38" s="159"/>
      <c r="AA38" s="159"/>
      <c r="AB38" s="159"/>
      <c r="AC38" s="159"/>
      <c r="AD38" s="159"/>
      <c r="AE38" s="159"/>
      <c r="AF38" s="159"/>
      <c r="AG38" s="159"/>
      <c r="AH38" s="159"/>
      <c r="AI38" s="159"/>
      <c r="AJ38" s="159"/>
      <c r="AK38" s="159"/>
      <c r="AL38" s="168"/>
      <c r="AM38" s="155"/>
      <c r="AN38" s="156"/>
      <c r="AO38" s="157"/>
      <c r="AP38" s="157"/>
      <c r="AQ38" s="157"/>
    </row>
    <row r="39" spans="1:43" ht="11.25" customHeight="1" x14ac:dyDescent="0.2">
      <c r="A39" s="328"/>
      <c r="B39" s="329"/>
      <c r="C39" s="330"/>
      <c r="D39" s="156"/>
      <c r="E39" s="924"/>
      <c r="F39" s="924"/>
      <c r="G39" s="924"/>
      <c r="H39" s="924"/>
      <c r="I39" s="924"/>
      <c r="J39" s="924"/>
      <c r="K39" s="924"/>
      <c r="L39" s="924"/>
      <c r="M39" s="924"/>
      <c r="N39" s="924"/>
      <c r="O39" s="924"/>
      <c r="P39" s="924"/>
      <c r="Q39" s="924"/>
      <c r="R39" s="924"/>
      <c r="S39" s="924"/>
      <c r="T39" s="924"/>
      <c r="U39" s="155"/>
      <c r="V39" s="156"/>
      <c r="W39" s="157" t="s">
        <v>560</v>
      </c>
      <c r="X39" s="157"/>
      <c r="Y39" s="159"/>
      <c r="Z39" s="159"/>
      <c r="AA39" s="159"/>
      <c r="AB39" s="162" t="s">
        <v>2</v>
      </c>
      <c r="AC39" s="239"/>
      <c r="AD39" s="162"/>
      <c r="AE39" s="162"/>
      <c r="AF39" s="162"/>
      <c r="AG39" s="162"/>
      <c r="AH39" s="162"/>
      <c r="AI39" s="162"/>
      <c r="AJ39" s="162"/>
      <c r="AK39" s="162"/>
      <c r="AL39" s="269" t="s">
        <v>7</v>
      </c>
      <c r="AM39" s="155"/>
      <c r="AN39" s="156"/>
      <c r="AO39" s="157"/>
      <c r="AP39" s="159"/>
      <c r="AQ39" s="157"/>
    </row>
    <row r="40" spans="1:43" ht="6" customHeight="1" x14ac:dyDescent="0.2">
      <c r="A40" s="331"/>
      <c r="B40" s="332"/>
      <c r="C40" s="333"/>
      <c r="D40" s="165"/>
      <c r="E40" s="172"/>
      <c r="F40" s="172"/>
      <c r="G40" s="172"/>
      <c r="H40" s="172"/>
      <c r="I40" s="172"/>
      <c r="J40" s="172"/>
      <c r="K40" s="172"/>
      <c r="L40" s="172"/>
      <c r="M40" s="172"/>
      <c r="N40" s="172"/>
      <c r="O40" s="172"/>
      <c r="P40" s="172"/>
      <c r="Q40" s="172"/>
      <c r="R40" s="172"/>
      <c r="S40" s="172"/>
      <c r="T40" s="172"/>
      <c r="U40" s="166"/>
      <c r="V40" s="165"/>
      <c r="W40" s="172"/>
      <c r="X40" s="172"/>
      <c r="Y40" s="172"/>
      <c r="Z40" s="172"/>
      <c r="AA40" s="172"/>
      <c r="AB40" s="172"/>
      <c r="AC40" s="172"/>
      <c r="AD40" s="172"/>
      <c r="AE40" s="172"/>
      <c r="AF40" s="172"/>
      <c r="AG40" s="172"/>
      <c r="AH40" s="172"/>
      <c r="AI40" s="172"/>
      <c r="AJ40" s="172"/>
      <c r="AK40" s="172"/>
      <c r="AL40" s="173"/>
      <c r="AM40" s="166"/>
      <c r="AN40" s="165"/>
      <c r="AO40" s="172"/>
      <c r="AP40" s="172"/>
      <c r="AQ40" s="172"/>
    </row>
    <row r="41" spans="1:43" ht="6" customHeight="1" x14ac:dyDescent="0.2">
      <c r="A41" s="334"/>
      <c r="B41" s="335"/>
      <c r="C41" s="336"/>
      <c r="D41" s="153"/>
      <c r="E41" s="34"/>
      <c r="F41" s="34"/>
      <c r="G41" s="34"/>
      <c r="H41" s="34"/>
      <c r="I41" s="34"/>
      <c r="J41" s="34"/>
      <c r="K41" s="34"/>
      <c r="L41" s="34"/>
      <c r="M41" s="34"/>
      <c r="N41" s="34"/>
      <c r="O41" s="34"/>
      <c r="P41" s="34"/>
      <c r="Q41" s="34"/>
      <c r="R41" s="34"/>
      <c r="S41" s="34"/>
      <c r="T41" s="34"/>
      <c r="U41" s="152"/>
      <c r="V41" s="153"/>
      <c r="W41" s="34"/>
      <c r="X41" s="34"/>
      <c r="Y41" s="34"/>
      <c r="Z41" s="34"/>
      <c r="AA41" s="34"/>
      <c r="AB41" s="34"/>
      <c r="AC41" s="34"/>
      <c r="AD41" s="34"/>
      <c r="AE41" s="34"/>
      <c r="AF41" s="34"/>
      <c r="AG41" s="34"/>
      <c r="AH41" s="34"/>
      <c r="AI41" s="34"/>
      <c r="AJ41" s="34"/>
      <c r="AK41" s="34"/>
      <c r="AL41" s="41"/>
      <c r="AM41" s="152"/>
      <c r="AN41" s="153"/>
      <c r="AO41" s="34"/>
      <c r="AP41" s="34"/>
      <c r="AQ41" s="34"/>
    </row>
    <row r="42" spans="1:43" ht="11.25" customHeight="1" x14ac:dyDescent="0.2">
      <c r="A42" s="328"/>
      <c r="B42" s="329">
        <v>708</v>
      </c>
      <c r="C42" s="330"/>
      <c r="D42" s="156"/>
      <c r="E42" s="924" t="str">
        <f ca="1">VLOOKUP(INDIRECT(ADDRESS(ROW(),COLUMN()-3)),Language_Translations,MATCH(Language_Selected,Language_Options,0),FALSE)</f>
        <v>Êtes-vous la première, deuxième, … épouse ?</v>
      </c>
      <c r="F42" s="924"/>
      <c r="G42" s="924"/>
      <c r="H42" s="924"/>
      <c r="I42" s="924"/>
      <c r="J42" s="924"/>
      <c r="K42" s="924"/>
      <c r="L42" s="924"/>
      <c r="M42" s="924"/>
      <c r="N42" s="924"/>
      <c r="O42" s="924"/>
      <c r="P42" s="924"/>
      <c r="Q42" s="924"/>
      <c r="R42" s="924"/>
      <c r="S42" s="924"/>
      <c r="T42" s="924"/>
      <c r="U42" s="155"/>
      <c r="V42" s="156"/>
      <c r="W42" s="157"/>
      <c r="X42" s="157"/>
      <c r="Y42" s="157"/>
      <c r="Z42" s="157"/>
      <c r="AA42" s="157"/>
      <c r="AB42" s="157"/>
      <c r="AC42" s="157"/>
      <c r="AD42" s="157"/>
      <c r="AE42" s="157"/>
      <c r="AF42" s="157"/>
      <c r="AG42" s="157"/>
      <c r="AH42" s="157"/>
      <c r="AI42" s="153"/>
      <c r="AJ42" s="152"/>
      <c r="AK42" s="153"/>
      <c r="AL42" s="160"/>
      <c r="AM42" s="155"/>
      <c r="AN42" s="156"/>
      <c r="AO42" s="157"/>
      <c r="AP42" s="157"/>
      <c r="AQ42" s="157"/>
    </row>
    <row r="43" spans="1:43" ht="11.25" customHeight="1" x14ac:dyDescent="0.2">
      <c r="A43" s="328"/>
      <c r="B43" s="329" t="s">
        <v>13</v>
      </c>
      <c r="C43" s="330"/>
      <c r="D43" s="156"/>
      <c r="E43" s="924"/>
      <c r="F43" s="924"/>
      <c r="G43" s="924"/>
      <c r="H43" s="924"/>
      <c r="I43" s="924"/>
      <c r="J43" s="924"/>
      <c r="K43" s="924"/>
      <c r="L43" s="924"/>
      <c r="M43" s="924"/>
      <c r="N43" s="924"/>
      <c r="O43" s="924"/>
      <c r="P43" s="924"/>
      <c r="Q43" s="924"/>
      <c r="R43" s="924"/>
      <c r="S43" s="924"/>
      <c r="T43" s="924"/>
      <c r="U43" s="155"/>
      <c r="V43" s="156"/>
      <c r="W43" s="157" t="s">
        <v>1114</v>
      </c>
      <c r="X43" s="157"/>
      <c r="Y43" s="157"/>
      <c r="Z43" s="163" t="s">
        <v>2</v>
      </c>
      <c r="AA43" s="163"/>
      <c r="AB43" s="163"/>
      <c r="AC43" s="163"/>
      <c r="AD43" s="163"/>
      <c r="AE43" s="163"/>
      <c r="AF43" s="163"/>
      <c r="AG43" s="163"/>
      <c r="AH43" s="163"/>
      <c r="AI43" s="165"/>
      <c r="AJ43" s="166"/>
      <c r="AK43" s="165"/>
      <c r="AL43" s="167"/>
      <c r="AM43" s="155"/>
      <c r="AN43" s="156"/>
      <c r="AO43" s="157"/>
      <c r="AP43" s="157"/>
      <c r="AQ43" s="157"/>
    </row>
    <row r="44" spans="1:43" ht="6" customHeight="1" x14ac:dyDescent="0.2">
      <c r="A44" s="331"/>
      <c r="B44" s="332"/>
      <c r="C44" s="333"/>
      <c r="D44" s="165"/>
      <c r="E44" s="172"/>
      <c r="F44" s="172"/>
      <c r="G44" s="172"/>
      <c r="H44" s="172"/>
      <c r="I44" s="172"/>
      <c r="J44" s="172"/>
      <c r="K44" s="172"/>
      <c r="L44" s="172"/>
      <c r="M44" s="172"/>
      <c r="N44" s="172"/>
      <c r="O44" s="172"/>
      <c r="P44" s="172"/>
      <c r="Q44" s="172"/>
      <c r="R44" s="172"/>
      <c r="S44" s="172"/>
      <c r="T44" s="172"/>
      <c r="U44" s="166"/>
      <c r="V44" s="165"/>
      <c r="W44" s="172"/>
      <c r="X44" s="172"/>
      <c r="Y44" s="172"/>
      <c r="Z44" s="172"/>
      <c r="AA44" s="172"/>
      <c r="AB44" s="172"/>
      <c r="AC44" s="172"/>
      <c r="AD44" s="172"/>
      <c r="AE44" s="172"/>
      <c r="AF44" s="172"/>
      <c r="AG44" s="172"/>
      <c r="AH44" s="172"/>
      <c r="AI44" s="172"/>
      <c r="AJ44" s="172"/>
      <c r="AK44" s="172"/>
      <c r="AL44" s="173"/>
      <c r="AM44" s="166"/>
      <c r="AN44" s="165"/>
      <c r="AO44" s="172"/>
      <c r="AP44" s="172"/>
      <c r="AQ44" s="172"/>
    </row>
    <row r="45" spans="1:43" ht="6" customHeight="1" x14ac:dyDescent="0.2">
      <c r="A45" s="34"/>
      <c r="B45" s="787"/>
      <c r="C45" s="152"/>
      <c r="D45" s="153"/>
      <c r="E45" s="26"/>
      <c r="F45" s="26"/>
      <c r="G45" s="26"/>
      <c r="H45" s="26"/>
      <c r="I45" s="26"/>
      <c r="J45" s="26"/>
      <c r="K45" s="34"/>
      <c r="L45" s="34"/>
      <c r="M45" s="34"/>
      <c r="N45" s="34"/>
      <c r="O45" s="34"/>
      <c r="P45" s="34"/>
      <c r="Q45" s="34"/>
      <c r="R45" s="26"/>
      <c r="S45" s="26"/>
      <c r="T45" s="26"/>
      <c r="U45" s="152"/>
      <c r="V45" s="153"/>
      <c r="W45" s="34"/>
      <c r="X45" s="34"/>
      <c r="Y45" s="34"/>
      <c r="Z45" s="34"/>
      <c r="AA45" s="34"/>
      <c r="AB45" s="34"/>
      <c r="AC45" s="34"/>
      <c r="AD45" s="34"/>
      <c r="AE45" s="34"/>
      <c r="AF45" s="34"/>
      <c r="AG45" s="34"/>
      <c r="AH45" s="34"/>
      <c r="AI45" s="34"/>
      <c r="AJ45" s="34"/>
      <c r="AK45" s="34"/>
      <c r="AL45" s="41"/>
      <c r="AM45" s="152"/>
      <c r="AN45" s="153"/>
      <c r="AO45" s="34"/>
      <c r="AP45" s="34"/>
      <c r="AQ45" s="34"/>
    </row>
    <row r="46" spans="1:43" ht="11.25" customHeight="1" x14ac:dyDescent="0.2">
      <c r="A46" s="157"/>
      <c r="B46" s="775">
        <v>709</v>
      </c>
      <c r="C46" s="155"/>
      <c r="D46" s="156"/>
      <c r="E46" s="924" t="str">
        <f ca="1">VLOOKUP(INDIRECT(ADDRESS(ROW(),COLUMN()-3)),Language_Translations,MATCH(Language_Selected,Language_Options,0),FALSE)</f>
        <v>Avez-vous été mariée ou avez-vous vécu avec un homme une seule fois ou plus d'une fois ?</v>
      </c>
      <c r="F46" s="924"/>
      <c r="G46" s="924"/>
      <c r="H46" s="924"/>
      <c r="I46" s="924"/>
      <c r="J46" s="924"/>
      <c r="K46" s="924"/>
      <c r="L46" s="924"/>
      <c r="M46" s="924"/>
      <c r="N46" s="924"/>
      <c r="O46" s="924"/>
      <c r="P46" s="924"/>
      <c r="Q46" s="924"/>
      <c r="R46" s="924"/>
      <c r="S46" s="924"/>
      <c r="T46" s="924"/>
      <c r="U46" s="155"/>
      <c r="V46" s="156"/>
      <c r="W46" s="157" t="s">
        <v>1115</v>
      </c>
      <c r="X46" s="157"/>
      <c r="Y46" s="157"/>
      <c r="Z46" s="157"/>
      <c r="AA46" s="157"/>
      <c r="AB46" s="163"/>
      <c r="AC46" s="239"/>
      <c r="AD46" s="163" t="s">
        <v>2</v>
      </c>
      <c r="AE46" s="163"/>
      <c r="AF46" s="163"/>
      <c r="AG46" s="163"/>
      <c r="AH46" s="163"/>
      <c r="AI46" s="163"/>
      <c r="AJ46" s="163"/>
      <c r="AK46" s="163"/>
      <c r="AL46" s="269" t="s">
        <v>10</v>
      </c>
      <c r="AM46" s="155"/>
      <c r="AN46" s="156"/>
      <c r="AO46" s="157"/>
      <c r="AP46" s="157"/>
      <c r="AQ46" s="157"/>
    </row>
    <row r="47" spans="1:43" ht="11.25" customHeight="1" x14ac:dyDescent="0.2">
      <c r="A47" s="157"/>
      <c r="B47" s="775"/>
      <c r="C47" s="155"/>
      <c r="D47" s="156"/>
      <c r="E47" s="924"/>
      <c r="F47" s="924"/>
      <c r="G47" s="924"/>
      <c r="H47" s="924"/>
      <c r="I47" s="924"/>
      <c r="J47" s="924"/>
      <c r="K47" s="924"/>
      <c r="L47" s="924"/>
      <c r="M47" s="924"/>
      <c r="N47" s="924"/>
      <c r="O47" s="924"/>
      <c r="P47" s="924"/>
      <c r="Q47" s="924"/>
      <c r="R47" s="924"/>
      <c r="S47" s="924"/>
      <c r="T47" s="924"/>
      <c r="U47" s="155"/>
      <c r="V47" s="156"/>
      <c r="W47" s="157" t="s">
        <v>1116</v>
      </c>
      <c r="X47" s="157"/>
      <c r="Y47" s="157"/>
      <c r="Z47" s="157"/>
      <c r="AA47" s="157"/>
      <c r="AB47" s="157"/>
      <c r="AC47" s="163" t="s">
        <v>2</v>
      </c>
      <c r="AD47" s="163"/>
      <c r="AE47" s="163"/>
      <c r="AF47" s="163"/>
      <c r="AG47" s="163"/>
      <c r="AH47" s="163"/>
      <c r="AI47" s="163"/>
      <c r="AJ47" s="163"/>
      <c r="AK47" s="163"/>
      <c r="AL47" s="269" t="s">
        <v>12</v>
      </c>
      <c r="AM47" s="155"/>
      <c r="AN47" s="156"/>
      <c r="AO47" s="157"/>
      <c r="AP47" s="157"/>
      <c r="AQ47" s="157"/>
    </row>
    <row r="48" spans="1:43" ht="6" customHeight="1" x14ac:dyDescent="0.2">
      <c r="A48" s="172"/>
      <c r="B48" s="171"/>
      <c r="C48" s="166"/>
      <c r="D48" s="165"/>
      <c r="E48" s="172"/>
      <c r="F48" s="172"/>
      <c r="G48" s="172"/>
      <c r="H48" s="172"/>
      <c r="I48" s="172"/>
      <c r="J48" s="172"/>
      <c r="K48" s="172"/>
      <c r="L48" s="172"/>
      <c r="M48" s="172"/>
      <c r="N48" s="172"/>
      <c r="O48" s="172"/>
      <c r="P48" s="172"/>
      <c r="Q48" s="172"/>
      <c r="R48" s="172"/>
      <c r="S48" s="172"/>
      <c r="T48" s="172"/>
      <c r="U48" s="166"/>
      <c r="V48" s="165"/>
      <c r="W48" s="172"/>
      <c r="X48" s="172"/>
      <c r="Y48" s="172"/>
      <c r="Z48" s="172"/>
      <c r="AA48" s="172"/>
      <c r="AB48" s="172"/>
      <c r="AC48" s="172"/>
      <c r="AD48" s="172"/>
      <c r="AE48" s="172"/>
      <c r="AF48" s="172"/>
      <c r="AG48" s="172"/>
      <c r="AH48" s="172"/>
      <c r="AI48" s="172"/>
      <c r="AJ48" s="172"/>
      <c r="AK48" s="172"/>
      <c r="AL48" s="173"/>
      <c r="AM48" s="166"/>
      <c r="AN48" s="165"/>
      <c r="AO48" s="172"/>
      <c r="AP48" s="172"/>
      <c r="AQ48" s="172"/>
    </row>
    <row r="49" spans="1:43" ht="6" customHeight="1" x14ac:dyDescent="0.2">
      <c r="A49" s="34"/>
      <c r="B49" s="787"/>
      <c r="C49" s="152"/>
      <c r="D49" s="153"/>
      <c r="E49" s="34"/>
      <c r="F49" s="34"/>
      <c r="G49" s="34"/>
      <c r="H49" s="34"/>
      <c r="I49" s="34"/>
      <c r="J49" s="34"/>
      <c r="K49" s="34"/>
      <c r="L49" s="34"/>
      <c r="M49" s="34"/>
      <c r="N49" s="34"/>
      <c r="O49" s="34"/>
      <c r="P49" s="34"/>
      <c r="Q49" s="34"/>
      <c r="R49" s="34"/>
      <c r="S49" s="34"/>
      <c r="T49" s="34"/>
      <c r="U49" s="152"/>
      <c r="V49" s="153"/>
      <c r="W49" s="34"/>
      <c r="X49" s="34"/>
      <c r="Y49" s="34"/>
      <c r="Z49" s="34"/>
      <c r="AA49" s="34"/>
      <c r="AB49" s="34"/>
      <c r="AC49" s="34"/>
      <c r="AD49" s="34"/>
      <c r="AE49" s="34"/>
      <c r="AF49" s="34"/>
      <c r="AG49" s="34"/>
      <c r="AH49" s="34"/>
      <c r="AI49" s="34"/>
      <c r="AJ49" s="34"/>
      <c r="AK49" s="34"/>
      <c r="AL49" s="41"/>
      <c r="AM49" s="152"/>
      <c r="AN49" s="153"/>
      <c r="AO49" s="34"/>
      <c r="AP49" s="34"/>
      <c r="AQ49" s="34"/>
    </row>
    <row r="50" spans="1:43" ht="11.25" customHeight="1" x14ac:dyDescent="0.2">
      <c r="A50" s="157"/>
      <c r="B50" s="757">
        <v>710</v>
      </c>
      <c r="C50" s="94"/>
      <c r="D50" s="95"/>
      <c r="E50" s="899" t="s">
        <v>1117</v>
      </c>
      <c r="F50" s="899"/>
      <c r="G50" s="899"/>
      <c r="H50" s="899"/>
      <c r="I50" s="899"/>
      <c r="J50" s="899"/>
      <c r="K50" s="899"/>
      <c r="L50" s="899"/>
      <c r="M50" s="899"/>
      <c r="N50" s="899"/>
      <c r="O50" s="899"/>
      <c r="P50" s="899"/>
      <c r="Q50" s="899"/>
      <c r="R50" s="899"/>
      <c r="S50" s="899"/>
      <c r="T50" s="899"/>
      <c r="U50" s="94"/>
      <c r="V50" s="156"/>
      <c r="W50" s="157"/>
      <c r="X50" s="157"/>
      <c r="Y50" s="157"/>
      <c r="Z50" s="157"/>
      <c r="AA50" s="157"/>
      <c r="AB50" s="157"/>
      <c r="AC50" s="157"/>
      <c r="AD50" s="157"/>
      <c r="AE50" s="157"/>
      <c r="AF50" s="157"/>
      <c r="AG50" s="157"/>
      <c r="AH50" s="157"/>
      <c r="AI50" s="157"/>
      <c r="AJ50" s="157"/>
      <c r="AK50" s="157"/>
      <c r="AL50" s="158"/>
      <c r="AM50" s="155"/>
      <c r="AN50" s="156"/>
      <c r="AO50" s="157"/>
      <c r="AP50" s="157"/>
      <c r="AQ50" s="157"/>
    </row>
    <row r="51" spans="1:43" ht="6" customHeight="1" x14ac:dyDescent="0.2">
      <c r="A51" s="157"/>
      <c r="B51" s="757"/>
      <c r="C51" s="94"/>
      <c r="D51" s="95"/>
      <c r="E51" s="28"/>
      <c r="F51" s="28"/>
      <c r="G51" s="28"/>
      <c r="H51" s="28"/>
      <c r="I51" s="28"/>
      <c r="J51" s="28"/>
      <c r="K51" s="28"/>
      <c r="L51" s="28"/>
      <c r="M51" s="28"/>
      <c r="N51" s="28"/>
      <c r="O51" s="28"/>
      <c r="P51" s="28"/>
      <c r="Q51" s="28"/>
      <c r="R51" s="28"/>
      <c r="S51" s="28"/>
      <c r="T51" s="28"/>
      <c r="U51" s="94"/>
      <c r="V51" s="156"/>
      <c r="W51" s="24"/>
      <c r="X51" s="24"/>
      <c r="Y51" s="24"/>
      <c r="Z51" s="24"/>
      <c r="AA51" s="24"/>
      <c r="AB51" s="24"/>
      <c r="AC51" s="24"/>
      <c r="AD51" s="24"/>
      <c r="AE51" s="24"/>
      <c r="AF51" s="24"/>
      <c r="AG51" s="24"/>
      <c r="AH51" s="24"/>
      <c r="AI51" s="24"/>
      <c r="AJ51" s="24"/>
      <c r="AK51" s="24"/>
      <c r="AL51" s="36"/>
      <c r="AM51" s="155"/>
      <c r="AN51" s="156"/>
      <c r="AO51" s="157"/>
      <c r="AP51" s="157"/>
      <c r="AQ51" s="157"/>
    </row>
    <row r="52" spans="1:43" ht="11.25" customHeight="1" x14ac:dyDescent="0.2">
      <c r="A52" s="157"/>
      <c r="B52" s="757"/>
      <c r="C52" s="94"/>
      <c r="D52" s="95"/>
      <c r="E52" s="28"/>
      <c r="F52" s="28"/>
      <c r="G52" s="28"/>
      <c r="H52" s="28"/>
      <c r="I52" s="28"/>
      <c r="J52" s="42" t="s">
        <v>1118</v>
      </c>
      <c r="K52" s="28"/>
      <c r="L52" s="337"/>
      <c r="M52" s="24"/>
      <c r="N52" s="28"/>
      <c r="O52" s="28"/>
      <c r="P52" s="28"/>
      <c r="R52" s="42" t="s">
        <v>1118</v>
      </c>
      <c r="S52" s="24"/>
      <c r="T52" s="28"/>
      <c r="U52" s="94"/>
      <c r="V52" s="156"/>
      <c r="AM52" s="155"/>
      <c r="AN52" s="156"/>
      <c r="AO52" s="157"/>
      <c r="AP52" s="157"/>
      <c r="AQ52" s="157"/>
    </row>
    <row r="53" spans="1:43" ht="11.25" customHeight="1" x14ac:dyDescent="0.2">
      <c r="A53" s="157"/>
      <c r="B53" s="757"/>
      <c r="C53" s="94"/>
      <c r="D53" s="95"/>
      <c r="E53" s="28"/>
      <c r="F53" s="28"/>
      <c r="G53" s="28"/>
      <c r="H53" s="28"/>
      <c r="I53" s="28"/>
      <c r="J53" s="42" t="s">
        <v>1493</v>
      </c>
      <c r="K53" s="28"/>
      <c r="L53" s="337"/>
      <c r="M53" s="24"/>
      <c r="N53" s="28"/>
      <c r="O53" s="28"/>
      <c r="P53" s="28"/>
      <c r="R53" s="42" t="s">
        <v>1493</v>
      </c>
      <c r="S53" s="24"/>
      <c r="T53" s="28"/>
      <c r="U53" s="94"/>
      <c r="V53" s="156"/>
      <c r="W53" s="157"/>
      <c r="X53" s="157"/>
      <c r="Y53" s="157"/>
      <c r="Z53" s="157"/>
      <c r="AA53" s="157"/>
      <c r="AB53" s="157"/>
      <c r="AC53" s="157"/>
      <c r="AD53" s="157"/>
      <c r="AE53" s="157"/>
      <c r="AF53" s="157"/>
      <c r="AG53" s="157"/>
      <c r="AH53" s="157"/>
      <c r="AI53" s="153"/>
      <c r="AJ53" s="152"/>
      <c r="AK53" s="153"/>
      <c r="AL53" s="160"/>
      <c r="AM53" s="155"/>
      <c r="AN53" s="156"/>
      <c r="AO53" s="157"/>
      <c r="AP53" s="157"/>
      <c r="AQ53" s="157"/>
    </row>
    <row r="54" spans="1:43" ht="11.25" customHeight="1" x14ac:dyDescent="0.2">
      <c r="A54" s="157"/>
      <c r="B54" s="757"/>
      <c r="C54" s="94"/>
      <c r="D54" s="95"/>
      <c r="E54" s="28"/>
      <c r="F54" s="28"/>
      <c r="G54" s="28"/>
      <c r="H54" s="28"/>
      <c r="I54" s="28"/>
      <c r="J54" s="42" t="s">
        <v>1119</v>
      </c>
      <c r="K54" s="28"/>
      <c r="L54" s="337"/>
      <c r="M54" s="24"/>
      <c r="N54" s="28"/>
      <c r="O54" s="28"/>
      <c r="P54" s="28"/>
      <c r="R54" s="42" t="s">
        <v>1121</v>
      </c>
      <c r="S54" s="24"/>
      <c r="T54" s="28"/>
      <c r="U54" s="94"/>
      <c r="V54" s="156"/>
      <c r="W54" s="157" t="s">
        <v>388</v>
      </c>
      <c r="X54" s="157"/>
      <c r="Y54" s="157"/>
      <c r="Z54" s="163" t="s">
        <v>2</v>
      </c>
      <c r="AA54" s="239"/>
      <c r="AB54" s="163"/>
      <c r="AC54" s="163"/>
      <c r="AD54" s="163"/>
      <c r="AE54" s="163"/>
      <c r="AF54" s="163"/>
      <c r="AG54" s="163"/>
      <c r="AH54" s="163"/>
      <c r="AI54" s="165"/>
      <c r="AJ54" s="166"/>
      <c r="AK54" s="165"/>
      <c r="AL54" s="167"/>
      <c r="AM54" s="155"/>
      <c r="AN54" s="156"/>
      <c r="AO54" s="157"/>
      <c r="AP54" s="157"/>
      <c r="AQ54" s="157"/>
    </row>
    <row r="55" spans="1:43" ht="11.25" customHeight="1" x14ac:dyDescent="0.2">
      <c r="A55" s="157"/>
      <c r="B55" s="757"/>
      <c r="C55" s="94"/>
      <c r="D55" s="95"/>
      <c r="E55" s="28"/>
      <c r="F55" s="28"/>
      <c r="G55" s="28"/>
      <c r="H55" s="28"/>
      <c r="I55" s="28"/>
      <c r="J55" s="762" t="s">
        <v>1120</v>
      </c>
      <c r="K55" s="28"/>
      <c r="L55" s="337"/>
      <c r="M55" s="24"/>
      <c r="N55" s="28"/>
      <c r="O55" s="28"/>
      <c r="P55" s="28"/>
      <c r="R55" s="42" t="s">
        <v>1122</v>
      </c>
      <c r="S55" s="24"/>
      <c r="T55" s="28"/>
      <c r="U55" s="94"/>
      <c r="V55" s="156"/>
      <c r="W55" s="24"/>
      <c r="X55" s="24"/>
      <c r="Y55" s="24"/>
      <c r="Z55" s="24"/>
      <c r="AA55" s="24"/>
      <c r="AB55" s="24"/>
      <c r="AC55" s="24"/>
      <c r="AD55" s="24"/>
      <c r="AE55" s="24"/>
      <c r="AF55" s="24"/>
      <c r="AG55" s="24"/>
      <c r="AH55" s="24"/>
      <c r="AI55" s="24"/>
      <c r="AJ55" s="24"/>
      <c r="AK55" s="24"/>
      <c r="AL55" s="36"/>
      <c r="AM55" s="155"/>
      <c r="AN55" s="156"/>
      <c r="AO55" s="157"/>
      <c r="AP55" s="157"/>
      <c r="AQ55" s="157"/>
    </row>
    <row r="56" spans="1:43" ht="6" customHeight="1" x14ac:dyDescent="0.2">
      <c r="A56" s="157"/>
      <c r="B56" s="766"/>
      <c r="C56" s="94"/>
      <c r="D56" s="95"/>
      <c r="E56" s="28"/>
      <c r="F56" s="28"/>
      <c r="G56" s="28"/>
      <c r="H56" s="28"/>
      <c r="I56" s="28"/>
      <c r="J56" s="28"/>
      <c r="K56" s="28"/>
      <c r="L56" s="270"/>
      <c r="M56" s="28"/>
      <c r="N56" s="28"/>
      <c r="O56" s="28"/>
      <c r="P56" s="28"/>
      <c r="Q56" s="28"/>
      <c r="R56" s="28"/>
      <c r="S56" s="24"/>
      <c r="T56" s="24"/>
      <c r="U56" s="94"/>
      <c r="V56" s="156"/>
      <c r="W56" s="157"/>
      <c r="X56" s="157"/>
      <c r="Y56" s="157"/>
      <c r="Z56" s="157"/>
      <c r="AA56" s="157"/>
      <c r="AB56" s="157"/>
      <c r="AC56" s="157"/>
      <c r="AD56" s="157"/>
      <c r="AE56" s="157"/>
      <c r="AF56" s="157"/>
      <c r="AG56" s="157"/>
      <c r="AH56" s="157"/>
      <c r="AI56" s="157"/>
      <c r="AJ56" s="157"/>
      <c r="AK56" s="157"/>
      <c r="AL56" s="158"/>
      <c r="AM56" s="155"/>
      <c r="AN56" s="156"/>
      <c r="AO56" s="157"/>
      <c r="AP56" s="157"/>
      <c r="AQ56" s="157"/>
    </row>
    <row r="57" spans="1:43" ht="11.25" customHeight="1" x14ac:dyDescent="0.2">
      <c r="A57" s="157"/>
      <c r="B57" s="757"/>
      <c r="C57" s="94"/>
      <c r="D57" s="95"/>
      <c r="E57" s="265" t="s">
        <v>55</v>
      </c>
      <c r="F57" s="924" t="str">
        <f ca="1">VLOOKUP(CONCATENATE($B$50&amp;INDIRECT(ADDRESS(ROW(),COLUMN()-1))),Language_Translations,MATCH(Language_Selected,Language_Options,0),FALSE)</f>
        <v>En quel mois et quelle année avez-vous commencé à vivre avec votre (mari/partenaire) ?</v>
      </c>
      <c r="G57" s="924"/>
      <c r="H57" s="924"/>
      <c r="I57" s="924"/>
      <c r="J57" s="924"/>
      <c r="K57" s="924"/>
      <c r="L57" s="945"/>
      <c r="M57" s="265" t="s">
        <v>56</v>
      </c>
      <c r="N57" s="924" t="str">
        <f ca="1">VLOOKUP(CONCATENATE($B$50&amp;INDIRECT(ADDRESS(ROW(),COLUMN()-1))),Language_Translations,MATCH(Language_Selected,Language_Options,0),FALSE)</f>
        <v>Je voudrais maintenant vous parler de votre premier (mari/partenaire). En quel mois et quelle année avez-vous commencé à vivre avec lui ?</v>
      </c>
      <c r="O57" s="924"/>
      <c r="P57" s="924"/>
      <c r="Q57" s="924"/>
      <c r="R57" s="924"/>
      <c r="S57" s="924"/>
      <c r="T57" s="924"/>
      <c r="U57" s="155"/>
      <c r="V57" s="156"/>
      <c r="W57" s="159" t="s">
        <v>1123</v>
      </c>
      <c r="X57" s="159"/>
      <c r="Y57" s="159"/>
      <c r="Z57" s="157"/>
      <c r="AA57" s="157"/>
      <c r="AB57" s="157"/>
      <c r="AC57" s="157"/>
      <c r="AD57" s="157"/>
      <c r="AF57" s="163" t="s">
        <v>2</v>
      </c>
      <c r="AG57" s="163"/>
      <c r="AH57" s="163"/>
      <c r="AI57" s="163"/>
      <c r="AJ57" s="163"/>
      <c r="AK57" s="163"/>
      <c r="AL57" s="269" t="s">
        <v>7</v>
      </c>
      <c r="AM57" s="155"/>
      <c r="AN57" s="156"/>
      <c r="AO57" s="157"/>
      <c r="AP57" s="157"/>
      <c r="AQ57" s="157"/>
    </row>
    <row r="58" spans="1:43" ht="11.25" customHeight="1" x14ac:dyDescent="0.2">
      <c r="A58" s="157"/>
      <c r="B58" s="757"/>
      <c r="C58" s="94"/>
      <c r="D58" s="95"/>
      <c r="E58" s="157"/>
      <c r="F58" s="924"/>
      <c r="G58" s="924"/>
      <c r="H58" s="924"/>
      <c r="I58" s="924"/>
      <c r="J58" s="924"/>
      <c r="K58" s="924"/>
      <c r="L58" s="945"/>
      <c r="M58" s="157"/>
      <c r="N58" s="924"/>
      <c r="O58" s="924"/>
      <c r="P58" s="924"/>
      <c r="Q58" s="924"/>
      <c r="R58" s="924"/>
      <c r="S58" s="924"/>
      <c r="T58" s="924"/>
      <c r="U58" s="155"/>
      <c r="V58" s="156"/>
      <c r="W58" s="159"/>
      <c r="X58" s="159"/>
      <c r="Y58" s="159"/>
      <c r="Z58" s="157"/>
      <c r="AA58" s="157"/>
      <c r="AB58" s="157"/>
      <c r="AC58" s="157"/>
      <c r="AD58" s="157"/>
      <c r="AE58" s="157"/>
      <c r="AF58" s="157"/>
      <c r="AG58" s="157"/>
      <c r="AH58" s="157"/>
      <c r="AI58" s="157"/>
      <c r="AJ58" s="157"/>
      <c r="AK58" s="157"/>
      <c r="AL58" s="269"/>
      <c r="AM58" s="94"/>
      <c r="AN58" s="156"/>
      <c r="AO58" s="157"/>
      <c r="AP58" s="157"/>
      <c r="AQ58" s="157"/>
    </row>
    <row r="59" spans="1:43" ht="11.25" customHeight="1" x14ac:dyDescent="0.2">
      <c r="A59" s="157"/>
      <c r="B59" s="757"/>
      <c r="C59" s="94"/>
      <c r="D59" s="95"/>
      <c r="F59" s="924"/>
      <c r="G59" s="924"/>
      <c r="H59" s="924"/>
      <c r="I59" s="924"/>
      <c r="J59" s="924"/>
      <c r="K59" s="924"/>
      <c r="L59" s="945"/>
      <c r="N59" s="924"/>
      <c r="O59" s="924"/>
      <c r="P59" s="924"/>
      <c r="Q59" s="924"/>
      <c r="R59" s="924"/>
      <c r="S59" s="924"/>
      <c r="T59" s="924"/>
      <c r="U59" s="155"/>
      <c r="V59" s="156"/>
      <c r="W59" s="157"/>
      <c r="X59" s="157"/>
      <c r="Y59" s="157"/>
      <c r="Z59" s="157"/>
      <c r="AA59" s="157"/>
      <c r="AB59" s="157"/>
      <c r="AC59" s="157"/>
      <c r="AD59" s="157"/>
      <c r="AE59" s="153"/>
      <c r="AF59" s="152"/>
      <c r="AG59" s="153"/>
      <c r="AH59" s="152"/>
      <c r="AI59" s="153"/>
      <c r="AJ59" s="152"/>
      <c r="AK59" s="153"/>
      <c r="AL59" s="160"/>
      <c r="AM59" s="155"/>
      <c r="AN59" s="156"/>
      <c r="AO59" s="157"/>
      <c r="AP59" s="973">
        <v>712</v>
      </c>
      <c r="AQ59" s="157"/>
    </row>
    <row r="60" spans="1:43" ht="11.25" customHeight="1" x14ac:dyDescent="0.2">
      <c r="A60" s="157"/>
      <c r="B60" s="757"/>
      <c r="C60" s="94"/>
      <c r="D60" s="95"/>
      <c r="E60" s="338"/>
      <c r="F60" s="924"/>
      <c r="G60" s="924"/>
      <c r="H60" s="924"/>
      <c r="I60" s="924"/>
      <c r="J60" s="924"/>
      <c r="K60" s="924"/>
      <c r="L60" s="945"/>
      <c r="M60" s="338"/>
      <c r="N60" s="924"/>
      <c r="O60" s="924"/>
      <c r="P60" s="924"/>
      <c r="Q60" s="924"/>
      <c r="R60" s="924"/>
      <c r="S60" s="924"/>
      <c r="T60" s="924"/>
      <c r="U60" s="155"/>
      <c r="V60" s="156"/>
      <c r="W60" s="157" t="s">
        <v>389</v>
      </c>
      <c r="X60" s="157"/>
      <c r="Y60" s="157"/>
      <c r="Z60" s="163" t="s">
        <v>2</v>
      </c>
      <c r="AA60" s="163"/>
      <c r="AB60" s="163"/>
      <c r="AC60" s="163"/>
      <c r="AD60" s="163"/>
      <c r="AE60" s="165"/>
      <c r="AF60" s="166"/>
      <c r="AG60" s="165"/>
      <c r="AH60" s="166"/>
      <c r="AI60" s="165"/>
      <c r="AJ60" s="166"/>
      <c r="AK60" s="165"/>
      <c r="AL60" s="167"/>
      <c r="AM60" s="155"/>
      <c r="AN60" s="156"/>
      <c r="AO60" s="157"/>
      <c r="AP60" s="973"/>
      <c r="AQ60" s="157"/>
    </row>
    <row r="61" spans="1:43" ht="11.25" customHeight="1" x14ac:dyDescent="0.2">
      <c r="A61" s="157"/>
      <c r="B61" s="775"/>
      <c r="C61" s="155"/>
      <c r="D61" s="156"/>
      <c r="E61" s="338"/>
      <c r="F61" s="924"/>
      <c r="G61" s="924"/>
      <c r="H61" s="924"/>
      <c r="I61" s="924"/>
      <c r="J61" s="924"/>
      <c r="K61" s="924"/>
      <c r="L61" s="945"/>
      <c r="M61" s="338"/>
      <c r="N61" s="924"/>
      <c r="O61" s="924"/>
      <c r="P61" s="924"/>
      <c r="Q61" s="924"/>
      <c r="R61" s="924"/>
      <c r="S61" s="924"/>
      <c r="T61" s="924"/>
      <c r="U61" s="155"/>
      <c r="V61" s="156"/>
      <c r="W61" s="24"/>
      <c r="X61" s="24"/>
      <c r="Y61" s="24"/>
      <c r="Z61" s="24"/>
      <c r="AA61" s="24"/>
      <c r="AB61" s="24"/>
      <c r="AC61" s="24"/>
      <c r="AD61" s="24"/>
      <c r="AE61" s="24"/>
      <c r="AF61" s="24"/>
      <c r="AG61" s="24"/>
      <c r="AH61" s="24"/>
      <c r="AI61" s="24"/>
      <c r="AJ61" s="24"/>
      <c r="AK61" s="24"/>
      <c r="AL61" s="36"/>
      <c r="AM61" s="155"/>
      <c r="AN61" s="156"/>
      <c r="AO61" s="157"/>
      <c r="AP61" s="157"/>
      <c r="AQ61" s="157"/>
    </row>
    <row r="62" spans="1:43" ht="11.25" customHeight="1" x14ac:dyDescent="0.2">
      <c r="A62" s="157"/>
      <c r="B62" s="757"/>
      <c r="C62" s="94"/>
      <c r="D62" s="95"/>
      <c r="E62" s="338"/>
      <c r="F62" s="924"/>
      <c r="G62" s="924"/>
      <c r="H62" s="924"/>
      <c r="I62" s="924"/>
      <c r="J62" s="924"/>
      <c r="K62" s="924"/>
      <c r="L62" s="945"/>
      <c r="M62" s="338"/>
      <c r="N62" s="924"/>
      <c r="O62" s="924"/>
      <c r="P62" s="924"/>
      <c r="Q62" s="924"/>
      <c r="R62" s="924"/>
      <c r="S62" s="924"/>
      <c r="T62" s="924"/>
      <c r="U62" s="155"/>
      <c r="V62" s="156"/>
      <c r="W62" s="157"/>
      <c r="X62" s="157"/>
      <c r="Y62" s="157"/>
      <c r="Z62" s="157"/>
      <c r="AA62" s="157"/>
      <c r="AB62" s="157"/>
      <c r="AC62" s="157"/>
      <c r="AD62" s="157"/>
      <c r="AE62" s="157"/>
      <c r="AF62" s="157"/>
      <c r="AG62" s="157"/>
      <c r="AH62" s="157"/>
      <c r="AI62" s="157"/>
      <c r="AJ62" s="157"/>
      <c r="AK62" s="157"/>
      <c r="AL62" s="158"/>
      <c r="AM62" s="155"/>
      <c r="AN62" s="156"/>
      <c r="AO62" s="157"/>
      <c r="AP62" s="157"/>
      <c r="AQ62" s="157"/>
    </row>
    <row r="63" spans="1:43" ht="10" x14ac:dyDescent="0.2">
      <c r="A63" s="157"/>
      <c r="B63" s="775"/>
      <c r="C63" s="155"/>
      <c r="D63" s="156"/>
      <c r="E63" s="28"/>
      <c r="F63" s="924"/>
      <c r="G63" s="924"/>
      <c r="H63" s="924"/>
      <c r="I63" s="924"/>
      <c r="J63" s="924"/>
      <c r="K63" s="924"/>
      <c r="L63" s="945"/>
      <c r="M63" s="28"/>
      <c r="N63" s="924"/>
      <c r="O63" s="924"/>
      <c r="P63" s="924"/>
      <c r="Q63" s="924"/>
      <c r="R63" s="924"/>
      <c r="S63" s="924"/>
      <c r="T63" s="924"/>
      <c r="U63" s="155"/>
      <c r="V63" s="156"/>
      <c r="W63" s="159" t="s">
        <v>1124</v>
      </c>
      <c r="X63" s="24"/>
      <c r="Y63" s="24"/>
      <c r="Z63" s="28"/>
      <c r="AA63" s="28"/>
      <c r="AB63" s="28"/>
      <c r="AC63" s="28"/>
      <c r="AD63" s="90"/>
      <c r="AF63" s="239" t="s">
        <v>2</v>
      </c>
      <c r="AG63" s="90"/>
      <c r="AH63" s="90"/>
      <c r="AI63" s="90"/>
      <c r="AJ63" s="90"/>
      <c r="AK63" s="28"/>
      <c r="AL63" s="296" t="s">
        <v>8</v>
      </c>
      <c r="AM63" s="155"/>
      <c r="AN63" s="156"/>
      <c r="AO63" s="157"/>
      <c r="AP63" s="24"/>
      <c r="AQ63" s="157"/>
    </row>
    <row r="64" spans="1:43" ht="10" x14ac:dyDescent="0.2">
      <c r="A64" s="790"/>
      <c r="B64" s="775"/>
      <c r="C64" s="155"/>
      <c r="D64" s="156"/>
      <c r="E64" s="766"/>
      <c r="F64" s="924"/>
      <c r="G64" s="924"/>
      <c r="H64" s="924"/>
      <c r="I64" s="924"/>
      <c r="J64" s="924"/>
      <c r="K64" s="924"/>
      <c r="L64" s="945"/>
      <c r="M64" s="766"/>
      <c r="N64" s="924"/>
      <c r="O64" s="924"/>
      <c r="P64" s="924"/>
      <c r="Q64" s="924"/>
      <c r="R64" s="924"/>
      <c r="S64" s="924"/>
      <c r="T64" s="924"/>
      <c r="U64" s="155"/>
      <c r="V64" s="156"/>
      <c r="W64" s="159"/>
      <c r="X64" s="792"/>
      <c r="Y64" s="792"/>
      <c r="Z64" s="766"/>
      <c r="AA64" s="766"/>
      <c r="AB64" s="766"/>
      <c r="AC64" s="766"/>
      <c r="AD64" s="90"/>
      <c r="AE64" s="239"/>
      <c r="AF64" s="90"/>
      <c r="AG64" s="90"/>
      <c r="AH64" s="90"/>
      <c r="AI64" s="90"/>
      <c r="AJ64" s="90"/>
      <c r="AK64" s="766"/>
      <c r="AL64" s="296"/>
      <c r="AM64" s="155"/>
      <c r="AN64" s="156"/>
      <c r="AO64" s="790"/>
      <c r="AP64" s="792"/>
      <c r="AQ64" s="790"/>
    </row>
    <row r="65" spans="1:43" ht="6" customHeight="1" x14ac:dyDescent="0.2">
      <c r="A65" s="172"/>
      <c r="B65" s="171"/>
      <c r="C65" s="166"/>
      <c r="D65" s="165"/>
      <c r="E65" s="30"/>
      <c r="F65" s="30"/>
      <c r="G65" s="30"/>
      <c r="H65" s="30"/>
      <c r="I65" s="30"/>
      <c r="J65" s="30"/>
      <c r="K65" s="30"/>
      <c r="L65" s="30"/>
      <c r="M65" s="30"/>
      <c r="N65" s="30"/>
      <c r="O65" s="30"/>
      <c r="P65" s="30"/>
      <c r="Q65" s="30"/>
      <c r="R65" s="30"/>
      <c r="S65" s="30"/>
      <c r="T65" s="30"/>
      <c r="U65" s="91"/>
      <c r="V65" s="165"/>
      <c r="W65" s="172"/>
      <c r="X65" s="172"/>
      <c r="Y65" s="172"/>
      <c r="Z65" s="172"/>
      <c r="AA65" s="172"/>
      <c r="AB65" s="172"/>
      <c r="AC65" s="172"/>
      <c r="AD65" s="172"/>
      <c r="AE65" s="172"/>
      <c r="AF65" s="172"/>
      <c r="AG65" s="172"/>
      <c r="AH65" s="172"/>
      <c r="AI65" s="172"/>
      <c r="AJ65" s="172"/>
      <c r="AK65" s="172"/>
      <c r="AL65" s="173"/>
      <c r="AM65" s="166"/>
      <c r="AN65" s="165"/>
      <c r="AO65" s="172"/>
      <c r="AP65" s="172"/>
      <c r="AQ65" s="172"/>
    </row>
    <row r="66" spans="1:43" ht="6" customHeight="1" x14ac:dyDescent="0.2">
      <c r="A66" s="34"/>
      <c r="B66" s="787"/>
      <c r="C66" s="152"/>
      <c r="D66" s="153"/>
      <c r="E66" s="34"/>
      <c r="F66" s="34"/>
      <c r="G66" s="34"/>
      <c r="H66" s="34"/>
      <c r="I66" s="34"/>
      <c r="J66" s="34"/>
      <c r="K66" s="34"/>
      <c r="L66" s="34"/>
      <c r="M66" s="34"/>
      <c r="N66" s="34"/>
      <c r="O66" s="34"/>
      <c r="P66" s="34"/>
      <c r="Q66" s="34"/>
      <c r="R66" s="34"/>
      <c r="S66" s="34"/>
      <c r="T66" s="34"/>
      <c r="U66" s="152"/>
      <c r="V66" s="153"/>
      <c r="W66" s="34"/>
      <c r="X66" s="34"/>
      <c r="Y66" s="34"/>
      <c r="Z66" s="34"/>
      <c r="AA66" s="34"/>
      <c r="AB66" s="34"/>
      <c r="AC66" s="34"/>
      <c r="AD66" s="34"/>
      <c r="AE66" s="34"/>
      <c r="AF66" s="34"/>
      <c r="AG66" s="34"/>
      <c r="AH66" s="34"/>
      <c r="AI66" s="34"/>
      <c r="AJ66" s="34"/>
      <c r="AK66" s="34"/>
      <c r="AL66" s="41"/>
      <c r="AM66" s="152"/>
      <c r="AN66" s="153"/>
      <c r="AO66" s="34"/>
      <c r="AP66" s="34"/>
      <c r="AQ66" s="34"/>
    </row>
    <row r="67" spans="1:43" ht="11.25" customHeight="1" x14ac:dyDescent="0.2">
      <c r="A67" s="157"/>
      <c r="B67" s="775">
        <v>711</v>
      </c>
      <c r="C67" s="155"/>
      <c r="D67" s="156"/>
      <c r="E67" s="924" t="str">
        <f ca="1">VLOOKUP(INDIRECT(ADDRESS(ROW(),COLUMN()-3)),Language_Translations,MATCH(Language_Selected,Language_Options,0),FALSE)</f>
        <v>Quel âge aviez-vous quand vous avez commencé à vivre avec lui pour la première fois ?</v>
      </c>
      <c r="F67" s="924"/>
      <c r="G67" s="924"/>
      <c r="H67" s="924"/>
      <c r="I67" s="924"/>
      <c r="J67" s="924"/>
      <c r="K67" s="924"/>
      <c r="L67" s="924"/>
      <c r="M67" s="924"/>
      <c r="N67" s="924"/>
      <c r="O67" s="924"/>
      <c r="P67" s="924"/>
      <c r="Q67" s="924"/>
      <c r="R67" s="924"/>
      <c r="S67" s="924"/>
      <c r="T67" s="924"/>
      <c r="U67" s="155"/>
      <c r="V67" s="156"/>
      <c r="W67" s="157"/>
      <c r="X67" s="157"/>
      <c r="Y67" s="157"/>
      <c r="Z67" s="157"/>
      <c r="AA67" s="157"/>
      <c r="AB67" s="157"/>
      <c r="AC67" s="157"/>
      <c r="AD67" s="157"/>
      <c r="AE67" s="157"/>
      <c r="AF67" s="157"/>
      <c r="AG67" s="157"/>
      <c r="AH67" s="157"/>
      <c r="AI67" s="153"/>
      <c r="AJ67" s="152"/>
      <c r="AK67" s="153"/>
      <c r="AL67" s="160"/>
      <c r="AM67" s="155"/>
      <c r="AN67" s="156"/>
      <c r="AO67" s="157"/>
      <c r="AP67" s="157"/>
      <c r="AQ67" s="157"/>
    </row>
    <row r="68" spans="1:43" ht="11.25" customHeight="1" x14ac:dyDescent="0.2">
      <c r="A68" s="157"/>
      <c r="B68" s="775"/>
      <c r="C68" s="155"/>
      <c r="D68" s="156"/>
      <c r="E68" s="924"/>
      <c r="F68" s="924"/>
      <c r="G68" s="924"/>
      <c r="H68" s="924"/>
      <c r="I68" s="924"/>
      <c r="J68" s="924"/>
      <c r="K68" s="924"/>
      <c r="L68" s="924"/>
      <c r="M68" s="924"/>
      <c r="N68" s="924"/>
      <c r="O68" s="924"/>
      <c r="P68" s="924"/>
      <c r="Q68" s="924"/>
      <c r="R68" s="924"/>
      <c r="S68" s="924"/>
      <c r="T68" s="924"/>
      <c r="U68" s="155"/>
      <c r="V68" s="156"/>
      <c r="W68" s="157" t="s">
        <v>1125</v>
      </c>
      <c r="X68" s="157"/>
      <c r="Y68" s="163" t="s">
        <v>2</v>
      </c>
      <c r="Z68" s="274"/>
      <c r="AA68" s="163"/>
      <c r="AB68" s="163"/>
      <c r="AC68" s="163"/>
      <c r="AD68" s="163"/>
      <c r="AE68" s="163"/>
      <c r="AF68" s="163"/>
      <c r="AG68" s="163"/>
      <c r="AH68" s="163"/>
      <c r="AI68" s="165"/>
      <c r="AJ68" s="166"/>
      <c r="AK68" s="165"/>
      <c r="AL68" s="167"/>
      <c r="AM68" s="155"/>
      <c r="AN68" s="156"/>
      <c r="AO68" s="157"/>
      <c r="AP68" s="157"/>
      <c r="AQ68" s="157"/>
    </row>
    <row r="69" spans="1:43" ht="6" customHeight="1" x14ac:dyDescent="0.2">
      <c r="A69" s="172"/>
      <c r="B69" s="171"/>
      <c r="C69" s="166"/>
      <c r="D69" s="165"/>
      <c r="E69" s="172"/>
      <c r="F69" s="172"/>
      <c r="G69" s="172"/>
      <c r="H69" s="172"/>
      <c r="I69" s="172"/>
      <c r="J69" s="172"/>
      <c r="K69" s="172"/>
      <c r="L69" s="172"/>
      <c r="M69" s="172"/>
      <c r="N69" s="172"/>
      <c r="O69" s="172"/>
      <c r="P69" s="172"/>
      <c r="Q69" s="172"/>
      <c r="R69" s="172"/>
      <c r="S69" s="172"/>
      <c r="T69" s="172"/>
      <c r="U69" s="166"/>
      <c r="V69" s="165"/>
      <c r="W69" s="172"/>
      <c r="X69" s="172"/>
      <c r="Y69" s="172"/>
      <c r="Z69" s="172"/>
      <c r="AA69" s="172"/>
      <c r="AB69" s="172"/>
      <c r="AC69" s="172"/>
      <c r="AD69" s="172"/>
      <c r="AE69" s="172"/>
      <c r="AF69" s="172"/>
      <c r="AG69" s="172"/>
      <c r="AH69" s="172"/>
      <c r="AI69" s="172"/>
      <c r="AJ69" s="172"/>
      <c r="AK69" s="172"/>
      <c r="AL69" s="173"/>
      <c r="AM69" s="166"/>
      <c r="AN69" s="165"/>
      <c r="AO69" s="172"/>
      <c r="AP69" s="172"/>
      <c r="AQ69" s="172"/>
    </row>
    <row r="70" spans="1:43" ht="6" customHeight="1" x14ac:dyDescent="0.2">
      <c r="A70" s="225"/>
      <c r="B70" s="775"/>
      <c r="C70" s="155"/>
      <c r="D70" s="156"/>
      <c r="E70" s="157"/>
      <c r="F70" s="157"/>
      <c r="G70" s="157"/>
      <c r="H70" s="157"/>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7"/>
      <c r="AK70" s="157"/>
      <c r="AL70" s="158"/>
      <c r="AM70" s="155"/>
      <c r="AN70" s="156"/>
      <c r="AO70" s="157"/>
      <c r="AP70" s="157"/>
      <c r="AQ70" s="226"/>
    </row>
    <row r="71" spans="1:43" ht="10" x14ac:dyDescent="0.2">
      <c r="A71" s="225"/>
      <c r="B71" s="775">
        <v>712</v>
      </c>
      <c r="C71" s="155"/>
      <c r="D71" s="156"/>
      <c r="E71" s="1005" t="s">
        <v>1126</v>
      </c>
      <c r="F71" s="1005"/>
      <c r="G71" s="1005"/>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55"/>
      <c r="AN71" s="156"/>
      <c r="AO71" s="157"/>
      <c r="AP71" s="157"/>
      <c r="AQ71" s="226"/>
    </row>
    <row r="72" spans="1:43" ht="10" x14ac:dyDescent="0.2">
      <c r="A72" s="225"/>
      <c r="B72" s="775"/>
      <c r="C72" s="155"/>
      <c r="D72" s="156"/>
      <c r="E72" s="1005"/>
      <c r="F72" s="1005"/>
      <c r="G72" s="1005"/>
      <c r="H72" s="1005"/>
      <c r="I72" s="1005"/>
      <c r="J72" s="1005"/>
      <c r="K72" s="1005"/>
      <c r="L72" s="1005"/>
      <c r="M72" s="1005"/>
      <c r="N72" s="1005"/>
      <c r="O72" s="1005"/>
      <c r="P72" s="1005"/>
      <c r="Q72" s="1005"/>
      <c r="R72" s="1005"/>
      <c r="S72" s="1005"/>
      <c r="T72" s="1005"/>
      <c r="U72" s="1005"/>
      <c r="V72" s="1005"/>
      <c r="W72" s="1005"/>
      <c r="X72" s="1005"/>
      <c r="Y72" s="1005"/>
      <c r="Z72" s="1005"/>
      <c r="AA72" s="1005"/>
      <c r="AB72" s="1005"/>
      <c r="AC72" s="1005"/>
      <c r="AD72" s="1005"/>
      <c r="AE72" s="1005"/>
      <c r="AF72" s="1005"/>
      <c r="AG72" s="1005"/>
      <c r="AH72" s="1005"/>
      <c r="AI72" s="1005"/>
      <c r="AJ72" s="1005"/>
      <c r="AK72" s="1005"/>
      <c r="AL72" s="1005"/>
      <c r="AM72" s="155"/>
      <c r="AN72" s="156"/>
      <c r="AO72" s="790"/>
      <c r="AP72" s="790"/>
      <c r="AQ72" s="226"/>
    </row>
    <row r="73" spans="1:43" ht="6" customHeight="1" thickBot="1" x14ac:dyDescent="0.25">
      <c r="A73" s="228"/>
      <c r="B73" s="791"/>
      <c r="C73" s="230"/>
      <c r="D73" s="231"/>
      <c r="E73" s="232"/>
      <c r="F73" s="232"/>
      <c r="G73" s="232"/>
      <c r="H73" s="232"/>
      <c r="I73" s="232"/>
      <c r="J73" s="232"/>
      <c r="K73" s="232"/>
      <c r="L73" s="232"/>
      <c r="M73" s="232"/>
      <c r="N73" s="232"/>
      <c r="O73" s="232"/>
      <c r="P73" s="232"/>
      <c r="Q73" s="232"/>
      <c r="R73" s="232"/>
      <c r="S73" s="232"/>
      <c r="T73" s="232"/>
      <c r="U73" s="232"/>
      <c r="V73" s="232"/>
      <c r="W73" s="232"/>
      <c r="X73" s="232"/>
      <c r="Y73" s="232"/>
      <c r="Z73" s="232"/>
      <c r="AA73" s="232"/>
      <c r="AB73" s="232"/>
      <c r="AC73" s="232"/>
      <c r="AD73" s="232"/>
      <c r="AE73" s="232"/>
      <c r="AF73" s="232"/>
      <c r="AG73" s="232"/>
      <c r="AH73" s="232"/>
      <c r="AI73" s="232"/>
      <c r="AJ73" s="232"/>
      <c r="AK73" s="232"/>
      <c r="AL73" s="233"/>
      <c r="AM73" s="230"/>
      <c r="AN73" s="231"/>
      <c r="AO73" s="232"/>
      <c r="AP73" s="232"/>
      <c r="AQ73" s="234"/>
    </row>
    <row r="74" spans="1:43" ht="6" customHeight="1" x14ac:dyDescent="0.2">
      <c r="A74" s="222"/>
      <c r="B74" s="219"/>
      <c r="C74" s="220"/>
      <c r="D74" s="221"/>
      <c r="E74" s="222"/>
      <c r="F74" s="222"/>
      <c r="G74" s="222"/>
      <c r="H74" s="222"/>
      <c r="I74" s="222"/>
      <c r="J74" s="222"/>
      <c r="K74" s="222"/>
      <c r="L74" s="222"/>
      <c r="M74" s="222"/>
      <c r="N74" s="222"/>
      <c r="O74" s="222"/>
      <c r="P74" s="222"/>
      <c r="Q74" s="222"/>
      <c r="R74" s="222"/>
      <c r="S74" s="222"/>
      <c r="T74" s="222"/>
      <c r="U74" s="220"/>
      <c r="V74" s="221"/>
      <c r="W74" s="222"/>
      <c r="X74" s="222"/>
      <c r="Y74" s="222"/>
      <c r="Z74" s="222"/>
      <c r="AA74" s="222"/>
      <c r="AB74" s="222"/>
      <c r="AC74" s="222"/>
      <c r="AD74" s="222"/>
      <c r="AE74" s="222"/>
      <c r="AF74" s="222"/>
      <c r="AG74" s="222"/>
      <c r="AH74" s="222"/>
      <c r="AI74" s="222"/>
      <c r="AJ74" s="222"/>
      <c r="AK74" s="222"/>
      <c r="AL74" s="223"/>
      <c r="AM74" s="220"/>
      <c r="AN74" s="221"/>
      <c r="AO74" s="222"/>
      <c r="AP74" s="222"/>
      <c r="AQ74" s="222"/>
    </row>
    <row r="75" spans="1:43" ht="11.25" customHeight="1" x14ac:dyDescent="0.2">
      <c r="A75" s="157"/>
      <c r="B75" s="775">
        <v>713</v>
      </c>
      <c r="C75" s="155"/>
      <c r="D75" s="156"/>
      <c r="E75" s="924" t="str">
        <f ca="1">VLOOKUP(INDIRECT(ADDRESS(ROW(),COLUMN()-3)),Language_Translations,MATCH(Language_Selected,Language_Options,0),FALSE)</f>
        <v>Je voudrais maintenant vous poser des questions sur votre activité sexuelle pour mieux comprendre certains aspects importants de la vie. Je voudrais vous assurer de nouveau que vos réponses sont absolument confidentielles et qu'elles ne seront divulguées à personne.  S'il arrivait que je pose une question à laquelle vous ne voulez pas répondre, dites-le moi et je passerai à la question suivante. Quel âge aviez-vous quand vous avez eu, pour la première fois, des rapports sexuels ?</v>
      </c>
      <c r="F75" s="924"/>
      <c r="G75" s="924"/>
      <c r="H75" s="924"/>
      <c r="I75" s="924"/>
      <c r="J75" s="924"/>
      <c r="K75" s="924"/>
      <c r="L75" s="924"/>
      <c r="M75" s="924"/>
      <c r="N75" s="924"/>
      <c r="O75" s="924"/>
      <c r="P75" s="924"/>
      <c r="Q75" s="924"/>
      <c r="R75" s="924"/>
      <c r="S75" s="924"/>
      <c r="T75" s="924"/>
      <c r="U75" s="155"/>
      <c r="V75" s="156"/>
      <c r="AM75" s="155"/>
      <c r="AN75" s="156"/>
      <c r="AO75" s="837"/>
      <c r="AQ75" s="157"/>
    </row>
    <row r="76" spans="1:43" ht="11.25" customHeight="1" x14ac:dyDescent="0.2">
      <c r="A76" s="157"/>
      <c r="B76" s="775"/>
      <c r="C76" s="155"/>
      <c r="D76" s="156"/>
      <c r="E76" s="924"/>
      <c r="F76" s="924"/>
      <c r="G76" s="924"/>
      <c r="H76" s="924"/>
      <c r="I76" s="924"/>
      <c r="J76" s="924"/>
      <c r="K76" s="924"/>
      <c r="L76" s="924"/>
      <c r="M76" s="924"/>
      <c r="N76" s="924"/>
      <c r="O76" s="924"/>
      <c r="P76" s="924"/>
      <c r="Q76" s="924"/>
      <c r="R76" s="924"/>
      <c r="S76" s="924"/>
      <c r="T76" s="924"/>
      <c r="U76" s="155"/>
      <c r="V76" s="156"/>
      <c r="AM76" s="155"/>
      <c r="AN76" s="156"/>
      <c r="AO76" s="837"/>
      <c r="AQ76" s="157"/>
    </row>
    <row r="77" spans="1:43" ht="11.25" customHeight="1" x14ac:dyDescent="0.2">
      <c r="A77" s="157"/>
      <c r="B77" s="775"/>
      <c r="C77" s="155"/>
      <c r="D77" s="156"/>
      <c r="E77" s="924"/>
      <c r="F77" s="924"/>
      <c r="G77" s="924"/>
      <c r="H77" s="924"/>
      <c r="I77" s="924"/>
      <c r="J77" s="924"/>
      <c r="K77" s="924"/>
      <c r="L77" s="924"/>
      <c r="M77" s="924"/>
      <c r="N77" s="924"/>
      <c r="O77" s="924"/>
      <c r="P77" s="924"/>
      <c r="Q77" s="924"/>
      <c r="R77" s="924"/>
      <c r="S77" s="924"/>
      <c r="T77" s="924"/>
      <c r="U77" s="155"/>
      <c r="V77" s="156"/>
      <c r="AM77" s="155"/>
      <c r="AN77" s="156"/>
      <c r="AO77" s="837"/>
      <c r="AQ77" s="157"/>
    </row>
    <row r="78" spans="1:43" ht="11.25" customHeight="1" x14ac:dyDescent="0.2">
      <c r="A78" s="157"/>
      <c r="B78" s="775"/>
      <c r="C78" s="155"/>
      <c r="D78" s="156"/>
      <c r="E78" s="924"/>
      <c r="F78" s="924"/>
      <c r="G78" s="924"/>
      <c r="H78" s="924"/>
      <c r="I78" s="924"/>
      <c r="J78" s="924"/>
      <c r="K78" s="924"/>
      <c r="L78" s="924"/>
      <c r="M78" s="924"/>
      <c r="N78" s="924"/>
      <c r="O78" s="924"/>
      <c r="P78" s="924"/>
      <c r="Q78" s="924"/>
      <c r="R78" s="924"/>
      <c r="S78" s="924"/>
      <c r="T78" s="924"/>
      <c r="U78" s="155"/>
      <c r="V78" s="156"/>
      <c r="W78" s="159" t="s">
        <v>1127</v>
      </c>
      <c r="X78" s="159"/>
      <c r="Y78" s="159"/>
      <c r="Z78" s="157"/>
      <c r="AA78" s="157"/>
      <c r="AB78" s="157"/>
      <c r="AC78" s="157"/>
      <c r="AD78" s="157"/>
      <c r="AE78" s="157"/>
      <c r="AF78" s="157"/>
      <c r="AG78" s="157"/>
      <c r="AH78" s="157"/>
      <c r="AI78" s="157"/>
      <c r="AJ78" s="157"/>
      <c r="AK78" s="157"/>
      <c r="AL78" s="269"/>
      <c r="AM78" s="155"/>
      <c r="AN78" s="156"/>
      <c r="AO78" s="159"/>
      <c r="AP78" s="159"/>
      <c r="AQ78" s="157"/>
    </row>
    <row r="79" spans="1:43" ht="11.25" customHeight="1" x14ac:dyDescent="0.2">
      <c r="A79" s="157"/>
      <c r="B79" s="775"/>
      <c r="C79" s="155"/>
      <c r="D79" s="156"/>
      <c r="E79" s="924"/>
      <c r="F79" s="924"/>
      <c r="G79" s="924"/>
      <c r="H79" s="924"/>
      <c r="I79" s="924"/>
      <c r="J79" s="924"/>
      <c r="K79" s="924"/>
      <c r="L79" s="924"/>
      <c r="M79" s="924"/>
      <c r="N79" s="924"/>
      <c r="O79" s="924"/>
      <c r="P79" s="924"/>
      <c r="Q79" s="924"/>
      <c r="R79" s="924"/>
      <c r="S79" s="924"/>
      <c r="T79" s="924"/>
      <c r="U79" s="155"/>
      <c r="V79" s="156"/>
      <c r="W79" s="159"/>
      <c r="X79" s="159" t="s">
        <v>1128</v>
      </c>
      <c r="Y79" s="159"/>
      <c r="Z79" s="157"/>
      <c r="AA79" s="157"/>
      <c r="AB79" s="157"/>
      <c r="AC79" s="163" t="s">
        <v>108</v>
      </c>
      <c r="AD79" s="239"/>
      <c r="AE79" s="163"/>
      <c r="AF79" s="163"/>
      <c r="AG79" s="163"/>
      <c r="AH79" s="163"/>
      <c r="AI79" s="163"/>
      <c r="AJ79" s="163"/>
      <c r="AK79" s="163"/>
      <c r="AL79" s="269" t="s">
        <v>20</v>
      </c>
      <c r="AM79" s="155"/>
      <c r="AN79" s="156"/>
      <c r="AO79" s="159"/>
      <c r="AP79" s="275">
        <v>731</v>
      </c>
      <c r="AQ79" s="157"/>
    </row>
    <row r="80" spans="1:43" ht="11.25" customHeight="1" x14ac:dyDescent="0.2">
      <c r="A80" s="834"/>
      <c r="B80" s="829"/>
      <c r="C80" s="155"/>
      <c r="D80" s="156"/>
      <c r="E80" s="924"/>
      <c r="F80" s="924"/>
      <c r="G80" s="924"/>
      <c r="H80" s="924"/>
      <c r="I80" s="924"/>
      <c r="J80" s="924"/>
      <c r="K80" s="924"/>
      <c r="L80" s="924"/>
      <c r="M80" s="924"/>
      <c r="N80" s="924"/>
      <c r="O80" s="924"/>
      <c r="P80" s="924"/>
      <c r="Q80" s="924"/>
      <c r="R80" s="924"/>
      <c r="S80" s="924"/>
      <c r="T80" s="924"/>
      <c r="U80" s="155"/>
      <c r="V80" s="156"/>
      <c r="W80" s="159"/>
      <c r="X80" s="159"/>
      <c r="Y80" s="159"/>
      <c r="Z80" s="157"/>
      <c r="AA80" s="157"/>
      <c r="AB80" s="157"/>
      <c r="AC80" s="157"/>
      <c r="AD80" s="157"/>
      <c r="AE80" s="157"/>
      <c r="AF80" s="157"/>
      <c r="AG80" s="157"/>
      <c r="AH80" s="157"/>
      <c r="AI80" s="157"/>
      <c r="AJ80" s="157"/>
      <c r="AK80" s="157"/>
      <c r="AL80" s="269"/>
      <c r="AM80" s="155"/>
      <c r="AN80" s="156"/>
      <c r="AO80" s="159"/>
      <c r="AP80" s="159"/>
      <c r="AQ80" s="834"/>
    </row>
    <row r="81" spans="1:43" ht="11.25" customHeight="1" x14ac:dyDescent="0.2">
      <c r="A81" s="834"/>
      <c r="B81" s="829"/>
      <c r="C81" s="155"/>
      <c r="D81" s="156"/>
      <c r="E81" s="924"/>
      <c r="F81" s="924"/>
      <c r="G81" s="924"/>
      <c r="H81" s="924"/>
      <c r="I81" s="924"/>
      <c r="J81" s="924"/>
      <c r="K81" s="924"/>
      <c r="L81" s="924"/>
      <c r="M81" s="924"/>
      <c r="N81" s="924"/>
      <c r="O81" s="924"/>
      <c r="P81" s="924"/>
      <c r="Q81" s="924"/>
      <c r="R81" s="924"/>
      <c r="S81" s="924"/>
      <c r="T81" s="924"/>
      <c r="U81" s="155"/>
      <c r="V81" s="156"/>
      <c r="W81" s="157"/>
      <c r="X81" s="157"/>
      <c r="Y81" s="157"/>
      <c r="Z81" s="157"/>
      <c r="AA81" s="157"/>
      <c r="AB81" s="157"/>
      <c r="AC81" s="157"/>
      <c r="AD81" s="157"/>
      <c r="AE81" s="157"/>
      <c r="AF81" s="157"/>
      <c r="AG81" s="157"/>
      <c r="AH81" s="157"/>
      <c r="AI81" s="153"/>
      <c r="AJ81" s="152"/>
      <c r="AK81" s="153"/>
      <c r="AL81" s="160"/>
      <c r="AM81" s="155"/>
      <c r="AN81" s="156"/>
      <c r="AO81" s="157"/>
      <c r="AP81" s="157"/>
      <c r="AQ81" s="834"/>
    </row>
    <row r="82" spans="1:43" ht="11.25" customHeight="1" x14ac:dyDescent="0.2">
      <c r="A82" s="834"/>
      <c r="B82" s="829"/>
      <c r="C82" s="155"/>
      <c r="D82" s="156"/>
      <c r="E82" s="924"/>
      <c r="F82" s="924"/>
      <c r="G82" s="924"/>
      <c r="H82" s="924"/>
      <c r="I82" s="924"/>
      <c r="J82" s="924"/>
      <c r="K82" s="924"/>
      <c r="L82" s="924"/>
      <c r="M82" s="924"/>
      <c r="N82" s="924"/>
      <c r="O82" s="924"/>
      <c r="P82" s="924"/>
      <c r="Q82" s="924"/>
      <c r="R82" s="924"/>
      <c r="S82" s="924"/>
      <c r="T82" s="924"/>
      <c r="U82" s="155"/>
      <c r="V82" s="156"/>
      <c r="W82" s="157" t="s">
        <v>1129</v>
      </c>
      <c r="X82" s="157"/>
      <c r="Y82" s="157"/>
      <c r="Z82" s="157"/>
      <c r="AA82" s="157"/>
      <c r="AC82" s="163" t="s">
        <v>2</v>
      </c>
      <c r="AD82" s="163"/>
      <c r="AE82" s="163"/>
      <c r="AF82" s="163"/>
      <c r="AG82" s="163"/>
      <c r="AH82" s="163"/>
      <c r="AI82" s="165"/>
      <c r="AJ82" s="166"/>
      <c r="AK82" s="165"/>
      <c r="AL82" s="167"/>
      <c r="AM82" s="155"/>
      <c r="AN82" s="156"/>
      <c r="AO82" s="157"/>
      <c r="AP82" s="157"/>
      <c r="AQ82" s="834"/>
    </row>
    <row r="83" spans="1:43" ht="11.25" customHeight="1" x14ac:dyDescent="0.2">
      <c r="A83" s="834"/>
      <c r="B83" s="829"/>
      <c r="C83" s="155"/>
      <c r="D83" s="156"/>
      <c r="E83" s="924"/>
      <c r="F83" s="924"/>
      <c r="G83" s="924"/>
      <c r="H83" s="924"/>
      <c r="I83" s="924"/>
      <c r="J83" s="924"/>
      <c r="K83" s="924"/>
      <c r="L83" s="924"/>
      <c r="M83" s="924"/>
      <c r="N83" s="924"/>
      <c r="O83" s="924"/>
      <c r="P83" s="924"/>
      <c r="Q83" s="924"/>
      <c r="R83" s="924"/>
      <c r="S83" s="924"/>
      <c r="T83" s="924"/>
      <c r="U83" s="155"/>
      <c r="V83" s="156"/>
      <c r="W83" s="834"/>
      <c r="X83" s="834"/>
      <c r="Y83" s="834"/>
      <c r="Z83" s="834"/>
      <c r="AA83" s="834"/>
      <c r="AC83" s="163"/>
      <c r="AD83" s="163"/>
      <c r="AE83" s="163"/>
      <c r="AF83" s="163"/>
      <c r="AG83" s="163"/>
      <c r="AH83" s="163"/>
      <c r="AI83" s="834"/>
      <c r="AJ83" s="834"/>
      <c r="AK83" s="834"/>
      <c r="AL83" s="158"/>
      <c r="AM83" s="155"/>
      <c r="AN83" s="156"/>
      <c r="AO83" s="834"/>
      <c r="AP83" s="834"/>
      <c r="AQ83" s="834"/>
    </row>
    <row r="84" spans="1:43" ht="11.25" customHeight="1" x14ac:dyDescent="0.2">
      <c r="A84" s="834"/>
      <c r="B84" s="829"/>
      <c r="C84" s="155"/>
      <c r="D84" s="156"/>
      <c r="E84" s="924"/>
      <c r="F84" s="924"/>
      <c r="G84" s="924"/>
      <c r="H84" s="924"/>
      <c r="I84" s="924"/>
      <c r="J84" s="924"/>
      <c r="K84" s="924"/>
      <c r="L84" s="924"/>
      <c r="M84" s="924"/>
      <c r="N84" s="924"/>
      <c r="O84" s="924"/>
      <c r="P84" s="924"/>
      <c r="Q84" s="924"/>
      <c r="R84" s="924"/>
      <c r="S84" s="924"/>
      <c r="T84" s="924"/>
      <c r="U84" s="155"/>
      <c r="V84" s="156"/>
      <c r="W84" s="834"/>
      <c r="X84" s="834"/>
      <c r="Y84" s="834"/>
      <c r="Z84" s="834"/>
      <c r="AA84" s="834"/>
      <c r="AC84" s="163"/>
      <c r="AD84" s="163"/>
      <c r="AE84" s="163"/>
      <c r="AF84" s="163"/>
      <c r="AG84" s="163"/>
      <c r="AH84" s="163"/>
      <c r="AI84" s="834"/>
      <c r="AJ84" s="834"/>
      <c r="AK84" s="834"/>
      <c r="AL84" s="158"/>
      <c r="AM84" s="155"/>
      <c r="AN84" s="156"/>
      <c r="AO84" s="834"/>
      <c r="AP84" s="834"/>
      <c r="AQ84" s="834"/>
    </row>
    <row r="85" spans="1:43" ht="6" customHeight="1" x14ac:dyDescent="0.2">
      <c r="A85" s="172"/>
      <c r="B85" s="171"/>
      <c r="C85" s="166"/>
      <c r="D85" s="165"/>
      <c r="E85" s="172"/>
      <c r="F85" s="172"/>
      <c r="G85" s="172"/>
      <c r="H85" s="172"/>
      <c r="I85" s="172"/>
      <c r="J85" s="172"/>
      <c r="K85" s="172"/>
      <c r="L85" s="172"/>
      <c r="M85" s="172"/>
      <c r="N85" s="172"/>
      <c r="O85" s="172"/>
      <c r="P85" s="172"/>
      <c r="Q85" s="172"/>
      <c r="R85" s="172"/>
      <c r="S85" s="172"/>
      <c r="T85" s="172"/>
      <c r="U85" s="166"/>
      <c r="V85" s="165"/>
      <c r="W85" s="172"/>
      <c r="X85" s="172"/>
      <c r="Y85" s="172"/>
      <c r="Z85" s="172"/>
      <c r="AA85" s="172"/>
      <c r="AB85" s="172"/>
      <c r="AC85" s="172"/>
      <c r="AD85" s="172"/>
      <c r="AE85" s="172"/>
      <c r="AF85" s="172"/>
      <c r="AG85" s="172"/>
      <c r="AH85" s="172"/>
      <c r="AI85" s="172"/>
      <c r="AJ85" s="172"/>
      <c r="AK85" s="172"/>
      <c r="AL85" s="173"/>
      <c r="AM85" s="166"/>
      <c r="AN85" s="165"/>
      <c r="AO85" s="172"/>
      <c r="AP85" s="172"/>
      <c r="AQ85" s="172"/>
    </row>
    <row r="86" spans="1:43" ht="6" customHeight="1" x14ac:dyDescent="0.2">
      <c r="A86" s="34"/>
      <c r="B86" s="833"/>
      <c r="C86" s="152"/>
      <c r="D86" s="153"/>
      <c r="E86" s="34"/>
      <c r="F86" s="34"/>
      <c r="G86" s="34"/>
      <c r="H86" s="34"/>
      <c r="I86" s="34"/>
      <c r="J86" s="34"/>
      <c r="K86" s="34"/>
      <c r="L86" s="34"/>
      <c r="M86" s="34"/>
      <c r="N86" s="34"/>
      <c r="O86" s="34"/>
      <c r="P86" s="34"/>
      <c r="Q86" s="34"/>
      <c r="R86" s="34"/>
      <c r="S86" s="34"/>
      <c r="T86" s="34"/>
      <c r="U86" s="152"/>
      <c r="V86" s="153"/>
      <c r="W86" s="34"/>
      <c r="X86" s="34"/>
      <c r="Y86" s="34"/>
      <c r="Z86" s="34"/>
      <c r="AA86" s="34"/>
      <c r="AB86" s="34"/>
      <c r="AC86" s="34"/>
      <c r="AD86" s="34"/>
      <c r="AE86" s="34"/>
      <c r="AF86" s="34"/>
      <c r="AG86" s="41"/>
      <c r="AH86" s="34"/>
      <c r="AI86" s="34"/>
      <c r="AJ86" s="34"/>
      <c r="AK86" s="34"/>
      <c r="AL86" s="41"/>
      <c r="AM86" s="152"/>
      <c r="AN86" s="153"/>
      <c r="AO86" s="34"/>
      <c r="AP86" s="34"/>
      <c r="AQ86" s="34"/>
    </row>
    <row r="87" spans="1:43" ht="11.25" customHeight="1" x14ac:dyDescent="0.2">
      <c r="A87" s="157"/>
      <c r="B87" s="775">
        <v>714</v>
      </c>
      <c r="C87" s="155"/>
      <c r="D87" s="156"/>
      <c r="E87" s="924" t="str">
        <f ca="1">VLOOKUP(INDIRECT(ADDRESS(ROW(),COLUMN()-3)),Language_Translations,MATCH(Language_Selected,Language_Options,0),FALSE)</f>
        <v>Je voudrais maintenant vous poser des questions sur votre activité sexuelle récente. Quand avez-vous eu des rapports sexuels pour la dernière fois ?</v>
      </c>
      <c r="F87" s="924"/>
      <c r="G87" s="924"/>
      <c r="H87" s="924"/>
      <c r="I87" s="924"/>
      <c r="J87" s="924"/>
      <c r="K87" s="924"/>
      <c r="L87" s="924"/>
      <c r="M87" s="924"/>
      <c r="N87" s="924"/>
      <c r="O87" s="924"/>
      <c r="P87" s="924"/>
      <c r="Q87" s="924"/>
      <c r="R87" s="924"/>
      <c r="S87" s="924"/>
      <c r="T87" s="924"/>
      <c r="U87" s="155"/>
      <c r="V87" s="156"/>
      <c r="W87" s="157"/>
      <c r="X87" s="157"/>
      <c r="Y87" s="157"/>
      <c r="Z87" s="157"/>
      <c r="AA87" s="157"/>
      <c r="AB87" s="157"/>
      <c r="AC87" s="157"/>
      <c r="AD87" s="157"/>
      <c r="AE87" s="157"/>
      <c r="AF87" s="157"/>
      <c r="AG87" s="158"/>
      <c r="AH87" s="157"/>
      <c r="AI87" s="153"/>
      <c r="AJ87" s="152"/>
      <c r="AK87" s="153"/>
      <c r="AL87" s="160"/>
      <c r="AM87" s="155"/>
      <c r="AN87" s="156"/>
      <c r="AO87" s="157"/>
      <c r="AP87" s="157"/>
      <c r="AQ87" s="157"/>
    </row>
    <row r="88" spans="1:43" ht="11.25" customHeight="1" x14ac:dyDescent="0.2">
      <c r="A88" s="157"/>
      <c r="B88" s="775"/>
      <c r="C88" s="155"/>
      <c r="D88" s="156"/>
      <c r="E88" s="924"/>
      <c r="F88" s="924"/>
      <c r="G88" s="924"/>
      <c r="H88" s="924"/>
      <c r="I88" s="924"/>
      <c r="J88" s="924"/>
      <c r="K88" s="924"/>
      <c r="L88" s="924"/>
      <c r="M88" s="924"/>
      <c r="N88" s="924"/>
      <c r="O88" s="924"/>
      <c r="P88" s="924"/>
      <c r="Q88" s="924"/>
      <c r="R88" s="924"/>
      <c r="S88" s="924"/>
      <c r="T88" s="924"/>
      <c r="U88" s="155"/>
      <c r="V88" s="156"/>
      <c r="W88" s="157" t="s">
        <v>1666</v>
      </c>
      <c r="X88" s="157"/>
      <c r="Y88" s="157"/>
      <c r="Z88" s="157"/>
      <c r="AA88" s="157"/>
      <c r="AB88" s="163"/>
      <c r="AC88" s="163"/>
      <c r="AD88" s="163" t="s">
        <v>2</v>
      </c>
      <c r="AE88" s="163"/>
      <c r="AF88" s="163"/>
      <c r="AG88" s="269" t="s">
        <v>10</v>
      </c>
      <c r="AH88" s="157"/>
      <c r="AI88" s="165"/>
      <c r="AJ88" s="166"/>
      <c r="AK88" s="165"/>
      <c r="AL88" s="167"/>
      <c r="AM88" s="155"/>
      <c r="AN88" s="156"/>
      <c r="AO88" s="157"/>
      <c r="AP88" s="157"/>
      <c r="AQ88" s="157"/>
    </row>
    <row r="89" spans="1:43" ht="11.25" customHeight="1" x14ac:dyDescent="0.2">
      <c r="A89" s="157"/>
      <c r="B89" s="775"/>
      <c r="C89" s="155"/>
      <c r="D89" s="156"/>
      <c r="E89" s="924"/>
      <c r="F89" s="924"/>
      <c r="G89" s="924"/>
      <c r="H89" s="924"/>
      <c r="I89" s="924"/>
      <c r="J89" s="924"/>
      <c r="K89" s="924"/>
      <c r="L89" s="924"/>
      <c r="M89" s="924"/>
      <c r="N89" s="924"/>
      <c r="O89" s="924"/>
      <c r="P89" s="924"/>
      <c r="Q89" s="924"/>
      <c r="R89" s="924"/>
      <c r="S89" s="924"/>
      <c r="T89" s="924"/>
      <c r="U89" s="94"/>
      <c r="V89" s="156"/>
      <c r="W89" s="157"/>
      <c r="X89" s="157"/>
      <c r="Y89" s="157"/>
      <c r="Z89" s="157"/>
      <c r="AA89" s="157"/>
      <c r="AB89" s="157"/>
      <c r="AC89" s="157"/>
      <c r="AD89" s="157"/>
      <c r="AE89" s="157"/>
      <c r="AF89" s="157"/>
      <c r="AG89" s="158"/>
      <c r="AH89" s="157"/>
      <c r="AI89" s="153"/>
      <c r="AJ89" s="152"/>
      <c r="AK89" s="153"/>
      <c r="AL89" s="160"/>
      <c r="AM89" s="155"/>
      <c r="AN89" s="156"/>
      <c r="AO89" s="157"/>
      <c r="AP89" s="1004">
        <v>716</v>
      </c>
      <c r="AQ89" s="157"/>
    </row>
    <row r="90" spans="1:43" ht="11.25" customHeight="1" x14ac:dyDescent="0.2">
      <c r="A90" s="157"/>
      <c r="B90" s="775"/>
      <c r="C90" s="155"/>
      <c r="D90" s="156"/>
      <c r="E90" s="924"/>
      <c r="F90" s="924"/>
      <c r="G90" s="924"/>
      <c r="H90" s="924"/>
      <c r="I90" s="924"/>
      <c r="J90" s="924"/>
      <c r="K90" s="924"/>
      <c r="L90" s="924"/>
      <c r="M90" s="924"/>
      <c r="N90" s="924"/>
      <c r="O90" s="924"/>
      <c r="P90" s="924"/>
      <c r="Q90" s="924"/>
      <c r="R90" s="924"/>
      <c r="S90" s="924"/>
      <c r="T90" s="924"/>
      <c r="U90" s="94"/>
      <c r="V90" s="156"/>
      <c r="W90" s="740" t="s">
        <v>1667</v>
      </c>
      <c r="X90" s="159"/>
      <c r="Y90" s="159"/>
      <c r="Z90" s="159"/>
      <c r="AA90" s="159"/>
      <c r="AB90" s="163"/>
      <c r="AC90" s="163"/>
      <c r="AD90" s="163"/>
      <c r="AE90" s="163" t="s">
        <v>2</v>
      </c>
      <c r="AF90" s="163"/>
      <c r="AG90" s="269" t="s">
        <v>12</v>
      </c>
      <c r="AH90" s="157"/>
      <c r="AI90" s="165"/>
      <c r="AJ90" s="166"/>
      <c r="AK90" s="165"/>
      <c r="AL90" s="167"/>
      <c r="AM90" s="155"/>
      <c r="AN90" s="156"/>
      <c r="AO90" s="157"/>
      <c r="AP90" s="1004"/>
      <c r="AQ90" s="157"/>
    </row>
    <row r="91" spans="1:43" ht="11.25" customHeight="1" x14ac:dyDescent="0.2">
      <c r="A91" s="157"/>
      <c r="B91" s="775"/>
      <c r="C91" s="155"/>
      <c r="D91" s="156"/>
      <c r="E91" s="919" t="s">
        <v>1130</v>
      </c>
      <c r="F91" s="919"/>
      <c r="G91" s="919"/>
      <c r="H91" s="919"/>
      <c r="I91" s="919"/>
      <c r="J91" s="919"/>
      <c r="K91" s="919"/>
      <c r="L91" s="919"/>
      <c r="M91" s="919"/>
      <c r="N91" s="919"/>
      <c r="O91" s="919"/>
      <c r="P91" s="919"/>
      <c r="Q91" s="919"/>
      <c r="R91" s="919"/>
      <c r="S91" s="919"/>
      <c r="T91" s="919"/>
      <c r="U91" s="155"/>
      <c r="V91" s="156"/>
      <c r="W91" s="159"/>
      <c r="X91" s="159"/>
      <c r="Y91" s="159"/>
      <c r="Z91" s="159"/>
      <c r="AA91" s="159"/>
      <c r="AB91" s="159"/>
      <c r="AC91" s="159"/>
      <c r="AD91" s="159"/>
      <c r="AE91" s="159"/>
      <c r="AF91" s="159"/>
      <c r="AG91" s="168"/>
      <c r="AH91" s="159"/>
      <c r="AI91" s="153"/>
      <c r="AJ91" s="152"/>
      <c r="AK91" s="153"/>
      <c r="AL91" s="160"/>
      <c r="AM91" s="155"/>
      <c r="AN91" s="156"/>
      <c r="AO91" s="157"/>
      <c r="AP91" s="157"/>
      <c r="AQ91" s="157"/>
    </row>
    <row r="92" spans="1:43" ht="11.25" customHeight="1" x14ac:dyDescent="0.2">
      <c r="A92" s="157"/>
      <c r="B92" s="775"/>
      <c r="C92" s="155"/>
      <c r="D92" s="156"/>
      <c r="E92" s="919"/>
      <c r="F92" s="919"/>
      <c r="G92" s="919"/>
      <c r="H92" s="919"/>
      <c r="I92" s="919"/>
      <c r="J92" s="919"/>
      <c r="K92" s="919"/>
      <c r="L92" s="919"/>
      <c r="M92" s="919"/>
      <c r="N92" s="919"/>
      <c r="O92" s="919"/>
      <c r="P92" s="919"/>
      <c r="Q92" s="919"/>
      <c r="R92" s="919"/>
      <c r="S92" s="919"/>
      <c r="T92" s="919"/>
      <c r="U92" s="155"/>
      <c r="V92" s="156"/>
      <c r="W92" s="740" t="s">
        <v>1668</v>
      </c>
      <c r="X92" s="159"/>
      <c r="Y92" s="159"/>
      <c r="Z92" s="159"/>
      <c r="AA92" s="159"/>
      <c r="AB92" s="163"/>
      <c r="AC92" s="163" t="s">
        <v>2</v>
      </c>
      <c r="AD92" s="239"/>
      <c r="AE92" s="163"/>
      <c r="AF92" s="163"/>
      <c r="AG92" s="269" t="s">
        <v>14</v>
      </c>
      <c r="AH92" s="157"/>
      <c r="AI92" s="165"/>
      <c r="AJ92" s="166"/>
      <c r="AK92" s="165"/>
      <c r="AL92" s="167"/>
      <c r="AM92" s="155"/>
      <c r="AN92" s="156"/>
      <c r="AO92" s="157"/>
      <c r="AP92" s="157"/>
      <c r="AQ92" s="157"/>
    </row>
    <row r="93" spans="1:43" ht="11.25" customHeight="1" x14ac:dyDescent="0.2">
      <c r="A93" s="157"/>
      <c r="B93" s="775"/>
      <c r="C93" s="155"/>
      <c r="D93" s="156"/>
      <c r="E93" s="919"/>
      <c r="F93" s="919"/>
      <c r="G93" s="919"/>
      <c r="H93" s="919"/>
      <c r="I93" s="919"/>
      <c r="J93" s="919"/>
      <c r="K93" s="919"/>
      <c r="L93" s="919"/>
      <c r="M93" s="919"/>
      <c r="N93" s="919"/>
      <c r="O93" s="919"/>
      <c r="P93" s="919"/>
      <c r="Q93" s="919"/>
      <c r="R93" s="919"/>
      <c r="S93" s="919"/>
      <c r="T93" s="919"/>
      <c r="U93" s="155"/>
      <c r="V93" s="156"/>
      <c r="W93" s="157"/>
      <c r="X93" s="157"/>
      <c r="Y93" s="157"/>
      <c r="Z93" s="157"/>
      <c r="AA93" s="157"/>
      <c r="AB93" s="157"/>
      <c r="AC93" s="157"/>
      <c r="AD93" s="157"/>
      <c r="AE93" s="157"/>
      <c r="AF93" s="157"/>
      <c r="AG93" s="158"/>
      <c r="AH93" s="157"/>
      <c r="AI93" s="153"/>
      <c r="AJ93" s="152"/>
      <c r="AK93" s="153"/>
      <c r="AL93" s="160"/>
      <c r="AM93" s="155"/>
      <c r="AN93" s="156"/>
      <c r="AO93" s="157"/>
      <c r="AP93" s="973">
        <v>727</v>
      </c>
      <c r="AQ93" s="157"/>
    </row>
    <row r="94" spans="1:43" ht="11.25" customHeight="1" x14ac:dyDescent="0.2">
      <c r="A94" s="157"/>
      <c r="B94" s="775"/>
      <c r="C94" s="155"/>
      <c r="D94" s="156"/>
      <c r="E94" s="919"/>
      <c r="F94" s="919"/>
      <c r="G94" s="919"/>
      <c r="H94" s="919"/>
      <c r="I94" s="919"/>
      <c r="J94" s="919"/>
      <c r="K94" s="919"/>
      <c r="L94" s="919"/>
      <c r="M94" s="919"/>
      <c r="N94" s="919"/>
      <c r="O94" s="919"/>
      <c r="P94" s="919"/>
      <c r="Q94" s="919"/>
      <c r="R94" s="919"/>
      <c r="S94" s="919"/>
      <c r="T94" s="919"/>
      <c r="U94" s="155"/>
      <c r="V94" s="156"/>
      <c r="W94" s="740" t="s">
        <v>1669</v>
      </c>
      <c r="X94" s="157"/>
      <c r="Y94" s="157"/>
      <c r="Z94" s="157"/>
      <c r="AA94" s="157"/>
      <c r="AB94" s="163"/>
      <c r="AC94" s="163"/>
      <c r="AD94" s="163"/>
      <c r="AE94" s="163" t="s">
        <v>2</v>
      </c>
      <c r="AF94" s="163"/>
      <c r="AG94" s="269" t="s">
        <v>16</v>
      </c>
      <c r="AH94" s="157"/>
      <c r="AI94" s="165"/>
      <c r="AJ94" s="166"/>
      <c r="AK94" s="165"/>
      <c r="AL94" s="167"/>
      <c r="AM94" s="155"/>
      <c r="AN94" s="156"/>
      <c r="AO94" s="157"/>
      <c r="AP94" s="973"/>
      <c r="AQ94" s="157"/>
    </row>
    <row r="95" spans="1:43" ht="6" customHeight="1" x14ac:dyDescent="0.2">
      <c r="A95" s="172"/>
      <c r="B95" s="171"/>
      <c r="C95" s="166"/>
      <c r="D95" s="165"/>
      <c r="E95" s="172"/>
      <c r="F95" s="172"/>
      <c r="G95" s="172"/>
      <c r="H95" s="172"/>
      <c r="I95" s="172"/>
      <c r="J95" s="172"/>
      <c r="K95" s="172"/>
      <c r="L95" s="172"/>
      <c r="M95" s="172"/>
      <c r="N95" s="172"/>
      <c r="O95" s="172"/>
      <c r="P95" s="172"/>
      <c r="Q95" s="172"/>
      <c r="R95" s="172"/>
      <c r="S95" s="172"/>
      <c r="T95" s="172"/>
      <c r="U95" s="166"/>
      <c r="V95" s="165"/>
      <c r="W95" s="172"/>
      <c r="X95" s="172"/>
      <c r="Y95" s="172"/>
      <c r="Z95" s="172"/>
      <c r="AA95" s="172"/>
      <c r="AB95" s="172"/>
      <c r="AC95" s="172"/>
      <c r="AD95" s="172"/>
      <c r="AE95" s="172"/>
      <c r="AF95" s="172"/>
      <c r="AG95" s="173"/>
      <c r="AH95" s="172"/>
      <c r="AI95" s="172"/>
      <c r="AJ95" s="172"/>
      <c r="AK95" s="172"/>
      <c r="AL95" s="173"/>
      <c r="AM95" s="166"/>
      <c r="AN95" s="165"/>
      <c r="AO95" s="172"/>
      <c r="AP95" s="172"/>
      <c r="AQ95" s="172"/>
    </row>
    <row r="96" spans="1:43" ht="6" customHeight="1" x14ac:dyDescent="0.2">
      <c r="A96" s="34"/>
      <c r="B96" s="787"/>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41"/>
      <c r="AM96" s="34"/>
      <c r="AN96" s="34"/>
      <c r="AO96" s="34"/>
      <c r="AP96" s="34"/>
      <c r="AQ96" s="34"/>
    </row>
  </sheetData>
  <sheetProtection formatCells="0" formatRows="0" insertRows="0" deleteRows="0"/>
  <mergeCells count="26">
    <mergeCell ref="AP93:AP94"/>
    <mergeCell ref="E42:T43"/>
    <mergeCell ref="E35:T39"/>
    <mergeCell ref="E50:T50"/>
    <mergeCell ref="E67:T68"/>
    <mergeCell ref="AP89:AP90"/>
    <mergeCell ref="E46:T47"/>
    <mergeCell ref="AP59:AP60"/>
    <mergeCell ref="E71:AL72"/>
    <mergeCell ref="N57:T64"/>
    <mergeCell ref="F57:L64"/>
    <mergeCell ref="E75:T84"/>
    <mergeCell ref="E87:T90"/>
    <mergeCell ref="E91:T94"/>
    <mergeCell ref="AP5:AP6"/>
    <mergeCell ref="AP31:AP32"/>
    <mergeCell ref="E5:T7"/>
    <mergeCell ref="A1:AQ1"/>
    <mergeCell ref="E15:T17"/>
    <mergeCell ref="E10:T12"/>
    <mergeCell ref="W3:AL3"/>
    <mergeCell ref="E3:T3"/>
    <mergeCell ref="AN3:AQ3"/>
    <mergeCell ref="E24:T27"/>
    <mergeCell ref="E20:T21"/>
    <mergeCell ref="E30:T32"/>
  </mergeCells>
  <printOptions horizontalCentered="1"/>
  <pageMargins left="0.5" right="0.5" top="0.5" bottom="0.5" header="0.3" footer="0.3"/>
  <pageSetup paperSize="9" orientation="portrait" r:id="rId1"/>
  <headerFooter>
    <oddFooter>&amp;CW-&amp;P</oddFooter>
  </headerFooter>
  <rowBreaks count="1" manualBreakCount="1">
    <brk id="69" max="42"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tabColor theme="3" tint="0.59999389629810485"/>
  </sheetPr>
  <dimension ref="A1:AU93"/>
  <sheetViews>
    <sheetView view="pageBreakPreview" zoomScaleNormal="100" zoomScaleSheetLayoutView="100" workbookViewId="0"/>
  </sheetViews>
  <sheetFormatPr defaultColWidth="2.77734375" defaultRowHeight="10" x14ac:dyDescent="0.2"/>
  <cols>
    <col min="1" max="1" width="1.77734375" style="142" customWidth="1"/>
    <col min="2" max="2" width="4.77734375" style="604" customWidth="1"/>
    <col min="3" max="4" width="1.77734375" style="142" customWidth="1"/>
    <col min="5" max="13" width="2.77734375" style="142"/>
    <col min="14" max="15" width="1.77734375" style="142" customWidth="1"/>
    <col min="16" max="19" width="2.77734375" style="142"/>
    <col min="20" max="20" width="2.77734375" style="142" customWidth="1"/>
    <col min="21" max="23" width="2.77734375" style="142"/>
    <col min="24" max="24" width="2.77734375" style="242" customWidth="1"/>
    <col min="25" max="26" width="1.77734375" style="142" customWidth="1"/>
    <col min="27" max="30" width="2.77734375" style="142"/>
    <col min="31" max="31" width="2.77734375" style="142" customWidth="1"/>
    <col min="32" max="34" width="2.77734375" style="142"/>
    <col min="35" max="35" width="2.77734375" style="242" customWidth="1"/>
    <col min="36" max="37" width="1.77734375" style="142" customWidth="1"/>
    <col min="38" max="41" width="2.77734375" style="142"/>
    <col min="42" max="42" width="2.77734375" style="142" customWidth="1"/>
    <col min="43" max="44" width="2.77734375" style="142"/>
    <col min="45" max="45" width="2.77734375" style="142" customWidth="1"/>
    <col min="46" max="46" width="2.77734375" style="242" customWidth="1"/>
    <col min="47" max="47" width="1.77734375" style="142" customWidth="1"/>
    <col min="48" max="16384" width="2.77734375" style="142"/>
  </cols>
  <sheetData>
    <row r="1" spans="1:47" ht="11.25" customHeight="1" x14ac:dyDescent="0.2">
      <c r="A1" s="1003" t="s">
        <v>1131</v>
      </c>
      <c r="B1" s="1003"/>
      <c r="C1" s="1003"/>
      <c r="D1" s="1003"/>
      <c r="E1" s="1003"/>
      <c r="F1" s="1003"/>
      <c r="G1" s="1003"/>
      <c r="H1" s="1003"/>
      <c r="I1" s="1003"/>
      <c r="J1" s="1003"/>
      <c r="K1" s="1003"/>
      <c r="L1" s="1003"/>
      <c r="M1" s="1003"/>
      <c r="N1" s="1003"/>
      <c r="O1" s="1003"/>
      <c r="P1" s="1003"/>
      <c r="Q1" s="1003"/>
      <c r="R1" s="1003"/>
      <c r="S1" s="1003"/>
      <c r="T1" s="1003"/>
      <c r="U1" s="1003"/>
      <c r="V1" s="1003"/>
      <c r="W1" s="1003"/>
      <c r="X1" s="1003"/>
      <c r="Y1" s="1003"/>
      <c r="Z1" s="1003"/>
      <c r="AA1" s="1003"/>
      <c r="AB1" s="1003"/>
      <c r="AC1" s="1003"/>
      <c r="AD1" s="1003"/>
      <c r="AE1" s="1003"/>
      <c r="AF1" s="1003"/>
      <c r="AG1" s="1003"/>
      <c r="AH1" s="1003"/>
      <c r="AI1" s="1003"/>
      <c r="AJ1" s="1003"/>
      <c r="AK1" s="1003"/>
      <c r="AL1" s="1003"/>
      <c r="AM1" s="1003"/>
      <c r="AN1" s="1003"/>
      <c r="AO1" s="1003"/>
      <c r="AP1" s="1003"/>
      <c r="AQ1" s="1003"/>
      <c r="AR1" s="1003"/>
      <c r="AS1" s="1003"/>
      <c r="AT1" s="1003"/>
      <c r="AU1" s="1003"/>
    </row>
    <row r="2" spans="1:47" ht="6" customHeight="1" thickBot="1" x14ac:dyDescent="0.25"/>
    <row r="3" spans="1:47" ht="6" customHeight="1" x14ac:dyDescent="0.2">
      <c r="A3" s="218"/>
      <c r="B3" s="219"/>
      <c r="C3" s="220"/>
      <c r="D3" s="221"/>
      <c r="E3" s="222"/>
      <c r="F3" s="222"/>
      <c r="G3" s="222"/>
      <c r="H3" s="222"/>
      <c r="I3" s="222"/>
      <c r="J3" s="222"/>
      <c r="K3" s="222"/>
      <c r="L3" s="222"/>
      <c r="M3" s="222"/>
      <c r="N3" s="220"/>
      <c r="O3" s="221"/>
      <c r="P3" s="222"/>
      <c r="Q3" s="222"/>
      <c r="R3" s="222"/>
      <c r="S3" s="222"/>
      <c r="T3" s="222"/>
      <c r="U3" s="222"/>
      <c r="V3" s="222"/>
      <c r="W3" s="222"/>
      <c r="X3" s="219"/>
      <c r="Y3" s="220"/>
      <c r="Z3" s="221"/>
      <c r="AA3" s="222"/>
      <c r="AB3" s="222"/>
      <c r="AC3" s="222"/>
      <c r="AD3" s="222"/>
      <c r="AE3" s="222"/>
      <c r="AF3" s="222"/>
      <c r="AG3" s="222"/>
      <c r="AH3" s="222"/>
      <c r="AI3" s="219"/>
      <c r="AJ3" s="220"/>
      <c r="AK3" s="221"/>
      <c r="AL3" s="222"/>
      <c r="AM3" s="222"/>
      <c r="AN3" s="222"/>
      <c r="AO3" s="222"/>
      <c r="AP3" s="222"/>
      <c r="AQ3" s="222"/>
      <c r="AR3" s="222"/>
      <c r="AS3" s="222"/>
      <c r="AT3" s="219"/>
      <c r="AU3" s="224"/>
    </row>
    <row r="4" spans="1:47" x14ac:dyDescent="0.2">
      <c r="A4" s="225"/>
      <c r="B4" s="775"/>
      <c r="C4" s="155"/>
      <c r="D4" s="156"/>
      <c r="E4" s="157"/>
      <c r="F4" s="157"/>
      <c r="G4" s="157"/>
      <c r="H4" s="157"/>
      <c r="I4" s="157"/>
      <c r="J4" s="157"/>
      <c r="K4" s="157"/>
      <c r="L4" s="157"/>
      <c r="M4" s="157"/>
      <c r="N4" s="155"/>
      <c r="O4" s="156"/>
      <c r="P4" s="1007" t="s">
        <v>1132</v>
      </c>
      <c r="Q4" s="1007"/>
      <c r="R4" s="1007"/>
      <c r="S4" s="1007"/>
      <c r="T4" s="1007"/>
      <c r="U4" s="1007"/>
      <c r="V4" s="1007"/>
      <c r="W4" s="1007"/>
      <c r="X4" s="1007"/>
      <c r="Y4" s="155"/>
      <c r="Z4" s="156"/>
      <c r="AA4" s="1007" t="s">
        <v>1133</v>
      </c>
      <c r="AB4" s="1007"/>
      <c r="AC4" s="1007"/>
      <c r="AD4" s="1007"/>
      <c r="AE4" s="1007"/>
      <c r="AF4" s="1007"/>
      <c r="AG4" s="1007"/>
      <c r="AH4" s="1007"/>
      <c r="AI4" s="1007"/>
      <c r="AJ4" s="155"/>
      <c r="AK4" s="156"/>
      <c r="AL4" s="1007" t="s">
        <v>1134</v>
      </c>
      <c r="AM4" s="1007"/>
      <c r="AN4" s="1007"/>
      <c r="AO4" s="1007"/>
      <c r="AP4" s="1007"/>
      <c r="AQ4" s="1007"/>
      <c r="AR4" s="1007"/>
      <c r="AS4" s="1007"/>
      <c r="AT4" s="1007"/>
      <c r="AU4" s="226"/>
    </row>
    <row r="5" spans="1:47" x14ac:dyDescent="0.2">
      <c r="A5" s="225"/>
      <c r="B5" s="775"/>
      <c r="C5" s="155"/>
      <c r="D5" s="156"/>
      <c r="E5" s="157"/>
      <c r="F5" s="157"/>
      <c r="G5" s="157"/>
      <c r="H5" s="157"/>
      <c r="I5" s="157"/>
      <c r="J5" s="157"/>
      <c r="K5" s="157"/>
      <c r="L5" s="157"/>
      <c r="M5" s="157"/>
      <c r="N5" s="155"/>
      <c r="O5" s="156"/>
      <c r="P5" s="1007"/>
      <c r="Q5" s="1007"/>
      <c r="R5" s="1007"/>
      <c r="S5" s="1007"/>
      <c r="T5" s="1007"/>
      <c r="U5" s="1007"/>
      <c r="V5" s="1007"/>
      <c r="W5" s="1007"/>
      <c r="X5" s="1007"/>
      <c r="Y5" s="155"/>
      <c r="Z5" s="156"/>
      <c r="AA5" s="1007"/>
      <c r="AB5" s="1007"/>
      <c r="AC5" s="1007"/>
      <c r="AD5" s="1007"/>
      <c r="AE5" s="1007"/>
      <c r="AF5" s="1007"/>
      <c r="AG5" s="1007"/>
      <c r="AH5" s="1007"/>
      <c r="AI5" s="1007"/>
      <c r="AJ5" s="155"/>
      <c r="AK5" s="156"/>
      <c r="AL5" s="1007"/>
      <c r="AM5" s="1007"/>
      <c r="AN5" s="1007"/>
      <c r="AO5" s="1007"/>
      <c r="AP5" s="1007"/>
      <c r="AQ5" s="1007"/>
      <c r="AR5" s="1007"/>
      <c r="AS5" s="1007"/>
      <c r="AT5" s="1007"/>
      <c r="AU5" s="226"/>
    </row>
    <row r="6" spans="1:47" ht="6" customHeight="1" thickBot="1" x14ac:dyDescent="0.25">
      <c r="A6" s="228"/>
      <c r="B6" s="791"/>
      <c r="C6" s="230"/>
      <c r="D6" s="231"/>
      <c r="E6" s="232"/>
      <c r="F6" s="232"/>
      <c r="G6" s="232"/>
      <c r="H6" s="232"/>
      <c r="I6" s="232"/>
      <c r="J6" s="232"/>
      <c r="K6" s="232"/>
      <c r="L6" s="232"/>
      <c r="M6" s="232"/>
      <c r="N6" s="230"/>
      <c r="O6" s="231"/>
      <c r="P6" s="232"/>
      <c r="Q6" s="232"/>
      <c r="R6" s="232"/>
      <c r="S6" s="232"/>
      <c r="T6" s="232"/>
      <c r="U6" s="232"/>
      <c r="V6" s="232"/>
      <c r="W6" s="232"/>
      <c r="X6" s="229"/>
      <c r="Y6" s="230"/>
      <c r="Z6" s="231"/>
      <c r="AA6" s="232"/>
      <c r="AB6" s="232"/>
      <c r="AC6" s="232"/>
      <c r="AD6" s="232"/>
      <c r="AE6" s="232"/>
      <c r="AF6" s="232"/>
      <c r="AG6" s="232"/>
      <c r="AH6" s="232"/>
      <c r="AI6" s="229"/>
      <c r="AJ6" s="230"/>
      <c r="AK6" s="231"/>
      <c r="AL6" s="232"/>
      <c r="AM6" s="232"/>
      <c r="AN6" s="232"/>
      <c r="AO6" s="232"/>
      <c r="AP6" s="232"/>
      <c r="AQ6" s="232"/>
      <c r="AR6" s="232"/>
      <c r="AS6" s="232"/>
      <c r="AT6" s="229"/>
      <c r="AU6" s="234"/>
    </row>
    <row r="7" spans="1:47" ht="6" customHeight="1" x14ac:dyDescent="0.2">
      <c r="A7" s="157"/>
      <c r="B7" s="775"/>
      <c r="C7" s="155"/>
      <c r="D7" s="156"/>
      <c r="E7" s="157"/>
      <c r="F7" s="157"/>
      <c r="G7" s="157"/>
      <c r="H7" s="157"/>
      <c r="I7" s="157"/>
      <c r="J7" s="157"/>
      <c r="K7" s="157"/>
      <c r="L7" s="157"/>
      <c r="M7" s="157"/>
      <c r="N7" s="155"/>
      <c r="O7" s="103"/>
      <c r="P7" s="104"/>
      <c r="Q7" s="104"/>
      <c r="R7" s="104"/>
      <c r="S7" s="104"/>
      <c r="T7" s="104"/>
      <c r="U7" s="104"/>
      <c r="V7" s="104"/>
      <c r="W7" s="104"/>
      <c r="X7" s="314"/>
      <c r="Y7" s="105"/>
      <c r="Z7" s="156"/>
      <c r="AA7" s="157"/>
      <c r="AB7" s="157"/>
      <c r="AC7" s="157"/>
      <c r="AD7" s="157"/>
      <c r="AE7" s="157"/>
      <c r="AF7" s="157"/>
      <c r="AG7" s="157"/>
      <c r="AH7" s="157"/>
      <c r="AI7" s="154"/>
      <c r="AJ7" s="155"/>
      <c r="AK7" s="156"/>
      <c r="AL7" s="157"/>
      <c r="AM7" s="157"/>
      <c r="AN7" s="157"/>
      <c r="AO7" s="157"/>
      <c r="AP7" s="157"/>
      <c r="AQ7" s="157"/>
      <c r="AR7" s="157"/>
      <c r="AS7" s="157"/>
      <c r="AT7" s="219"/>
      <c r="AU7" s="220"/>
    </row>
    <row r="8" spans="1:47" ht="11.25" customHeight="1" x14ac:dyDescent="0.2">
      <c r="A8" s="159"/>
      <c r="B8" s="775">
        <v>715</v>
      </c>
      <c r="C8" s="155"/>
      <c r="D8" s="156"/>
      <c r="E8" s="924" t="str">
        <f ca="1">VLOOKUP(INDIRECT(ADDRESS(ROW(),COLUMN()-3)),Language_Translations,MATCH(Language_Selected,Language_Options,0),FALSE)</f>
        <v>Quand avez-vous eu des rapports sexuels avec cette personne pour la dernière fois ?</v>
      </c>
      <c r="F8" s="924"/>
      <c r="G8" s="924"/>
      <c r="H8" s="924"/>
      <c r="I8" s="924"/>
      <c r="J8" s="924"/>
      <c r="K8" s="924"/>
      <c r="L8" s="924"/>
      <c r="M8" s="924"/>
      <c r="N8" s="155"/>
      <c r="O8" s="103"/>
      <c r="P8" s="104"/>
      <c r="Q8" s="104"/>
      <c r="R8" s="104"/>
      <c r="S8" s="104"/>
      <c r="T8" s="104"/>
      <c r="U8" s="104"/>
      <c r="V8" s="104"/>
      <c r="W8" s="104"/>
      <c r="X8" s="314"/>
      <c r="Y8" s="105"/>
      <c r="Z8" s="156"/>
      <c r="AA8" s="157" t="s">
        <v>1135</v>
      </c>
      <c r="AB8" s="157"/>
      <c r="AC8" s="157"/>
      <c r="AD8" s="157"/>
      <c r="AE8" s="157"/>
      <c r="AF8" s="153"/>
      <c r="AG8" s="152"/>
      <c r="AH8" s="153"/>
      <c r="AI8" s="315"/>
      <c r="AJ8" s="155"/>
      <c r="AK8" s="156"/>
      <c r="AL8" s="740" t="s">
        <v>1135</v>
      </c>
      <c r="AM8" s="157"/>
      <c r="AN8" s="157"/>
      <c r="AO8" s="157"/>
      <c r="AP8" s="157"/>
      <c r="AQ8" s="153"/>
      <c r="AR8" s="152"/>
      <c r="AS8" s="153"/>
      <c r="AT8" s="315"/>
      <c r="AU8" s="155"/>
    </row>
    <row r="9" spans="1:47" x14ac:dyDescent="0.2">
      <c r="A9" s="159"/>
      <c r="B9" s="775"/>
      <c r="C9" s="155"/>
      <c r="D9" s="156"/>
      <c r="E9" s="924"/>
      <c r="F9" s="924"/>
      <c r="G9" s="924"/>
      <c r="H9" s="924"/>
      <c r="I9" s="924"/>
      <c r="J9" s="924"/>
      <c r="K9" s="924"/>
      <c r="L9" s="924"/>
      <c r="M9" s="924"/>
      <c r="N9" s="155"/>
      <c r="O9" s="103"/>
      <c r="P9" s="104"/>
      <c r="Q9" s="104"/>
      <c r="R9" s="104"/>
      <c r="S9" s="104"/>
      <c r="T9" s="104"/>
      <c r="U9" s="104"/>
      <c r="V9" s="104"/>
      <c r="W9" s="104"/>
      <c r="X9" s="314"/>
      <c r="Y9" s="105"/>
      <c r="Z9" s="156"/>
      <c r="AA9" s="159"/>
      <c r="AB9" s="157" t="s">
        <v>524</v>
      </c>
      <c r="AC9" s="157"/>
      <c r="AD9" s="163"/>
      <c r="AE9" s="174" t="s">
        <v>10</v>
      </c>
      <c r="AF9" s="165"/>
      <c r="AG9" s="166"/>
      <c r="AH9" s="165"/>
      <c r="AI9" s="316"/>
      <c r="AJ9" s="155"/>
      <c r="AK9" s="156"/>
      <c r="AL9" s="159"/>
      <c r="AM9" s="740" t="s">
        <v>524</v>
      </c>
      <c r="AN9" s="157"/>
      <c r="AO9" s="163"/>
      <c r="AP9" s="174" t="s">
        <v>10</v>
      </c>
      <c r="AQ9" s="165"/>
      <c r="AR9" s="166"/>
      <c r="AS9" s="165"/>
      <c r="AT9" s="316"/>
      <c r="AU9" s="155"/>
    </row>
    <row r="10" spans="1:47" x14ac:dyDescent="0.2">
      <c r="A10" s="159"/>
      <c r="B10" s="775"/>
      <c r="C10" s="155"/>
      <c r="D10" s="156"/>
      <c r="E10" s="924"/>
      <c r="F10" s="924"/>
      <c r="G10" s="924"/>
      <c r="H10" s="924"/>
      <c r="I10" s="924"/>
      <c r="J10" s="924"/>
      <c r="K10" s="924"/>
      <c r="L10" s="924"/>
      <c r="M10" s="924"/>
      <c r="N10" s="155"/>
      <c r="O10" s="103"/>
      <c r="P10" s="104"/>
      <c r="Q10" s="104"/>
      <c r="R10" s="104"/>
      <c r="S10" s="104"/>
      <c r="T10" s="104"/>
      <c r="U10" s="104"/>
      <c r="V10" s="104"/>
      <c r="W10" s="104"/>
      <c r="X10" s="314"/>
      <c r="Y10" s="105"/>
      <c r="Z10" s="156"/>
      <c r="AA10" s="157" t="s">
        <v>1135</v>
      </c>
      <c r="AB10" s="157"/>
      <c r="AC10" s="157"/>
      <c r="AD10" s="157"/>
      <c r="AE10" s="154"/>
      <c r="AF10" s="153"/>
      <c r="AG10" s="152"/>
      <c r="AH10" s="153"/>
      <c r="AI10" s="315"/>
      <c r="AJ10" s="155"/>
      <c r="AK10" s="156"/>
      <c r="AL10" s="740" t="s">
        <v>1135</v>
      </c>
      <c r="AM10" s="157"/>
      <c r="AN10" s="157"/>
      <c r="AO10" s="157"/>
      <c r="AP10" s="154"/>
      <c r="AQ10" s="153"/>
      <c r="AR10" s="152"/>
      <c r="AS10" s="153"/>
      <c r="AT10" s="315"/>
      <c r="AU10" s="155"/>
    </row>
    <row r="11" spans="1:47" x14ac:dyDescent="0.2">
      <c r="A11" s="157"/>
      <c r="B11" s="775"/>
      <c r="C11" s="155"/>
      <c r="D11" s="156"/>
      <c r="E11" s="924"/>
      <c r="F11" s="924"/>
      <c r="G11" s="924"/>
      <c r="H11" s="924"/>
      <c r="I11" s="924"/>
      <c r="J11" s="924"/>
      <c r="K11" s="924"/>
      <c r="L11" s="924"/>
      <c r="M11" s="924"/>
      <c r="N11" s="155"/>
      <c r="O11" s="103"/>
      <c r="P11" s="104"/>
      <c r="Q11" s="104"/>
      <c r="R11" s="104"/>
      <c r="S11" s="104"/>
      <c r="T11" s="104"/>
      <c r="U11" s="104"/>
      <c r="V11" s="104"/>
      <c r="W11" s="104"/>
      <c r="X11" s="314"/>
      <c r="Y11" s="105"/>
      <c r="Z11" s="156"/>
      <c r="AA11" s="159"/>
      <c r="AB11" s="157" t="s">
        <v>1136</v>
      </c>
      <c r="AC11" s="157"/>
      <c r="AD11" s="163"/>
      <c r="AE11" s="174" t="s">
        <v>12</v>
      </c>
      <c r="AF11" s="165"/>
      <c r="AG11" s="166"/>
      <c r="AH11" s="165"/>
      <c r="AI11" s="316"/>
      <c r="AJ11" s="155"/>
      <c r="AK11" s="156"/>
      <c r="AL11" s="159"/>
      <c r="AM11" s="740" t="s">
        <v>1136</v>
      </c>
      <c r="AN11" s="157"/>
      <c r="AO11" s="163"/>
      <c r="AP11" s="174" t="s">
        <v>12</v>
      </c>
      <c r="AQ11" s="165"/>
      <c r="AR11" s="166"/>
      <c r="AS11" s="165"/>
      <c r="AT11" s="316"/>
      <c r="AU11" s="155"/>
    </row>
    <row r="12" spans="1:47" x14ac:dyDescent="0.2">
      <c r="A12" s="157"/>
      <c r="B12" s="775"/>
      <c r="C12" s="155"/>
      <c r="D12" s="156"/>
      <c r="E12" s="924"/>
      <c r="F12" s="924"/>
      <c r="G12" s="924"/>
      <c r="H12" s="924"/>
      <c r="I12" s="924"/>
      <c r="J12" s="924"/>
      <c r="K12" s="924"/>
      <c r="L12" s="924"/>
      <c r="M12" s="924"/>
      <c r="N12" s="155"/>
      <c r="O12" s="103"/>
      <c r="P12" s="104"/>
      <c r="Q12" s="104"/>
      <c r="R12" s="104"/>
      <c r="S12" s="104"/>
      <c r="T12" s="104"/>
      <c r="U12" s="104"/>
      <c r="V12" s="104"/>
      <c r="W12" s="104"/>
      <c r="X12" s="314"/>
      <c r="Y12" s="105"/>
      <c r="Z12" s="156"/>
      <c r="AA12" s="157" t="s">
        <v>1135</v>
      </c>
      <c r="AB12" s="157"/>
      <c r="AC12" s="157"/>
      <c r="AD12" s="157"/>
      <c r="AE12" s="154"/>
      <c r="AF12" s="153"/>
      <c r="AG12" s="152"/>
      <c r="AH12" s="153"/>
      <c r="AI12" s="315"/>
      <c r="AJ12" s="155"/>
      <c r="AK12" s="156"/>
      <c r="AL12" s="740" t="s">
        <v>1135</v>
      </c>
      <c r="AM12" s="157"/>
      <c r="AN12" s="157"/>
      <c r="AO12" s="157"/>
      <c r="AP12" s="154"/>
      <c r="AQ12" s="153"/>
      <c r="AR12" s="152"/>
      <c r="AS12" s="153"/>
      <c r="AT12" s="315"/>
      <c r="AU12" s="155"/>
    </row>
    <row r="13" spans="1:47" x14ac:dyDescent="0.2">
      <c r="A13" s="157"/>
      <c r="B13" s="775"/>
      <c r="C13" s="155"/>
      <c r="D13" s="156"/>
      <c r="E13" s="924"/>
      <c r="F13" s="924"/>
      <c r="G13" s="924"/>
      <c r="H13" s="924"/>
      <c r="I13" s="924"/>
      <c r="J13" s="924"/>
      <c r="K13" s="924"/>
      <c r="L13" s="924"/>
      <c r="M13" s="924"/>
      <c r="N13" s="155"/>
      <c r="O13" s="103"/>
      <c r="P13" s="104"/>
      <c r="Q13" s="104"/>
      <c r="R13" s="104"/>
      <c r="S13" s="104"/>
      <c r="T13" s="104"/>
      <c r="U13" s="104"/>
      <c r="V13" s="104"/>
      <c r="W13" s="104"/>
      <c r="X13" s="314"/>
      <c r="Y13" s="105"/>
      <c r="Z13" s="156"/>
      <c r="AA13" s="159"/>
      <c r="AB13" s="157" t="s">
        <v>388</v>
      </c>
      <c r="AC13" s="157"/>
      <c r="AD13" s="163"/>
      <c r="AE13" s="174" t="s">
        <v>14</v>
      </c>
      <c r="AF13" s="165"/>
      <c r="AG13" s="166"/>
      <c r="AH13" s="165"/>
      <c r="AI13" s="316"/>
      <c r="AJ13" s="155"/>
      <c r="AK13" s="156"/>
      <c r="AL13" s="159"/>
      <c r="AM13" s="740" t="s">
        <v>388</v>
      </c>
      <c r="AN13" s="157"/>
      <c r="AO13" s="163"/>
      <c r="AP13" s="174" t="s">
        <v>14</v>
      </c>
      <c r="AQ13" s="165"/>
      <c r="AR13" s="166"/>
      <c r="AS13" s="165"/>
      <c r="AT13" s="316"/>
      <c r="AU13" s="155"/>
    </row>
    <row r="14" spans="1:47" ht="6" customHeight="1" x14ac:dyDescent="0.2">
      <c r="A14" s="172"/>
      <c r="B14" s="171"/>
      <c r="C14" s="166"/>
      <c r="D14" s="165"/>
      <c r="E14" s="172"/>
      <c r="F14" s="172"/>
      <c r="G14" s="172"/>
      <c r="H14" s="172"/>
      <c r="I14" s="172"/>
      <c r="J14" s="172"/>
      <c r="K14" s="172"/>
      <c r="L14" s="172"/>
      <c r="M14" s="172"/>
      <c r="N14" s="166"/>
      <c r="O14" s="106"/>
      <c r="P14" s="107"/>
      <c r="Q14" s="107"/>
      <c r="R14" s="107"/>
      <c r="S14" s="107"/>
      <c r="T14" s="107"/>
      <c r="U14" s="107"/>
      <c r="V14" s="107"/>
      <c r="W14" s="107"/>
      <c r="X14" s="317"/>
      <c r="Y14" s="108"/>
      <c r="Z14" s="165"/>
      <c r="AA14" s="172"/>
      <c r="AB14" s="172"/>
      <c r="AC14" s="172"/>
      <c r="AD14" s="172"/>
      <c r="AE14" s="172"/>
      <c r="AF14" s="172"/>
      <c r="AG14" s="172"/>
      <c r="AH14" s="172"/>
      <c r="AI14" s="171"/>
      <c r="AJ14" s="166"/>
      <c r="AK14" s="165"/>
      <c r="AL14" s="172"/>
      <c r="AM14" s="172"/>
      <c r="AN14" s="172"/>
      <c r="AO14" s="172"/>
      <c r="AP14" s="172"/>
      <c r="AQ14" s="172"/>
      <c r="AR14" s="172"/>
      <c r="AS14" s="172"/>
      <c r="AT14" s="171"/>
      <c r="AU14" s="166"/>
    </row>
    <row r="15" spans="1:47" ht="6" customHeight="1" x14ac:dyDescent="0.2">
      <c r="A15" s="34"/>
      <c r="B15" s="787"/>
      <c r="C15" s="152"/>
      <c r="D15" s="153"/>
      <c r="E15" s="34"/>
      <c r="F15" s="34"/>
      <c r="G15" s="34"/>
      <c r="H15" s="34"/>
      <c r="I15" s="34"/>
      <c r="J15" s="34"/>
      <c r="K15" s="34"/>
      <c r="L15" s="34"/>
      <c r="M15" s="34"/>
      <c r="N15" s="152"/>
      <c r="O15" s="153"/>
      <c r="P15" s="34"/>
      <c r="Q15" s="34"/>
      <c r="R15" s="34"/>
      <c r="S15" s="34"/>
      <c r="T15" s="34"/>
      <c r="U15" s="34"/>
      <c r="V15" s="34"/>
      <c r="W15" s="34"/>
      <c r="X15" s="151"/>
      <c r="Y15" s="152"/>
      <c r="Z15" s="153"/>
      <c r="AA15" s="34"/>
      <c r="AB15" s="34"/>
      <c r="AC15" s="34"/>
      <c r="AD15" s="34"/>
      <c r="AE15" s="34"/>
      <c r="AF15" s="34"/>
      <c r="AG15" s="34"/>
      <c r="AH15" s="34"/>
      <c r="AI15" s="151"/>
      <c r="AJ15" s="152"/>
      <c r="AK15" s="153"/>
      <c r="AL15" s="34"/>
      <c r="AM15" s="34"/>
      <c r="AN15" s="34"/>
      <c r="AO15" s="34"/>
      <c r="AP15" s="34"/>
      <c r="AQ15" s="34"/>
      <c r="AR15" s="34"/>
      <c r="AS15" s="34"/>
      <c r="AT15" s="151"/>
      <c r="AU15" s="152"/>
    </row>
    <row r="16" spans="1:47" ht="11.25" customHeight="1" x14ac:dyDescent="0.2">
      <c r="A16" s="159"/>
      <c r="B16" s="775">
        <v>716</v>
      </c>
      <c r="C16" s="155"/>
      <c r="D16" s="156"/>
      <c r="E16" s="914" t="str">
        <f ca="1">VLOOKUP(INDIRECT(ADDRESS(ROW(),COLUMN()-3)),Language_Translations,MATCH(Language_Selected,Language_Options,0),FALSE)</f>
        <v>La dernière fois que vous avez eu des rapports sexuels avec cette personne, un condom a-t-il été utilisé ?</v>
      </c>
      <c r="F16" s="914"/>
      <c r="G16" s="914"/>
      <c r="H16" s="914"/>
      <c r="I16" s="914"/>
      <c r="J16" s="914"/>
      <c r="K16" s="914"/>
      <c r="L16" s="914"/>
      <c r="M16" s="914"/>
      <c r="N16" s="155"/>
      <c r="O16" s="156"/>
      <c r="P16" s="159" t="s">
        <v>444</v>
      </c>
      <c r="Q16" s="157"/>
      <c r="R16" s="163" t="s">
        <v>2</v>
      </c>
      <c r="S16" s="163"/>
      <c r="T16" s="163"/>
      <c r="U16" s="163"/>
      <c r="V16" s="163"/>
      <c r="W16" s="163"/>
      <c r="X16" s="174" t="s">
        <v>10</v>
      </c>
      <c r="Y16" s="155"/>
      <c r="Z16" s="156"/>
      <c r="AA16" s="159" t="s">
        <v>444</v>
      </c>
      <c r="AB16" s="157"/>
      <c r="AC16" s="163" t="s">
        <v>2</v>
      </c>
      <c r="AD16" s="163"/>
      <c r="AE16" s="163"/>
      <c r="AF16" s="163"/>
      <c r="AG16" s="163"/>
      <c r="AH16" s="163"/>
      <c r="AI16" s="174" t="s">
        <v>10</v>
      </c>
      <c r="AJ16" s="155"/>
      <c r="AK16" s="156"/>
      <c r="AL16" s="159" t="s">
        <v>444</v>
      </c>
      <c r="AM16" s="157"/>
      <c r="AN16" s="163" t="s">
        <v>2</v>
      </c>
      <c r="AO16" s="163"/>
      <c r="AP16" s="163"/>
      <c r="AQ16" s="163"/>
      <c r="AR16" s="163"/>
      <c r="AS16" s="163"/>
      <c r="AT16" s="174" t="s">
        <v>10</v>
      </c>
      <c r="AU16" s="155"/>
    </row>
    <row r="17" spans="1:47" x14ac:dyDescent="0.2">
      <c r="A17" s="159"/>
      <c r="B17" s="174" t="s">
        <v>15</v>
      </c>
      <c r="C17" s="155"/>
      <c r="D17" s="156"/>
      <c r="E17" s="914"/>
      <c r="F17" s="914"/>
      <c r="G17" s="914"/>
      <c r="H17" s="914"/>
      <c r="I17" s="914"/>
      <c r="J17" s="914"/>
      <c r="K17" s="914"/>
      <c r="L17" s="914"/>
      <c r="M17" s="914"/>
      <c r="N17" s="155"/>
      <c r="O17" s="156"/>
      <c r="P17" s="159" t="s">
        <v>445</v>
      </c>
      <c r="Q17" s="157"/>
      <c r="R17" s="163" t="s">
        <v>2</v>
      </c>
      <c r="S17" s="163"/>
      <c r="T17" s="163"/>
      <c r="U17" s="163"/>
      <c r="V17" s="163"/>
      <c r="W17" s="163"/>
      <c r="X17" s="174" t="s">
        <v>12</v>
      </c>
      <c r="Y17" s="155"/>
      <c r="Z17" s="156"/>
      <c r="AA17" s="159" t="s">
        <v>445</v>
      </c>
      <c r="AB17" s="157"/>
      <c r="AC17" s="163" t="s">
        <v>2</v>
      </c>
      <c r="AD17" s="163"/>
      <c r="AE17" s="163"/>
      <c r="AF17" s="163"/>
      <c r="AG17" s="163"/>
      <c r="AH17" s="163"/>
      <c r="AI17" s="174" t="s">
        <v>12</v>
      </c>
      <c r="AJ17" s="155"/>
      <c r="AK17" s="156"/>
      <c r="AL17" s="159" t="s">
        <v>445</v>
      </c>
      <c r="AM17" s="157"/>
      <c r="AN17" s="163" t="s">
        <v>2</v>
      </c>
      <c r="AO17" s="163"/>
      <c r="AP17" s="163"/>
      <c r="AQ17" s="163"/>
      <c r="AR17" s="163"/>
      <c r="AS17" s="163"/>
      <c r="AT17" s="174" t="s">
        <v>12</v>
      </c>
      <c r="AU17" s="155"/>
    </row>
    <row r="18" spans="1:47" x14ac:dyDescent="0.2">
      <c r="A18" s="157"/>
      <c r="B18" s="775"/>
      <c r="C18" s="155"/>
      <c r="D18" s="156"/>
      <c r="E18" s="914"/>
      <c r="F18" s="914"/>
      <c r="G18" s="914"/>
      <c r="H18" s="914"/>
      <c r="I18" s="914"/>
      <c r="J18" s="914"/>
      <c r="K18" s="914"/>
      <c r="L18" s="914"/>
      <c r="M18" s="914"/>
      <c r="N18" s="155"/>
      <c r="O18" s="156"/>
      <c r="P18" s="157"/>
      <c r="Q18" s="157"/>
      <c r="R18" s="157"/>
      <c r="S18" s="157"/>
      <c r="T18" s="157"/>
      <c r="V18" s="158" t="s">
        <v>1716</v>
      </c>
      <c r="W18" s="157"/>
      <c r="X18" s="154"/>
      <c r="Y18" s="155"/>
      <c r="Z18" s="156"/>
      <c r="AA18" s="157"/>
      <c r="AB18" s="157"/>
      <c r="AC18" s="157"/>
      <c r="AD18" s="157"/>
      <c r="AE18" s="157"/>
      <c r="AG18" s="158" t="s">
        <v>1716</v>
      </c>
      <c r="AH18" s="157"/>
      <c r="AI18" s="154"/>
      <c r="AJ18" s="155"/>
      <c r="AK18" s="156"/>
      <c r="AL18" s="157"/>
      <c r="AM18" s="157"/>
      <c r="AN18" s="157"/>
      <c r="AO18" s="157"/>
      <c r="AP18" s="157"/>
      <c r="AR18" s="158" t="s">
        <v>1716</v>
      </c>
      <c r="AS18" s="157"/>
      <c r="AT18" s="154"/>
      <c r="AU18" s="155"/>
    </row>
    <row r="19" spans="1:47" x14ac:dyDescent="0.2">
      <c r="A19" s="790"/>
      <c r="B19" s="775"/>
      <c r="C19" s="155"/>
      <c r="D19" s="156"/>
      <c r="E19" s="914"/>
      <c r="F19" s="914"/>
      <c r="G19" s="914"/>
      <c r="H19" s="914"/>
      <c r="I19" s="914"/>
      <c r="J19" s="914"/>
      <c r="K19" s="914"/>
      <c r="L19" s="914"/>
      <c r="M19" s="914"/>
      <c r="N19" s="155"/>
      <c r="O19" s="156"/>
      <c r="P19" s="790"/>
      <c r="Q19" s="790"/>
      <c r="R19" s="790"/>
      <c r="S19" s="790"/>
      <c r="T19" s="790"/>
      <c r="V19" s="158"/>
      <c r="W19" s="790"/>
      <c r="X19" s="775"/>
      <c r="Y19" s="155"/>
      <c r="Z19" s="156"/>
      <c r="AA19" s="790"/>
      <c r="AB19" s="790"/>
      <c r="AC19" s="790"/>
      <c r="AD19" s="790"/>
      <c r="AE19" s="790"/>
      <c r="AG19" s="158"/>
      <c r="AH19" s="790"/>
      <c r="AI19" s="775"/>
      <c r="AJ19" s="155"/>
      <c r="AK19" s="156"/>
      <c r="AL19" s="790"/>
      <c r="AM19" s="790"/>
      <c r="AN19" s="790"/>
      <c r="AO19" s="790"/>
      <c r="AP19" s="790"/>
      <c r="AR19" s="158"/>
      <c r="AS19" s="790"/>
      <c r="AT19" s="775"/>
      <c r="AU19" s="155"/>
    </row>
    <row r="20" spans="1:47" ht="6" customHeight="1" x14ac:dyDescent="0.2">
      <c r="A20" s="172"/>
      <c r="B20" s="171"/>
      <c r="C20" s="166"/>
      <c r="D20" s="165"/>
      <c r="E20" s="172"/>
      <c r="F20" s="172"/>
      <c r="G20" s="172"/>
      <c r="H20" s="172"/>
      <c r="I20" s="172"/>
      <c r="J20" s="172"/>
      <c r="K20" s="172"/>
      <c r="L20" s="172"/>
      <c r="M20" s="172"/>
      <c r="N20" s="166"/>
      <c r="O20" s="165"/>
      <c r="P20" s="172"/>
      <c r="Q20" s="172"/>
      <c r="R20" s="172"/>
      <c r="S20" s="172"/>
      <c r="T20" s="172"/>
      <c r="U20" s="172"/>
      <c r="V20" s="172"/>
      <c r="W20" s="172"/>
      <c r="X20" s="171"/>
      <c r="Y20" s="166"/>
      <c r="Z20" s="165"/>
      <c r="AA20" s="172"/>
      <c r="AB20" s="172"/>
      <c r="AC20" s="172"/>
      <c r="AD20" s="172"/>
      <c r="AE20" s="172"/>
      <c r="AF20" s="172"/>
      <c r="AG20" s="172"/>
      <c r="AH20" s="172"/>
      <c r="AI20" s="171"/>
      <c r="AJ20" s="166"/>
      <c r="AK20" s="165"/>
      <c r="AL20" s="172"/>
      <c r="AM20" s="172"/>
      <c r="AN20" s="172"/>
      <c r="AO20" s="172"/>
      <c r="AP20" s="172"/>
      <c r="AQ20" s="172"/>
      <c r="AR20" s="172"/>
      <c r="AS20" s="172"/>
      <c r="AT20" s="171"/>
      <c r="AU20" s="166"/>
    </row>
    <row r="21" spans="1:47" ht="6" customHeight="1" x14ac:dyDescent="0.2">
      <c r="A21" s="34"/>
      <c r="B21" s="787"/>
      <c r="C21" s="152"/>
      <c r="D21" s="153"/>
      <c r="E21" s="34"/>
      <c r="F21" s="34"/>
      <c r="G21" s="34"/>
      <c r="H21" s="34"/>
      <c r="I21" s="34"/>
      <c r="J21" s="34"/>
      <c r="K21" s="34"/>
      <c r="L21" s="34"/>
      <c r="M21" s="34"/>
      <c r="N21" s="152"/>
      <c r="O21" s="153"/>
      <c r="P21" s="34"/>
      <c r="Q21" s="34"/>
      <c r="R21" s="34"/>
      <c r="S21" s="34"/>
      <c r="T21" s="34"/>
      <c r="U21" s="34"/>
      <c r="V21" s="34"/>
      <c r="W21" s="34"/>
      <c r="X21" s="151"/>
      <c r="Y21" s="152"/>
      <c r="Z21" s="153"/>
      <c r="AA21" s="34"/>
      <c r="AB21" s="34"/>
      <c r="AC21" s="34"/>
      <c r="AD21" s="34"/>
      <c r="AE21" s="34"/>
      <c r="AF21" s="34"/>
      <c r="AG21" s="34"/>
      <c r="AH21" s="34"/>
      <c r="AI21" s="151"/>
      <c r="AJ21" s="152"/>
      <c r="AK21" s="153"/>
      <c r="AL21" s="34"/>
      <c r="AM21" s="34"/>
      <c r="AN21" s="34"/>
      <c r="AO21" s="34"/>
      <c r="AP21" s="34"/>
      <c r="AQ21" s="34"/>
      <c r="AR21" s="34"/>
      <c r="AS21" s="34"/>
      <c r="AT21" s="151"/>
      <c r="AU21" s="152"/>
    </row>
    <row r="22" spans="1:47" ht="11.25" customHeight="1" x14ac:dyDescent="0.2">
      <c r="A22" s="157"/>
      <c r="B22" s="775">
        <v>717</v>
      </c>
      <c r="C22" s="155"/>
      <c r="D22" s="156"/>
      <c r="E22" s="924" t="str">
        <f ca="1">VLOOKUP(INDIRECT(ADDRESS(ROW(),COLUMN()-3)),Language_Translations,MATCH(Language_Selected,Language_Options,0),FALSE)</f>
        <v>Un condom a-t-il été utilisé chaque fois que vous avez eu des rapports sexuels avec cette personne au cours des 12 derniers mois ?</v>
      </c>
      <c r="F22" s="924"/>
      <c r="G22" s="924"/>
      <c r="H22" s="924"/>
      <c r="I22" s="924"/>
      <c r="J22" s="924"/>
      <c r="K22" s="924"/>
      <c r="L22" s="924"/>
      <c r="M22" s="924"/>
      <c r="N22" s="155"/>
      <c r="O22" s="156"/>
      <c r="Y22" s="155"/>
      <c r="Z22" s="156"/>
      <c r="AJ22" s="155"/>
      <c r="AK22" s="156"/>
      <c r="AU22" s="155"/>
    </row>
    <row r="23" spans="1:47" x14ac:dyDescent="0.2">
      <c r="A23" s="157"/>
      <c r="B23" s="775"/>
      <c r="C23" s="155"/>
      <c r="D23" s="156"/>
      <c r="E23" s="924"/>
      <c r="F23" s="924"/>
      <c r="G23" s="924"/>
      <c r="H23" s="924"/>
      <c r="I23" s="924"/>
      <c r="J23" s="924"/>
      <c r="K23" s="924"/>
      <c r="L23" s="924"/>
      <c r="M23" s="924"/>
      <c r="N23" s="155"/>
      <c r="O23" s="156"/>
      <c r="P23" s="159" t="s">
        <v>444</v>
      </c>
      <c r="Q23" s="157"/>
      <c r="R23" s="163" t="s">
        <v>2</v>
      </c>
      <c r="S23" s="163"/>
      <c r="T23" s="163"/>
      <c r="U23" s="163"/>
      <c r="V23" s="163"/>
      <c r="W23" s="163"/>
      <c r="X23" s="174" t="s">
        <v>10</v>
      </c>
      <c r="Y23" s="155"/>
      <c r="Z23" s="156"/>
      <c r="AA23" s="159" t="s">
        <v>444</v>
      </c>
      <c r="AB23" s="157"/>
      <c r="AC23" s="163" t="s">
        <v>2</v>
      </c>
      <c r="AD23" s="163"/>
      <c r="AE23" s="163"/>
      <c r="AF23" s="163"/>
      <c r="AG23" s="163"/>
      <c r="AH23" s="163"/>
      <c r="AI23" s="174" t="s">
        <v>10</v>
      </c>
      <c r="AJ23" s="155"/>
      <c r="AK23" s="156"/>
      <c r="AL23" s="159" t="s">
        <v>444</v>
      </c>
      <c r="AM23" s="157"/>
      <c r="AN23" s="163" t="s">
        <v>2</v>
      </c>
      <c r="AO23" s="163"/>
      <c r="AP23" s="163"/>
      <c r="AQ23" s="163"/>
      <c r="AR23" s="163"/>
      <c r="AS23" s="163"/>
      <c r="AT23" s="174" t="s">
        <v>10</v>
      </c>
      <c r="AU23" s="155"/>
    </row>
    <row r="24" spans="1:47" x14ac:dyDescent="0.2">
      <c r="A24" s="157"/>
      <c r="B24" s="775"/>
      <c r="C24" s="155"/>
      <c r="D24" s="156"/>
      <c r="E24" s="924"/>
      <c r="F24" s="924"/>
      <c r="G24" s="924"/>
      <c r="H24" s="924"/>
      <c r="I24" s="924"/>
      <c r="J24" s="924"/>
      <c r="K24" s="924"/>
      <c r="L24" s="924"/>
      <c r="M24" s="924"/>
      <c r="N24" s="155"/>
      <c r="O24" s="156"/>
      <c r="P24" s="159" t="s">
        <v>445</v>
      </c>
      <c r="Q24" s="157"/>
      <c r="R24" s="163" t="s">
        <v>2</v>
      </c>
      <c r="S24" s="163"/>
      <c r="T24" s="163"/>
      <c r="U24" s="163"/>
      <c r="V24" s="163"/>
      <c r="W24" s="163"/>
      <c r="X24" s="174" t="s">
        <v>12</v>
      </c>
      <c r="Y24" s="155"/>
      <c r="Z24" s="156"/>
      <c r="AA24" s="159" t="s">
        <v>445</v>
      </c>
      <c r="AB24" s="157"/>
      <c r="AC24" s="163" t="s">
        <v>2</v>
      </c>
      <c r="AD24" s="163"/>
      <c r="AE24" s="163"/>
      <c r="AF24" s="163"/>
      <c r="AG24" s="163"/>
      <c r="AH24" s="163"/>
      <c r="AI24" s="174" t="s">
        <v>12</v>
      </c>
      <c r="AJ24" s="155"/>
      <c r="AK24" s="156"/>
      <c r="AL24" s="159" t="s">
        <v>445</v>
      </c>
      <c r="AM24" s="157"/>
      <c r="AN24" s="163" t="s">
        <v>2</v>
      </c>
      <c r="AO24" s="163"/>
      <c r="AP24" s="163"/>
      <c r="AQ24" s="163"/>
      <c r="AR24" s="163"/>
      <c r="AS24" s="163"/>
      <c r="AT24" s="174" t="s">
        <v>12</v>
      </c>
      <c r="AU24" s="155"/>
    </row>
    <row r="25" spans="1:47" x14ac:dyDescent="0.2">
      <c r="A25" s="157"/>
      <c r="B25" s="775"/>
      <c r="C25" s="155"/>
      <c r="D25" s="156"/>
      <c r="E25" s="924"/>
      <c r="F25" s="924"/>
      <c r="G25" s="924"/>
      <c r="H25" s="924"/>
      <c r="I25" s="924"/>
      <c r="J25" s="924"/>
      <c r="K25" s="924"/>
      <c r="L25" s="924"/>
      <c r="M25" s="924"/>
      <c r="N25" s="155"/>
      <c r="O25" s="156"/>
      <c r="P25" s="157"/>
      <c r="Q25" s="157"/>
      <c r="R25" s="157"/>
      <c r="S25" s="157"/>
      <c r="T25" s="157"/>
      <c r="U25" s="157"/>
      <c r="V25" s="157"/>
      <c r="W25" s="157"/>
      <c r="X25" s="154"/>
      <c r="Y25" s="155"/>
      <c r="Z25" s="156"/>
      <c r="AA25" s="157"/>
      <c r="AB25" s="157"/>
      <c r="AC25" s="157"/>
      <c r="AD25" s="157"/>
      <c r="AE25" s="157"/>
      <c r="AF25" s="157"/>
      <c r="AG25" s="157"/>
      <c r="AH25" s="157"/>
      <c r="AI25" s="154"/>
      <c r="AJ25" s="155"/>
      <c r="AK25" s="156"/>
      <c r="AL25" s="157"/>
      <c r="AM25" s="157"/>
      <c r="AN25" s="157"/>
      <c r="AO25" s="157"/>
      <c r="AP25" s="157"/>
      <c r="AQ25" s="157"/>
      <c r="AR25" s="157"/>
      <c r="AS25" s="157"/>
      <c r="AT25" s="154"/>
      <c r="AU25" s="155"/>
    </row>
    <row r="26" spans="1:47" x14ac:dyDescent="0.2">
      <c r="A26" s="790"/>
      <c r="B26" s="775"/>
      <c r="C26" s="155"/>
      <c r="D26" s="156"/>
      <c r="E26" s="924"/>
      <c r="F26" s="924"/>
      <c r="G26" s="924"/>
      <c r="H26" s="924"/>
      <c r="I26" s="924"/>
      <c r="J26" s="924"/>
      <c r="K26" s="924"/>
      <c r="L26" s="924"/>
      <c r="M26" s="924"/>
      <c r="N26" s="155"/>
      <c r="O26" s="156"/>
      <c r="P26" s="790"/>
      <c r="Q26" s="790"/>
      <c r="R26" s="790"/>
      <c r="S26" s="790"/>
      <c r="T26" s="790"/>
      <c r="U26" s="790"/>
      <c r="V26" s="790"/>
      <c r="W26" s="790"/>
      <c r="X26" s="775"/>
      <c r="Y26" s="155"/>
      <c r="Z26" s="156"/>
      <c r="AA26" s="790"/>
      <c r="AB26" s="790"/>
      <c r="AC26" s="790"/>
      <c r="AD26" s="790"/>
      <c r="AE26" s="790"/>
      <c r="AF26" s="790"/>
      <c r="AG26" s="790"/>
      <c r="AH26" s="790"/>
      <c r="AI26" s="775"/>
      <c r="AJ26" s="155"/>
      <c r="AK26" s="156"/>
      <c r="AL26" s="790"/>
      <c r="AM26" s="790"/>
      <c r="AN26" s="790"/>
      <c r="AO26" s="790"/>
      <c r="AP26" s="790"/>
      <c r="AQ26" s="790"/>
      <c r="AR26" s="790"/>
      <c r="AS26" s="790"/>
      <c r="AT26" s="775"/>
      <c r="AU26" s="155"/>
    </row>
    <row r="27" spans="1:47" ht="6" customHeight="1" x14ac:dyDescent="0.2">
      <c r="A27" s="172"/>
      <c r="B27" s="171"/>
      <c r="C27" s="166"/>
      <c r="D27" s="165"/>
      <c r="E27" s="172"/>
      <c r="F27" s="172"/>
      <c r="G27" s="172"/>
      <c r="H27" s="172"/>
      <c r="I27" s="172"/>
      <c r="J27" s="172"/>
      <c r="K27" s="172"/>
      <c r="L27" s="172"/>
      <c r="M27" s="172"/>
      <c r="N27" s="166"/>
      <c r="O27" s="165"/>
      <c r="P27" s="172"/>
      <c r="Q27" s="172"/>
      <c r="R27" s="172"/>
      <c r="S27" s="172"/>
      <c r="T27" s="172"/>
      <c r="U27" s="172"/>
      <c r="V27" s="172"/>
      <c r="W27" s="172"/>
      <c r="X27" s="171"/>
      <c r="Y27" s="166"/>
      <c r="Z27" s="165"/>
      <c r="AA27" s="172"/>
      <c r="AB27" s="172"/>
      <c r="AC27" s="172"/>
      <c r="AD27" s="172"/>
      <c r="AE27" s="172"/>
      <c r="AF27" s="172"/>
      <c r="AG27" s="172"/>
      <c r="AH27" s="172"/>
      <c r="AI27" s="171"/>
      <c r="AJ27" s="166"/>
      <c r="AK27" s="165"/>
      <c r="AL27" s="172"/>
      <c r="AM27" s="172"/>
      <c r="AN27" s="172"/>
      <c r="AO27" s="172"/>
      <c r="AP27" s="172"/>
      <c r="AQ27" s="172"/>
      <c r="AR27" s="172"/>
      <c r="AS27" s="172"/>
      <c r="AT27" s="171"/>
      <c r="AU27" s="166"/>
    </row>
    <row r="28" spans="1:47" ht="6" customHeight="1" x14ac:dyDescent="0.2">
      <c r="A28" s="34"/>
      <c r="B28" s="787"/>
      <c r="C28" s="152"/>
      <c r="D28" s="153"/>
      <c r="E28" s="34"/>
      <c r="F28" s="34"/>
      <c r="G28" s="34"/>
      <c r="H28" s="34"/>
      <c r="I28" s="34"/>
      <c r="J28" s="34"/>
      <c r="K28" s="34"/>
      <c r="L28" s="34"/>
      <c r="M28" s="34"/>
      <c r="N28" s="152"/>
      <c r="O28" s="153"/>
      <c r="P28" s="34"/>
      <c r="Q28" s="34"/>
      <c r="R28" s="34"/>
      <c r="S28" s="34"/>
      <c r="T28" s="34"/>
      <c r="U28" s="34"/>
      <c r="V28" s="34"/>
      <c r="W28" s="34"/>
      <c r="X28" s="151"/>
      <c r="Y28" s="152"/>
      <c r="Z28" s="153"/>
      <c r="AA28" s="34"/>
      <c r="AB28" s="34"/>
      <c r="AC28" s="34"/>
      <c r="AD28" s="34"/>
      <c r="AE28" s="34"/>
      <c r="AF28" s="34"/>
      <c r="AG28" s="34"/>
      <c r="AH28" s="34"/>
      <c r="AI28" s="151"/>
      <c r="AJ28" s="152"/>
      <c r="AK28" s="153"/>
      <c r="AL28" s="34"/>
      <c r="AM28" s="34"/>
      <c r="AN28" s="34"/>
      <c r="AO28" s="34"/>
      <c r="AP28" s="34"/>
      <c r="AQ28" s="34"/>
      <c r="AR28" s="34"/>
      <c r="AS28" s="34"/>
      <c r="AT28" s="151"/>
      <c r="AU28" s="152"/>
    </row>
    <row r="29" spans="1:47" ht="11.25" customHeight="1" x14ac:dyDescent="0.2">
      <c r="A29" s="159"/>
      <c r="B29" s="775">
        <v>718</v>
      </c>
      <c r="C29" s="155"/>
      <c r="D29" s="156"/>
      <c r="E29" s="924" t="str">
        <f ca="1">VLOOKUP(INDIRECT(ADDRESS(ROW(),COLUMN()-3)),Language_Translations,MATCH(Language_Selected,Language_Options,0),FALSE)</f>
        <v>Quelle était votre relation avec cette personne avec qui vous avez eu des rapports sexuels ?
SI PETIT AMI : Viviez-vous ensemble comme si vous étiez mariés ?
SI OUI, ENCERCLEZ '2'
SI NON, ENCERCLEZ '3'</v>
      </c>
      <c r="F29" s="924"/>
      <c r="G29" s="924"/>
      <c r="H29" s="924"/>
      <c r="I29" s="924"/>
      <c r="J29" s="924"/>
      <c r="K29" s="924"/>
      <c r="L29" s="924"/>
      <c r="M29" s="924"/>
      <c r="N29" s="155"/>
      <c r="O29" s="156"/>
      <c r="P29" s="157" t="s">
        <v>1137</v>
      </c>
      <c r="Q29" s="157"/>
      <c r="R29" s="157"/>
      <c r="S29" s="162" t="s">
        <v>2</v>
      </c>
      <c r="T29" s="239"/>
      <c r="U29" s="163"/>
      <c r="V29" s="163"/>
      <c r="W29" s="163"/>
      <c r="X29" s="154" t="s">
        <v>10</v>
      </c>
      <c r="Y29" s="155"/>
      <c r="Z29" s="156"/>
      <c r="AA29" s="790" t="s">
        <v>1137</v>
      </c>
      <c r="AB29" s="790"/>
      <c r="AC29" s="790"/>
      <c r="AD29" s="162" t="s">
        <v>2</v>
      </c>
      <c r="AE29" s="239"/>
      <c r="AF29" s="163"/>
      <c r="AG29" s="163"/>
      <c r="AH29" s="163"/>
      <c r="AI29" s="737" t="s">
        <v>10</v>
      </c>
      <c r="AJ29" s="155"/>
      <c r="AK29" s="156"/>
      <c r="AL29" s="790" t="s">
        <v>1137</v>
      </c>
      <c r="AM29" s="790"/>
      <c r="AN29" s="790"/>
      <c r="AO29" s="162" t="s">
        <v>2</v>
      </c>
      <c r="AP29" s="239"/>
      <c r="AQ29" s="163"/>
      <c r="AR29" s="163"/>
      <c r="AS29" s="163"/>
      <c r="AT29" s="737" t="s">
        <v>10</v>
      </c>
      <c r="AU29" s="155"/>
    </row>
    <row r="30" spans="1:47" x14ac:dyDescent="0.2">
      <c r="A30" s="159"/>
      <c r="B30" s="775"/>
      <c r="C30" s="155"/>
      <c r="D30" s="156"/>
      <c r="E30" s="924"/>
      <c r="F30" s="924"/>
      <c r="G30" s="924"/>
      <c r="H30" s="924"/>
      <c r="I30" s="924"/>
      <c r="J30" s="924"/>
      <c r="K30" s="924"/>
      <c r="L30" s="924"/>
      <c r="M30" s="924"/>
      <c r="N30" s="155"/>
      <c r="O30" s="156"/>
      <c r="P30" s="157" t="s">
        <v>1138</v>
      </c>
      <c r="Q30" s="157"/>
      <c r="R30" s="157"/>
      <c r="S30" s="157"/>
      <c r="T30" s="157"/>
      <c r="U30" s="157"/>
      <c r="V30" s="163"/>
      <c r="W30" s="239"/>
      <c r="X30" s="142"/>
      <c r="Y30" s="155"/>
      <c r="Z30" s="156"/>
      <c r="AA30" s="740" t="s">
        <v>1138</v>
      </c>
      <c r="AB30" s="740"/>
      <c r="AC30" s="740"/>
      <c r="AD30" s="740"/>
      <c r="AE30" s="740"/>
      <c r="AF30" s="740"/>
      <c r="AG30" s="163"/>
      <c r="AH30" s="239"/>
      <c r="AI30" s="142"/>
      <c r="AJ30" s="155"/>
      <c r="AK30" s="156"/>
      <c r="AL30" s="740" t="s">
        <v>1138</v>
      </c>
      <c r="AM30" s="740"/>
      <c r="AN30" s="740"/>
      <c r="AO30" s="740"/>
      <c r="AP30" s="740"/>
      <c r="AQ30" s="740"/>
      <c r="AR30" s="163"/>
      <c r="AS30" s="239"/>
      <c r="AT30" s="142"/>
      <c r="AU30" s="155"/>
    </row>
    <row r="31" spans="1:47" x14ac:dyDescent="0.2">
      <c r="A31" s="159"/>
      <c r="B31" s="775"/>
      <c r="C31" s="155"/>
      <c r="D31" s="156"/>
      <c r="E31" s="924"/>
      <c r="F31" s="924"/>
      <c r="G31" s="924"/>
      <c r="H31" s="924"/>
      <c r="I31" s="924"/>
      <c r="J31" s="924"/>
      <c r="K31" s="924"/>
      <c r="L31" s="924"/>
      <c r="M31" s="924"/>
      <c r="N31" s="155"/>
      <c r="O31" s="156"/>
      <c r="P31" s="740"/>
      <c r="Q31" s="740" t="s">
        <v>1139</v>
      </c>
      <c r="R31" s="740"/>
      <c r="S31" s="740"/>
      <c r="T31" s="740"/>
      <c r="U31" s="740"/>
      <c r="V31" s="163"/>
      <c r="W31" s="239" t="s">
        <v>2</v>
      </c>
      <c r="X31" s="154" t="s">
        <v>12</v>
      </c>
      <c r="Y31" s="155"/>
      <c r="Z31" s="156"/>
      <c r="AA31" s="740"/>
      <c r="AB31" s="740" t="s">
        <v>1139</v>
      </c>
      <c r="AC31" s="740"/>
      <c r="AD31" s="740"/>
      <c r="AE31" s="740"/>
      <c r="AF31" s="740"/>
      <c r="AG31" s="163"/>
      <c r="AH31" s="239" t="s">
        <v>2</v>
      </c>
      <c r="AI31" s="737" t="s">
        <v>12</v>
      </c>
      <c r="AJ31" s="155"/>
      <c r="AK31" s="156"/>
      <c r="AL31" s="740"/>
      <c r="AM31" s="740" t="s">
        <v>1139</v>
      </c>
      <c r="AN31" s="740"/>
      <c r="AO31" s="740"/>
      <c r="AP31" s="740"/>
      <c r="AQ31" s="740"/>
      <c r="AR31" s="163"/>
      <c r="AS31" s="239" t="s">
        <v>2</v>
      </c>
      <c r="AT31" s="737" t="s">
        <v>12</v>
      </c>
      <c r="AU31" s="155"/>
    </row>
    <row r="32" spans="1:47" x14ac:dyDescent="0.2">
      <c r="A32" s="159"/>
      <c r="B32" s="775"/>
      <c r="C32" s="155"/>
      <c r="D32" s="156"/>
      <c r="E32" s="924"/>
      <c r="F32" s="924"/>
      <c r="G32" s="924"/>
      <c r="H32" s="924"/>
      <c r="I32" s="924"/>
      <c r="J32" s="924"/>
      <c r="K32" s="924"/>
      <c r="L32" s="924"/>
      <c r="M32" s="924"/>
      <c r="N32" s="155"/>
      <c r="O32" s="156"/>
      <c r="P32" s="157" t="s">
        <v>1140</v>
      </c>
      <c r="Q32" s="157"/>
      <c r="R32" s="157"/>
      <c r="S32" s="157"/>
      <c r="T32" s="157"/>
      <c r="U32" s="157"/>
      <c r="V32" s="157"/>
      <c r="W32" s="157"/>
      <c r="X32" s="154"/>
      <c r="Y32" s="155"/>
      <c r="Z32" s="156"/>
      <c r="AA32" s="740" t="s">
        <v>1140</v>
      </c>
      <c r="AB32" s="740"/>
      <c r="AC32" s="740"/>
      <c r="AD32" s="740"/>
      <c r="AE32" s="740"/>
      <c r="AF32" s="740"/>
      <c r="AG32" s="740"/>
      <c r="AH32" s="740"/>
      <c r="AI32" s="737"/>
      <c r="AJ32" s="155"/>
      <c r="AK32" s="156"/>
      <c r="AL32" s="740" t="s">
        <v>1140</v>
      </c>
      <c r="AM32" s="740"/>
      <c r="AN32" s="740"/>
      <c r="AO32" s="740"/>
      <c r="AP32" s="740"/>
      <c r="AQ32" s="740"/>
      <c r="AR32" s="740"/>
      <c r="AS32" s="740"/>
      <c r="AT32" s="737"/>
      <c r="AU32" s="155"/>
    </row>
    <row r="33" spans="1:47" x14ac:dyDescent="0.2">
      <c r="A33" s="157"/>
      <c r="B33" s="775"/>
      <c r="C33" s="155"/>
      <c r="D33" s="156"/>
      <c r="E33" s="924"/>
      <c r="F33" s="924"/>
      <c r="G33" s="924"/>
      <c r="H33" s="924"/>
      <c r="I33" s="924"/>
      <c r="J33" s="924"/>
      <c r="K33" s="924"/>
      <c r="L33" s="924"/>
      <c r="M33" s="924"/>
      <c r="N33" s="155"/>
      <c r="O33" s="156"/>
      <c r="P33" s="157"/>
      <c r="Q33" s="157" t="s">
        <v>1141</v>
      </c>
      <c r="R33" s="157"/>
      <c r="S33" s="157"/>
      <c r="T33" s="157"/>
      <c r="U33" s="157"/>
      <c r="V33" s="157"/>
      <c r="W33" s="157"/>
      <c r="X33" s="154"/>
      <c r="Y33" s="155"/>
      <c r="Z33" s="156"/>
      <c r="AA33" s="740"/>
      <c r="AB33" s="740" t="s">
        <v>1141</v>
      </c>
      <c r="AC33" s="740"/>
      <c r="AD33" s="740"/>
      <c r="AE33" s="740"/>
      <c r="AF33" s="740"/>
      <c r="AG33" s="740"/>
      <c r="AH33" s="740"/>
      <c r="AI33" s="737"/>
      <c r="AJ33" s="155"/>
      <c r="AK33" s="156"/>
      <c r="AL33" s="740"/>
      <c r="AM33" s="740" t="s">
        <v>1141</v>
      </c>
      <c r="AN33" s="740"/>
      <c r="AO33" s="740"/>
      <c r="AP33" s="740"/>
      <c r="AQ33" s="740"/>
      <c r="AR33" s="740"/>
      <c r="AS33" s="740"/>
      <c r="AT33" s="737"/>
      <c r="AU33" s="155"/>
    </row>
    <row r="34" spans="1:47" x14ac:dyDescent="0.2">
      <c r="A34" s="157"/>
      <c r="B34" s="775"/>
      <c r="C34" s="155"/>
      <c r="D34" s="156"/>
      <c r="E34" s="924"/>
      <c r="F34" s="924"/>
      <c r="G34" s="924"/>
      <c r="H34" s="924"/>
      <c r="I34" s="924"/>
      <c r="J34" s="924"/>
      <c r="K34" s="924"/>
      <c r="L34" s="924"/>
      <c r="M34" s="924"/>
      <c r="N34" s="155"/>
      <c r="O34" s="156"/>
      <c r="P34" s="157"/>
      <c r="Q34" s="157" t="s">
        <v>1142</v>
      </c>
      <c r="R34" s="157"/>
      <c r="S34" s="157"/>
      <c r="T34" s="157"/>
      <c r="U34" s="157"/>
      <c r="V34" s="163" t="s">
        <v>2</v>
      </c>
      <c r="W34" s="163"/>
      <c r="X34" s="154" t="s">
        <v>14</v>
      </c>
      <c r="Y34" s="155"/>
      <c r="Z34" s="156"/>
      <c r="AA34" s="740"/>
      <c r="AB34" s="740" t="s">
        <v>1142</v>
      </c>
      <c r="AC34" s="740"/>
      <c r="AD34" s="740"/>
      <c r="AE34" s="740"/>
      <c r="AF34" s="740"/>
      <c r="AG34" s="163" t="s">
        <v>2</v>
      </c>
      <c r="AH34" s="163"/>
      <c r="AI34" s="737" t="s">
        <v>14</v>
      </c>
      <c r="AJ34" s="155"/>
      <c r="AK34" s="156"/>
      <c r="AL34" s="740"/>
      <c r="AM34" s="740" t="s">
        <v>1142</v>
      </c>
      <c r="AN34" s="740"/>
      <c r="AO34" s="740"/>
      <c r="AP34" s="740"/>
      <c r="AQ34" s="740"/>
      <c r="AR34" s="163" t="s">
        <v>2</v>
      </c>
      <c r="AS34" s="163"/>
      <c r="AT34" s="737" t="s">
        <v>14</v>
      </c>
      <c r="AU34" s="155"/>
    </row>
    <row r="35" spans="1:47" ht="11.25" customHeight="1" x14ac:dyDescent="0.2">
      <c r="A35" s="157"/>
      <c r="B35" s="775"/>
      <c r="C35" s="155"/>
      <c r="D35" s="156"/>
      <c r="E35" s="924"/>
      <c r="F35" s="924"/>
      <c r="G35" s="924"/>
      <c r="H35" s="924"/>
      <c r="I35" s="924"/>
      <c r="J35" s="924"/>
      <c r="K35" s="924"/>
      <c r="L35" s="924"/>
      <c r="M35" s="924"/>
      <c r="N35" s="155"/>
      <c r="O35" s="156"/>
      <c r="P35" s="157" t="s">
        <v>1143</v>
      </c>
      <c r="Q35" s="157"/>
      <c r="R35" s="157"/>
      <c r="S35" s="157"/>
      <c r="T35" s="157"/>
      <c r="U35" s="157"/>
      <c r="V35" s="157"/>
      <c r="W35" s="157"/>
      <c r="X35" s="154"/>
      <c r="Y35" s="155"/>
      <c r="Z35" s="156"/>
      <c r="AA35" s="740" t="s">
        <v>1143</v>
      </c>
      <c r="AB35" s="740"/>
      <c r="AC35" s="740"/>
      <c r="AD35" s="740"/>
      <c r="AE35" s="740"/>
      <c r="AF35" s="740"/>
      <c r="AG35" s="740"/>
      <c r="AH35" s="740"/>
      <c r="AI35" s="737"/>
      <c r="AJ35" s="155"/>
      <c r="AK35" s="156"/>
      <c r="AL35" s="740" t="s">
        <v>1143</v>
      </c>
      <c r="AM35" s="740"/>
      <c r="AN35" s="740"/>
      <c r="AO35" s="740"/>
      <c r="AP35" s="740"/>
      <c r="AQ35" s="740"/>
      <c r="AR35" s="740"/>
      <c r="AS35" s="740"/>
      <c r="AT35" s="737"/>
      <c r="AU35" s="155"/>
    </row>
    <row r="36" spans="1:47" x14ac:dyDescent="0.2">
      <c r="A36" s="157"/>
      <c r="B36" s="775"/>
      <c r="C36" s="155"/>
      <c r="D36" s="156"/>
      <c r="E36" s="924"/>
      <c r="F36" s="924"/>
      <c r="G36" s="924"/>
      <c r="H36" s="924"/>
      <c r="I36" s="924"/>
      <c r="J36" s="924"/>
      <c r="K36" s="924"/>
      <c r="L36" s="924"/>
      <c r="M36" s="924"/>
      <c r="N36" s="155"/>
      <c r="O36" s="156"/>
      <c r="P36" s="157"/>
      <c r="Q36" s="157" t="s">
        <v>1144</v>
      </c>
      <c r="R36" s="157"/>
      <c r="S36" s="157"/>
      <c r="T36" s="157"/>
      <c r="U36" s="157"/>
      <c r="W36" s="162" t="s">
        <v>2</v>
      </c>
      <c r="X36" s="154" t="s">
        <v>16</v>
      </c>
      <c r="Y36" s="155"/>
      <c r="Z36" s="156"/>
      <c r="AA36" s="740"/>
      <c r="AB36" s="740" t="s">
        <v>1144</v>
      </c>
      <c r="AC36" s="740"/>
      <c r="AD36" s="740"/>
      <c r="AE36" s="740"/>
      <c r="AF36" s="740"/>
      <c r="AH36" s="162" t="s">
        <v>2</v>
      </c>
      <c r="AI36" s="737" t="s">
        <v>16</v>
      </c>
      <c r="AJ36" s="155"/>
      <c r="AK36" s="156"/>
      <c r="AL36" s="740"/>
      <c r="AM36" s="740" t="s">
        <v>1144</v>
      </c>
      <c r="AN36" s="740"/>
      <c r="AO36" s="740"/>
      <c r="AP36" s="740"/>
      <c r="AQ36" s="740"/>
      <c r="AS36" s="162" t="s">
        <v>2</v>
      </c>
      <c r="AT36" s="737" t="s">
        <v>16</v>
      </c>
      <c r="AU36" s="155"/>
    </row>
    <row r="37" spans="1:47" x14ac:dyDescent="0.2">
      <c r="A37" s="157"/>
      <c r="B37" s="775"/>
      <c r="C37" s="155"/>
      <c r="D37" s="156"/>
      <c r="E37" s="924"/>
      <c r="F37" s="924"/>
      <c r="G37" s="924"/>
      <c r="H37" s="924"/>
      <c r="I37" s="924"/>
      <c r="J37" s="924"/>
      <c r="K37" s="924"/>
      <c r="L37" s="924"/>
      <c r="M37" s="924"/>
      <c r="N37" s="155"/>
      <c r="O37" s="156"/>
      <c r="P37" s="157" t="s">
        <v>1495</v>
      </c>
      <c r="Q37" s="157"/>
      <c r="R37" s="157"/>
      <c r="S37" s="157"/>
      <c r="T37" s="157"/>
      <c r="U37" s="157"/>
      <c r="W37" s="163" t="s">
        <v>2</v>
      </c>
      <c r="X37" s="154" t="s">
        <v>17</v>
      </c>
      <c r="Y37" s="155"/>
      <c r="Z37" s="156"/>
      <c r="AA37" s="740" t="s">
        <v>1495</v>
      </c>
      <c r="AB37" s="740"/>
      <c r="AC37" s="740"/>
      <c r="AD37" s="740"/>
      <c r="AE37" s="740"/>
      <c r="AF37" s="740"/>
      <c r="AH37" s="163" t="s">
        <v>2</v>
      </c>
      <c r="AI37" s="737" t="s">
        <v>17</v>
      </c>
      <c r="AJ37" s="155"/>
      <c r="AK37" s="156"/>
      <c r="AL37" s="740" t="s">
        <v>1495</v>
      </c>
      <c r="AM37" s="740"/>
      <c r="AN37" s="740"/>
      <c r="AO37" s="740"/>
      <c r="AP37" s="740"/>
      <c r="AQ37" s="740"/>
      <c r="AS37" s="163" t="s">
        <v>2</v>
      </c>
      <c r="AT37" s="737" t="s">
        <v>17</v>
      </c>
      <c r="AU37" s="155"/>
    </row>
    <row r="38" spans="1:47" x14ac:dyDescent="0.2">
      <c r="A38" s="157"/>
      <c r="B38" s="775"/>
      <c r="C38" s="155"/>
      <c r="D38" s="156"/>
      <c r="E38" s="924"/>
      <c r="F38" s="924"/>
      <c r="G38" s="924"/>
      <c r="H38" s="924"/>
      <c r="I38" s="924"/>
      <c r="J38" s="924"/>
      <c r="K38" s="924"/>
      <c r="L38" s="924"/>
      <c r="M38" s="924"/>
      <c r="N38" s="155"/>
      <c r="O38" s="156"/>
      <c r="P38" s="157" t="s">
        <v>558</v>
      </c>
      <c r="Q38" s="157"/>
      <c r="R38" s="157"/>
      <c r="S38" s="172"/>
      <c r="T38" s="172"/>
      <c r="U38" s="172"/>
      <c r="V38" s="172"/>
      <c r="W38" s="172"/>
      <c r="X38" s="154" t="s">
        <v>59</v>
      </c>
      <c r="Y38" s="155"/>
      <c r="Z38" s="156"/>
      <c r="AA38" s="740" t="s">
        <v>558</v>
      </c>
      <c r="AB38" s="740"/>
      <c r="AC38" s="740"/>
      <c r="AD38" s="172"/>
      <c r="AE38" s="172"/>
      <c r="AF38" s="172"/>
      <c r="AG38" s="172"/>
      <c r="AH38" s="172"/>
      <c r="AI38" s="737" t="s">
        <v>59</v>
      </c>
      <c r="AJ38" s="155"/>
      <c r="AK38" s="156"/>
      <c r="AL38" s="740" t="s">
        <v>558</v>
      </c>
      <c r="AM38" s="740"/>
      <c r="AN38" s="740"/>
      <c r="AO38" s="172"/>
      <c r="AP38" s="172"/>
      <c r="AQ38" s="172"/>
      <c r="AR38" s="172"/>
      <c r="AS38" s="172"/>
      <c r="AT38" s="737" t="s">
        <v>59</v>
      </c>
      <c r="AU38" s="155"/>
    </row>
    <row r="39" spans="1:47" x14ac:dyDescent="0.2">
      <c r="A39" s="157"/>
      <c r="B39" s="775"/>
      <c r="C39" s="155"/>
      <c r="D39" s="156"/>
      <c r="E39" s="924"/>
      <c r="F39" s="924"/>
      <c r="G39" s="924"/>
      <c r="H39" s="924"/>
      <c r="I39" s="924"/>
      <c r="J39" s="924"/>
      <c r="K39" s="924"/>
      <c r="L39" s="924"/>
      <c r="M39" s="924"/>
      <c r="N39" s="155"/>
      <c r="O39" s="156"/>
      <c r="P39" s="157"/>
      <c r="Q39" s="157"/>
      <c r="R39" s="157"/>
      <c r="S39" s="998" t="s">
        <v>559</v>
      </c>
      <c r="T39" s="998"/>
      <c r="U39" s="998"/>
      <c r="V39" s="998"/>
      <c r="W39" s="998"/>
      <c r="X39" s="154"/>
      <c r="Y39" s="155"/>
      <c r="Z39" s="156"/>
      <c r="AA39" s="157"/>
      <c r="AB39" s="157"/>
      <c r="AC39" s="157"/>
      <c r="AD39" s="998" t="s">
        <v>559</v>
      </c>
      <c r="AE39" s="998"/>
      <c r="AF39" s="998"/>
      <c r="AG39" s="998"/>
      <c r="AH39" s="998"/>
      <c r="AI39" s="154"/>
      <c r="AJ39" s="155"/>
      <c r="AK39" s="156"/>
      <c r="AL39" s="157"/>
      <c r="AM39" s="157"/>
      <c r="AN39" s="157"/>
      <c r="AO39" s="998" t="s">
        <v>559</v>
      </c>
      <c r="AP39" s="998"/>
      <c r="AQ39" s="998"/>
      <c r="AR39" s="998"/>
      <c r="AS39" s="998"/>
      <c r="AT39" s="154"/>
      <c r="AU39" s="155"/>
    </row>
    <row r="40" spans="1:47" ht="6" customHeight="1" x14ac:dyDescent="0.2">
      <c r="A40" s="172"/>
      <c r="B40" s="171"/>
      <c r="C40" s="166"/>
      <c r="D40" s="165"/>
      <c r="E40" s="172"/>
      <c r="F40" s="172"/>
      <c r="G40" s="172"/>
      <c r="H40" s="172"/>
      <c r="I40" s="172"/>
      <c r="J40" s="172"/>
      <c r="K40" s="172"/>
      <c r="L40" s="172"/>
      <c r="M40" s="172"/>
      <c r="N40" s="166"/>
      <c r="O40" s="165"/>
      <c r="P40" s="172"/>
      <c r="Q40" s="172"/>
      <c r="R40" s="172"/>
      <c r="S40" s="172"/>
      <c r="T40" s="172"/>
      <c r="U40" s="172"/>
      <c r="V40" s="172"/>
      <c r="W40" s="172"/>
      <c r="X40" s="171"/>
      <c r="Y40" s="166"/>
      <c r="Z40" s="165"/>
      <c r="AA40" s="172"/>
      <c r="AB40" s="172"/>
      <c r="AC40" s="172"/>
      <c r="AD40" s="172"/>
      <c r="AE40" s="172"/>
      <c r="AF40" s="172"/>
      <c r="AG40" s="172"/>
      <c r="AH40" s="172"/>
      <c r="AI40" s="171"/>
      <c r="AJ40" s="166"/>
      <c r="AK40" s="165"/>
      <c r="AL40" s="172"/>
      <c r="AM40" s="172"/>
      <c r="AN40" s="172"/>
      <c r="AO40" s="172"/>
      <c r="AP40" s="172"/>
      <c r="AQ40" s="172"/>
      <c r="AR40" s="172"/>
      <c r="AS40" s="172"/>
      <c r="AT40" s="171"/>
      <c r="AU40" s="166"/>
    </row>
    <row r="41" spans="1:47" ht="6" customHeight="1" x14ac:dyDescent="0.2">
      <c r="A41" s="34"/>
      <c r="B41" s="787"/>
      <c r="C41" s="152"/>
      <c r="D41" s="153"/>
      <c r="E41" s="34"/>
      <c r="F41" s="34"/>
      <c r="G41" s="34"/>
      <c r="H41" s="34"/>
      <c r="I41" s="34"/>
      <c r="J41" s="34"/>
      <c r="K41" s="34"/>
      <c r="L41" s="34"/>
      <c r="M41" s="34"/>
      <c r="N41" s="152"/>
      <c r="O41" s="153"/>
      <c r="P41" s="34"/>
      <c r="Q41" s="34"/>
      <c r="R41" s="34"/>
      <c r="S41" s="34"/>
      <c r="T41" s="34"/>
      <c r="U41" s="34"/>
      <c r="V41" s="34"/>
      <c r="W41" s="34"/>
      <c r="X41" s="151"/>
      <c r="Y41" s="152"/>
      <c r="Z41" s="153"/>
      <c r="AA41" s="34"/>
      <c r="AB41" s="34"/>
      <c r="AC41" s="34"/>
      <c r="AD41" s="34"/>
      <c r="AE41" s="34"/>
      <c r="AF41" s="34"/>
      <c r="AG41" s="34"/>
      <c r="AH41" s="34"/>
      <c r="AI41" s="151"/>
      <c r="AJ41" s="152"/>
      <c r="AK41" s="153"/>
      <c r="AL41" s="34"/>
      <c r="AM41" s="34"/>
      <c r="AN41" s="34"/>
      <c r="AO41" s="34"/>
      <c r="AP41" s="34"/>
      <c r="AQ41" s="34"/>
      <c r="AR41" s="34"/>
      <c r="AS41" s="34"/>
      <c r="AT41" s="151"/>
      <c r="AU41" s="152"/>
    </row>
    <row r="42" spans="1:47" ht="11.25" customHeight="1" x14ac:dyDescent="0.2">
      <c r="A42" s="157"/>
      <c r="B42" s="775">
        <v>719</v>
      </c>
      <c r="C42" s="155"/>
      <c r="D42" s="156"/>
      <c r="E42" s="924" t="str">
        <f ca="1">VLOOKUP(INDIRECT(ADDRESS(ROW(),COLUMN()-3)),Language_Translations,MATCH(Language_Selected,Language_Options,0),FALSE)</f>
        <v>Il y a combien de temps que vous avez eu vos premiers rapports sexuels avec cette personne ?</v>
      </c>
      <c r="F42" s="924"/>
      <c r="G42" s="924"/>
      <c r="H42" s="924"/>
      <c r="I42" s="924"/>
      <c r="J42" s="924"/>
      <c r="K42" s="924"/>
      <c r="L42" s="924"/>
      <c r="M42" s="924"/>
      <c r="N42" s="155"/>
      <c r="O42" s="156"/>
      <c r="P42" s="740" t="s">
        <v>1135</v>
      </c>
      <c r="Q42" s="157"/>
      <c r="R42" s="157"/>
      <c r="S42" s="157"/>
      <c r="T42" s="157"/>
      <c r="U42" s="153"/>
      <c r="V42" s="152"/>
      <c r="W42" s="153"/>
      <c r="X42" s="315"/>
      <c r="Y42" s="155"/>
      <c r="Z42" s="156"/>
      <c r="AA42" s="740" t="s">
        <v>1135</v>
      </c>
      <c r="AB42" s="740"/>
      <c r="AC42" s="740"/>
      <c r="AD42" s="740"/>
      <c r="AE42" s="157"/>
      <c r="AF42" s="153"/>
      <c r="AG42" s="152"/>
      <c r="AH42" s="153"/>
      <c r="AI42" s="315"/>
      <c r="AJ42" s="155"/>
      <c r="AK42" s="156"/>
      <c r="AL42" s="740" t="s">
        <v>1135</v>
      </c>
      <c r="AM42" s="740"/>
      <c r="AN42" s="740"/>
      <c r="AO42" s="740"/>
      <c r="AP42" s="157"/>
      <c r="AQ42" s="153"/>
      <c r="AR42" s="152"/>
      <c r="AS42" s="153"/>
      <c r="AT42" s="315"/>
      <c r="AU42" s="155"/>
    </row>
    <row r="43" spans="1:47" x14ac:dyDescent="0.2">
      <c r="A43" s="157"/>
      <c r="B43" s="775"/>
      <c r="C43" s="155"/>
      <c r="D43" s="156"/>
      <c r="E43" s="924"/>
      <c r="F43" s="924"/>
      <c r="G43" s="924"/>
      <c r="H43" s="924"/>
      <c r="I43" s="924"/>
      <c r="J43" s="924"/>
      <c r="K43" s="924"/>
      <c r="L43" s="924"/>
      <c r="M43" s="924"/>
      <c r="N43" s="155"/>
      <c r="O43" s="156"/>
      <c r="P43" s="159" t="s">
        <v>524</v>
      </c>
      <c r="Q43" s="740"/>
      <c r="R43" s="157"/>
      <c r="S43" s="163"/>
      <c r="T43" s="174" t="s">
        <v>10</v>
      </c>
      <c r="U43" s="165"/>
      <c r="V43" s="166"/>
      <c r="W43" s="165"/>
      <c r="X43" s="316"/>
      <c r="Y43" s="155"/>
      <c r="Z43" s="156"/>
      <c r="AA43" s="159" t="s">
        <v>1670</v>
      </c>
      <c r="AB43" s="740"/>
      <c r="AC43" s="740"/>
      <c r="AD43" s="163"/>
      <c r="AE43" s="174" t="s">
        <v>10</v>
      </c>
      <c r="AF43" s="165"/>
      <c r="AG43" s="166"/>
      <c r="AH43" s="165"/>
      <c r="AI43" s="316"/>
      <c r="AJ43" s="155"/>
      <c r="AK43" s="156"/>
      <c r="AL43" s="159" t="s">
        <v>524</v>
      </c>
      <c r="AM43" s="740"/>
      <c r="AN43" s="740"/>
      <c r="AO43" s="163"/>
      <c r="AP43" s="174" t="s">
        <v>10</v>
      </c>
      <c r="AQ43" s="165"/>
      <c r="AR43" s="166"/>
      <c r="AS43" s="165"/>
      <c r="AT43" s="316"/>
      <c r="AU43" s="155"/>
    </row>
    <row r="44" spans="1:47" x14ac:dyDescent="0.2">
      <c r="A44" s="157"/>
      <c r="B44" s="775"/>
      <c r="C44" s="155"/>
      <c r="D44" s="156"/>
      <c r="E44" s="924"/>
      <c r="F44" s="924"/>
      <c r="G44" s="924"/>
      <c r="H44" s="924"/>
      <c r="I44" s="924"/>
      <c r="J44" s="924"/>
      <c r="K44" s="924"/>
      <c r="L44" s="924"/>
      <c r="M44" s="924"/>
      <c r="N44" s="155"/>
      <c r="O44" s="156"/>
      <c r="P44" s="740" t="s">
        <v>1135</v>
      </c>
      <c r="Q44" s="157"/>
      <c r="R44" s="157"/>
      <c r="S44" s="157"/>
      <c r="T44" s="154"/>
      <c r="U44" s="156"/>
      <c r="V44" s="155"/>
      <c r="W44" s="156"/>
      <c r="X44" s="318"/>
      <c r="Y44" s="155"/>
      <c r="Z44" s="156"/>
      <c r="AA44" s="740" t="s">
        <v>1135</v>
      </c>
      <c r="AB44" s="740"/>
      <c r="AC44" s="740"/>
      <c r="AD44" s="740"/>
      <c r="AE44" s="154"/>
      <c r="AF44" s="156"/>
      <c r="AG44" s="155"/>
      <c r="AH44" s="156"/>
      <c r="AI44" s="318"/>
      <c r="AJ44" s="155"/>
      <c r="AK44" s="156"/>
      <c r="AL44" s="740" t="s">
        <v>1135</v>
      </c>
      <c r="AM44" s="740"/>
      <c r="AN44" s="740"/>
      <c r="AO44" s="740"/>
      <c r="AP44" s="154"/>
      <c r="AQ44" s="156"/>
      <c r="AR44" s="155"/>
      <c r="AS44" s="156"/>
      <c r="AT44" s="318"/>
      <c r="AU44" s="155"/>
    </row>
    <row r="45" spans="1:47" x14ac:dyDescent="0.2">
      <c r="A45" s="157"/>
      <c r="B45" s="775"/>
      <c r="C45" s="155"/>
      <c r="D45" s="156"/>
      <c r="E45" s="924"/>
      <c r="F45" s="924"/>
      <c r="G45" s="924"/>
      <c r="H45" s="924"/>
      <c r="I45" s="924"/>
      <c r="J45" s="924"/>
      <c r="K45" s="924"/>
      <c r="L45" s="924"/>
      <c r="M45" s="924"/>
      <c r="N45" s="155"/>
      <c r="O45" s="156"/>
      <c r="P45" s="159" t="s">
        <v>770</v>
      </c>
      <c r="Q45" s="740"/>
      <c r="R45" s="157"/>
      <c r="S45" s="163"/>
      <c r="T45" s="174" t="s">
        <v>12</v>
      </c>
      <c r="U45" s="156"/>
      <c r="V45" s="155"/>
      <c r="W45" s="156"/>
      <c r="X45" s="318"/>
      <c r="Y45" s="155"/>
      <c r="Z45" s="156"/>
      <c r="AA45" s="159" t="s">
        <v>770</v>
      </c>
      <c r="AB45" s="740"/>
      <c r="AC45" s="740"/>
      <c r="AD45" s="163"/>
      <c r="AE45" s="174" t="s">
        <v>12</v>
      </c>
      <c r="AF45" s="156"/>
      <c r="AG45" s="155"/>
      <c r="AH45" s="156"/>
      <c r="AI45" s="318"/>
      <c r="AJ45" s="155"/>
      <c r="AK45" s="156"/>
      <c r="AL45" s="159" t="s">
        <v>770</v>
      </c>
      <c r="AM45" s="740"/>
      <c r="AN45" s="740"/>
      <c r="AO45" s="163"/>
      <c r="AP45" s="174" t="s">
        <v>12</v>
      </c>
      <c r="AQ45" s="156"/>
      <c r="AR45" s="155"/>
      <c r="AS45" s="156"/>
      <c r="AT45" s="318"/>
      <c r="AU45" s="155"/>
    </row>
    <row r="46" spans="1:47" x14ac:dyDescent="0.2">
      <c r="A46" s="157"/>
      <c r="B46" s="775"/>
      <c r="C46" s="155"/>
      <c r="D46" s="156"/>
      <c r="E46" s="924"/>
      <c r="F46" s="924"/>
      <c r="G46" s="924"/>
      <c r="H46" s="924"/>
      <c r="I46" s="924"/>
      <c r="J46" s="924"/>
      <c r="K46" s="924"/>
      <c r="L46" s="924"/>
      <c r="M46" s="924"/>
      <c r="N46" s="155"/>
      <c r="O46" s="156"/>
      <c r="P46" s="740" t="s">
        <v>1135</v>
      </c>
      <c r="Q46" s="157"/>
      <c r="R46" s="157"/>
      <c r="S46" s="157"/>
      <c r="T46" s="154"/>
      <c r="U46" s="153"/>
      <c r="V46" s="152"/>
      <c r="W46" s="153"/>
      <c r="X46" s="315"/>
      <c r="Y46" s="155"/>
      <c r="Z46" s="156"/>
      <c r="AA46" s="740" t="s">
        <v>1135</v>
      </c>
      <c r="AB46" s="740"/>
      <c r="AC46" s="740"/>
      <c r="AD46" s="740"/>
      <c r="AE46" s="154"/>
      <c r="AF46" s="153"/>
      <c r="AG46" s="152"/>
      <c r="AH46" s="153"/>
      <c r="AI46" s="315"/>
      <c r="AJ46" s="155"/>
      <c r="AK46" s="156"/>
      <c r="AL46" s="740" t="s">
        <v>1135</v>
      </c>
      <c r="AM46" s="740"/>
      <c r="AN46" s="740"/>
      <c r="AO46" s="740"/>
      <c r="AP46" s="154"/>
      <c r="AQ46" s="153"/>
      <c r="AR46" s="152"/>
      <c r="AS46" s="153"/>
      <c r="AT46" s="315"/>
      <c r="AU46" s="155"/>
    </row>
    <row r="47" spans="1:47" x14ac:dyDescent="0.2">
      <c r="A47" s="157"/>
      <c r="B47" s="775"/>
      <c r="C47" s="155"/>
      <c r="D47" s="156"/>
      <c r="E47" s="924"/>
      <c r="F47" s="924"/>
      <c r="G47" s="924"/>
      <c r="H47" s="924"/>
      <c r="I47" s="924"/>
      <c r="J47" s="924"/>
      <c r="K47" s="924"/>
      <c r="L47" s="924"/>
      <c r="M47" s="924"/>
      <c r="N47" s="155"/>
      <c r="O47" s="156"/>
      <c r="P47" s="159" t="s">
        <v>388</v>
      </c>
      <c r="Q47" s="740"/>
      <c r="R47" s="157"/>
      <c r="S47" s="163"/>
      <c r="T47" s="174" t="s">
        <v>14</v>
      </c>
      <c r="U47" s="165"/>
      <c r="V47" s="166"/>
      <c r="W47" s="165"/>
      <c r="X47" s="316"/>
      <c r="Y47" s="155"/>
      <c r="Z47" s="156"/>
      <c r="AA47" s="159" t="s">
        <v>388</v>
      </c>
      <c r="AB47" s="740"/>
      <c r="AC47" s="740"/>
      <c r="AD47" s="163"/>
      <c r="AE47" s="174" t="s">
        <v>14</v>
      </c>
      <c r="AF47" s="165"/>
      <c r="AG47" s="166"/>
      <c r="AH47" s="165"/>
      <c r="AI47" s="316"/>
      <c r="AJ47" s="155"/>
      <c r="AK47" s="156"/>
      <c r="AL47" s="159" t="s">
        <v>388</v>
      </c>
      <c r="AM47" s="740"/>
      <c r="AN47" s="740"/>
      <c r="AO47" s="163"/>
      <c r="AP47" s="174" t="s">
        <v>14</v>
      </c>
      <c r="AQ47" s="165"/>
      <c r="AR47" s="166"/>
      <c r="AS47" s="165"/>
      <c r="AT47" s="316"/>
      <c r="AU47" s="155"/>
    </row>
    <row r="48" spans="1:47" x14ac:dyDescent="0.2">
      <c r="A48" s="157"/>
      <c r="B48" s="775"/>
      <c r="C48" s="155"/>
      <c r="D48" s="156"/>
      <c r="E48" s="924"/>
      <c r="F48" s="924"/>
      <c r="G48" s="924"/>
      <c r="H48" s="924"/>
      <c r="I48" s="924"/>
      <c r="J48" s="924"/>
      <c r="K48" s="924"/>
      <c r="L48" s="924"/>
      <c r="M48" s="924"/>
      <c r="N48" s="155"/>
      <c r="O48" s="156"/>
      <c r="P48" s="740" t="s">
        <v>1135</v>
      </c>
      <c r="Q48" s="157"/>
      <c r="R48" s="157"/>
      <c r="S48" s="157"/>
      <c r="T48" s="157"/>
      <c r="U48" s="153"/>
      <c r="V48" s="152"/>
      <c r="W48" s="153"/>
      <c r="X48" s="315"/>
      <c r="Y48" s="155"/>
      <c r="Z48" s="156"/>
      <c r="AA48" s="740" t="s">
        <v>1135</v>
      </c>
      <c r="AB48" s="740"/>
      <c r="AC48" s="740"/>
      <c r="AD48" s="740"/>
      <c r="AE48" s="157"/>
      <c r="AF48" s="153"/>
      <c r="AG48" s="152"/>
      <c r="AH48" s="153"/>
      <c r="AI48" s="315"/>
      <c r="AJ48" s="155"/>
      <c r="AK48" s="156"/>
      <c r="AL48" s="740" t="s">
        <v>1135</v>
      </c>
      <c r="AM48" s="740"/>
      <c r="AN48" s="740"/>
      <c r="AO48" s="740"/>
      <c r="AP48" s="157"/>
      <c r="AQ48" s="153"/>
      <c r="AR48" s="152"/>
      <c r="AS48" s="153"/>
      <c r="AT48" s="315"/>
      <c r="AU48" s="155"/>
    </row>
    <row r="49" spans="1:47" x14ac:dyDescent="0.2">
      <c r="A49" s="157"/>
      <c r="B49" s="775"/>
      <c r="C49" s="155"/>
      <c r="D49" s="156"/>
      <c r="E49" s="924"/>
      <c r="F49" s="924"/>
      <c r="G49" s="924"/>
      <c r="H49" s="924"/>
      <c r="I49" s="924"/>
      <c r="J49" s="924"/>
      <c r="K49" s="924"/>
      <c r="L49" s="924"/>
      <c r="M49" s="924"/>
      <c r="N49" s="155"/>
      <c r="O49" s="156"/>
      <c r="P49" s="159" t="s">
        <v>428</v>
      </c>
      <c r="Q49" s="157"/>
      <c r="R49" s="157"/>
      <c r="S49" s="163"/>
      <c r="T49" s="174" t="s">
        <v>16</v>
      </c>
      <c r="U49" s="165"/>
      <c r="V49" s="166"/>
      <c r="W49" s="165"/>
      <c r="X49" s="316"/>
      <c r="Y49" s="155"/>
      <c r="Z49" s="156"/>
      <c r="AA49" s="159" t="s">
        <v>428</v>
      </c>
      <c r="AB49" s="740"/>
      <c r="AC49" s="740"/>
      <c r="AD49" s="163"/>
      <c r="AE49" s="174" t="s">
        <v>16</v>
      </c>
      <c r="AF49" s="165"/>
      <c r="AG49" s="166"/>
      <c r="AH49" s="165"/>
      <c r="AI49" s="316"/>
      <c r="AJ49" s="155"/>
      <c r="AK49" s="156"/>
      <c r="AL49" s="159" t="s">
        <v>428</v>
      </c>
      <c r="AM49" s="740"/>
      <c r="AN49" s="740"/>
      <c r="AO49" s="163"/>
      <c r="AP49" s="174" t="s">
        <v>16</v>
      </c>
      <c r="AQ49" s="165"/>
      <c r="AR49" s="166"/>
      <c r="AS49" s="165"/>
      <c r="AT49" s="316"/>
      <c r="AU49" s="155"/>
    </row>
    <row r="50" spans="1:47" ht="6" customHeight="1" x14ac:dyDescent="0.2">
      <c r="A50" s="172"/>
      <c r="B50" s="171"/>
      <c r="C50" s="166"/>
      <c r="D50" s="165"/>
      <c r="E50" s="172"/>
      <c r="F50" s="172"/>
      <c r="G50" s="172"/>
      <c r="H50" s="172"/>
      <c r="I50" s="172"/>
      <c r="J50" s="172"/>
      <c r="K50" s="172"/>
      <c r="L50" s="172"/>
      <c r="M50" s="172"/>
      <c r="N50" s="166"/>
      <c r="O50" s="165"/>
      <c r="P50" s="172"/>
      <c r="Q50" s="172"/>
      <c r="R50" s="172"/>
      <c r="S50" s="172"/>
      <c r="T50" s="172"/>
      <c r="U50" s="172"/>
      <c r="V50" s="172"/>
      <c r="W50" s="172"/>
      <c r="X50" s="171"/>
      <c r="Y50" s="166"/>
      <c r="Z50" s="165"/>
      <c r="AA50" s="172"/>
      <c r="AB50" s="172"/>
      <c r="AC50" s="172"/>
      <c r="AD50" s="172"/>
      <c r="AE50" s="172"/>
      <c r="AF50" s="172"/>
      <c r="AG50" s="172"/>
      <c r="AH50" s="172"/>
      <c r="AI50" s="171"/>
      <c r="AJ50" s="166"/>
      <c r="AK50" s="165"/>
      <c r="AL50" s="172"/>
      <c r="AM50" s="172"/>
      <c r="AN50" s="172"/>
      <c r="AO50" s="172"/>
      <c r="AP50" s="172"/>
      <c r="AQ50" s="172"/>
      <c r="AR50" s="172"/>
      <c r="AS50" s="172"/>
      <c r="AT50" s="171"/>
      <c r="AU50" s="166"/>
    </row>
    <row r="51" spans="1:47" ht="6" customHeight="1" x14ac:dyDescent="0.2">
      <c r="A51" s="34"/>
      <c r="B51" s="787"/>
      <c r="C51" s="152"/>
      <c r="D51" s="153"/>
      <c r="E51" s="34"/>
      <c r="F51" s="34"/>
      <c r="G51" s="34"/>
      <c r="H51" s="34"/>
      <c r="I51" s="34"/>
      <c r="J51" s="34"/>
      <c r="K51" s="34"/>
      <c r="L51" s="34"/>
      <c r="M51" s="34"/>
      <c r="N51" s="152"/>
      <c r="O51" s="153"/>
      <c r="P51" s="34"/>
      <c r="Q51" s="34"/>
      <c r="R51" s="34"/>
      <c r="S51" s="34"/>
      <c r="T51" s="34"/>
      <c r="U51" s="34"/>
      <c r="V51" s="34"/>
      <c r="W51" s="34"/>
      <c r="X51" s="151"/>
      <c r="Y51" s="152"/>
      <c r="Z51" s="153"/>
      <c r="AA51" s="34"/>
      <c r="AB51" s="34"/>
      <c r="AC51" s="34"/>
      <c r="AD51" s="34"/>
      <c r="AE51" s="34"/>
      <c r="AF51" s="34"/>
      <c r="AG51" s="34"/>
      <c r="AH51" s="34"/>
      <c r="AI51" s="151"/>
      <c r="AJ51" s="152"/>
      <c r="AK51" s="153"/>
      <c r="AL51" s="34"/>
      <c r="AM51" s="34"/>
      <c r="AN51" s="34"/>
      <c r="AO51" s="34"/>
      <c r="AP51" s="34"/>
      <c r="AQ51" s="34"/>
      <c r="AR51" s="34"/>
      <c r="AS51" s="34"/>
      <c r="AT51" s="151"/>
      <c r="AU51" s="152"/>
    </row>
    <row r="52" spans="1:47" ht="11.25" customHeight="1" x14ac:dyDescent="0.2">
      <c r="A52" s="157"/>
      <c r="B52" s="775">
        <v>720</v>
      </c>
      <c r="C52" s="155"/>
      <c r="D52" s="156"/>
      <c r="E52" s="924" t="str">
        <f ca="1">VLOOKUP(INDIRECT(ADDRESS(ROW(),COLUMN()-3)),Language_Translations,MATCH(Language_Selected,Language_Options,0),FALSE)</f>
        <v>Au cours des 12 derniers mois, combien de fois avez-vous eu des rapports sexuels avec cette personne ?</v>
      </c>
      <c r="F52" s="924"/>
      <c r="G52" s="924"/>
      <c r="H52" s="924"/>
      <c r="I52" s="924"/>
      <c r="J52" s="924"/>
      <c r="K52" s="924"/>
      <c r="L52" s="924"/>
      <c r="M52" s="924"/>
      <c r="N52" s="155"/>
      <c r="O52" s="156"/>
      <c r="Y52" s="155"/>
      <c r="Z52" s="156"/>
      <c r="AJ52" s="155"/>
      <c r="AK52" s="156"/>
      <c r="AU52" s="155"/>
    </row>
    <row r="53" spans="1:47" x14ac:dyDescent="0.2">
      <c r="A53" s="157"/>
      <c r="B53" s="775"/>
      <c r="C53" s="155"/>
      <c r="D53" s="156"/>
      <c r="E53" s="924"/>
      <c r="F53" s="924"/>
      <c r="G53" s="924"/>
      <c r="H53" s="924"/>
      <c r="I53" s="924"/>
      <c r="J53" s="924"/>
      <c r="K53" s="924"/>
      <c r="L53" s="924"/>
      <c r="M53" s="924"/>
      <c r="N53" s="155"/>
      <c r="O53" s="156"/>
      <c r="Y53" s="155"/>
      <c r="Z53" s="156"/>
      <c r="AJ53" s="155"/>
      <c r="AK53" s="156"/>
      <c r="AU53" s="155"/>
    </row>
    <row r="54" spans="1:47" x14ac:dyDescent="0.2">
      <c r="A54" s="157"/>
      <c r="B54" s="775"/>
      <c r="C54" s="155"/>
      <c r="D54" s="156"/>
      <c r="E54" s="924"/>
      <c r="F54" s="924"/>
      <c r="G54" s="924"/>
      <c r="H54" s="924"/>
      <c r="I54" s="924"/>
      <c r="J54" s="924"/>
      <c r="K54" s="924"/>
      <c r="L54" s="924"/>
      <c r="M54" s="924"/>
      <c r="N54" s="155"/>
      <c r="O54" s="156"/>
      <c r="P54" s="159"/>
      <c r="Q54" s="159"/>
      <c r="R54" s="159"/>
      <c r="S54" s="159"/>
      <c r="T54" s="159"/>
      <c r="U54" s="159"/>
      <c r="V54" s="159"/>
      <c r="W54" s="159"/>
      <c r="X54" s="161"/>
      <c r="Y54" s="155"/>
      <c r="Z54" s="156"/>
      <c r="AA54" s="159"/>
      <c r="AB54" s="159"/>
      <c r="AC54" s="159"/>
      <c r="AD54" s="159"/>
      <c r="AE54" s="159"/>
      <c r="AF54" s="159"/>
      <c r="AG54" s="159"/>
      <c r="AH54" s="159"/>
      <c r="AI54" s="161"/>
      <c r="AJ54" s="155"/>
      <c r="AK54" s="156"/>
      <c r="AL54" s="159"/>
      <c r="AM54" s="159"/>
      <c r="AN54" s="159"/>
      <c r="AO54" s="159"/>
      <c r="AP54" s="159"/>
      <c r="AQ54" s="159"/>
      <c r="AR54" s="159"/>
      <c r="AS54" s="159"/>
      <c r="AT54" s="161"/>
      <c r="AU54" s="155"/>
    </row>
    <row r="55" spans="1:47" x14ac:dyDescent="0.2">
      <c r="A55" s="157"/>
      <c r="B55" s="775"/>
      <c r="C55" s="155"/>
      <c r="D55" s="156"/>
      <c r="E55" s="924"/>
      <c r="F55" s="924"/>
      <c r="G55" s="924"/>
      <c r="H55" s="924"/>
      <c r="I55" s="924"/>
      <c r="J55" s="924"/>
      <c r="K55" s="924"/>
      <c r="L55" s="924"/>
      <c r="M55" s="924"/>
      <c r="N55" s="155"/>
      <c r="O55" s="156"/>
      <c r="P55" s="157" t="s">
        <v>1145</v>
      </c>
      <c r="Q55" s="157"/>
      <c r="R55" s="157"/>
      <c r="S55" s="157"/>
      <c r="T55" s="157"/>
      <c r="U55" s="153"/>
      <c r="V55" s="34"/>
      <c r="W55" s="153"/>
      <c r="X55" s="315"/>
      <c r="Y55" s="155"/>
      <c r="Z55" s="156"/>
      <c r="AA55" s="740" t="s">
        <v>1145</v>
      </c>
      <c r="AB55" s="157"/>
      <c r="AC55" s="157"/>
      <c r="AD55" s="157"/>
      <c r="AE55" s="157"/>
      <c r="AF55" s="153"/>
      <c r="AG55" s="34"/>
      <c r="AH55" s="153"/>
      <c r="AI55" s="315"/>
      <c r="AJ55" s="155"/>
      <c r="AK55" s="156"/>
      <c r="AL55" s="740" t="s">
        <v>1145</v>
      </c>
      <c r="AM55" s="157"/>
      <c r="AN55" s="157"/>
      <c r="AO55" s="157"/>
      <c r="AP55" s="157"/>
      <c r="AQ55" s="153"/>
      <c r="AR55" s="34"/>
      <c r="AS55" s="153"/>
      <c r="AT55" s="315"/>
      <c r="AU55" s="155"/>
    </row>
    <row r="56" spans="1:47" x14ac:dyDescent="0.2">
      <c r="A56" s="157"/>
      <c r="B56" s="775"/>
      <c r="C56" s="155"/>
      <c r="D56" s="156"/>
      <c r="E56" s="934" t="s">
        <v>1150</v>
      </c>
      <c r="F56" s="934"/>
      <c r="G56" s="934"/>
      <c r="H56" s="934"/>
      <c r="I56" s="934"/>
      <c r="J56" s="934"/>
      <c r="K56" s="934"/>
      <c r="L56" s="934"/>
      <c r="M56" s="934"/>
      <c r="N56" s="155"/>
      <c r="O56" s="156"/>
      <c r="P56" s="159" t="s">
        <v>1146</v>
      </c>
      <c r="R56" s="144"/>
      <c r="S56" s="164" t="s">
        <v>2</v>
      </c>
      <c r="T56" s="239"/>
      <c r="U56" s="165"/>
      <c r="V56" s="172"/>
      <c r="W56" s="44"/>
      <c r="X56" s="319"/>
      <c r="Y56" s="155"/>
      <c r="Z56" s="156"/>
      <c r="AA56" s="159" t="s">
        <v>1146</v>
      </c>
      <c r="AC56" s="144"/>
      <c r="AD56" s="164" t="s">
        <v>2</v>
      </c>
      <c r="AE56" s="239"/>
      <c r="AF56" s="165"/>
      <c r="AG56" s="172"/>
      <c r="AH56" s="44"/>
      <c r="AI56" s="319"/>
      <c r="AJ56" s="155"/>
      <c r="AK56" s="156"/>
      <c r="AL56" s="159" t="s">
        <v>1146</v>
      </c>
      <c r="AN56" s="144"/>
      <c r="AO56" s="164" t="s">
        <v>2</v>
      </c>
      <c r="AP56" s="239"/>
      <c r="AQ56" s="165"/>
      <c r="AR56" s="172"/>
      <c r="AS56" s="44"/>
      <c r="AT56" s="319"/>
      <c r="AU56" s="155"/>
    </row>
    <row r="57" spans="1:47" x14ac:dyDescent="0.2">
      <c r="A57" s="157"/>
      <c r="B57" s="775"/>
      <c r="C57" s="155"/>
      <c r="D57" s="156"/>
      <c r="E57" s="934"/>
      <c r="F57" s="934"/>
      <c r="G57" s="934"/>
      <c r="H57" s="934"/>
      <c r="I57" s="934"/>
      <c r="J57" s="934"/>
      <c r="K57" s="934"/>
      <c r="L57" s="934"/>
      <c r="M57" s="934"/>
      <c r="N57" s="155"/>
      <c r="O57" s="156"/>
      <c r="P57" s="159"/>
      <c r="Q57" s="159"/>
      <c r="R57" s="159"/>
      <c r="S57" s="159"/>
      <c r="T57" s="159"/>
      <c r="U57" s="159"/>
      <c r="V57" s="159"/>
      <c r="W57" s="159"/>
      <c r="X57" s="161"/>
      <c r="Y57" s="155"/>
      <c r="Z57" s="156"/>
      <c r="AA57" s="159"/>
      <c r="AB57" s="159"/>
      <c r="AC57" s="159"/>
      <c r="AD57" s="159"/>
      <c r="AE57" s="159"/>
      <c r="AF57" s="159"/>
      <c r="AG57" s="159"/>
      <c r="AH57" s="159"/>
      <c r="AI57" s="161"/>
      <c r="AJ57" s="155"/>
      <c r="AK57" s="156"/>
      <c r="AL57" s="159"/>
      <c r="AM57" s="159"/>
      <c r="AN57" s="159"/>
      <c r="AO57" s="159"/>
      <c r="AP57" s="159"/>
      <c r="AQ57" s="159"/>
      <c r="AR57" s="159"/>
      <c r="AS57" s="159"/>
      <c r="AT57" s="161"/>
      <c r="AU57" s="155"/>
    </row>
    <row r="58" spans="1:47" x14ac:dyDescent="0.2">
      <c r="A58" s="157"/>
      <c r="B58" s="775"/>
      <c r="C58" s="155"/>
      <c r="D58" s="156"/>
      <c r="E58" s="934"/>
      <c r="F58" s="934"/>
      <c r="G58" s="934"/>
      <c r="H58" s="934"/>
      <c r="I58" s="934"/>
      <c r="J58" s="934"/>
      <c r="K58" s="934"/>
      <c r="L58" s="934"/>
      <c r="M58" s="934"/>
      <c r="N58" s="155"/>
      <c r="O58" s="156"/>
      <c r="P58" s="159"/>
      <c r="Q58" s="159"/>
      <c r="R58" s="159"/>
      <c r="S58" s="159"/>
      <c r="T58" s="159"/>
      <c r="U58" s="159"/>
      <c r="V58" s="159"/>
      <c r="W58" s="159"/>
      <c r="X58" s="161"/>
      <c r="Y58" s="155"/>
      <c r="Z58" s="156"/>
      <c r="AA58" s="159"/>
      <c r="AB58" s="159"/>
      <c r="AC58" s="159"/>
      <c r="AD58" s="159"/>
      <c r="AE58" s="159"/>
      <c r="AF58" s="159"/>
      <c r="AG58" s="159"/>
      <c r="AH58" s="159"/>
      <c r="AI58" s="161"/>
      <c r="AJ58" s="155"/>
      <c r="AK58" s="156"/>
      <c r="AL58" s="159"/>
      <c r="AM58" s="159"/>
      <c r="AN58" s="159"/>
      <c r="AO58" s="159"/>
      <c r="AP58" s="159"/>
      <c r="AQ58" s="159"/>
      <c r="AR58" s="159"/>
      <c r="AS58" s="159"/>
      <c r="AT58" s="161"/>
      <c r="AU58" s="155"/>
    </row>
    <row r="59" spans="1:47" x14ac:dyDescent="0.2">
      <c r="A59" s="790"/>
      <c r="B59" s="775"/>
      <c r="C59" s="155"/>
      <c r="D59" s="156"/>
      <c r="E59" s="934"/>
      <c r="F59" s="934"/>
      <c r="G59" s="934"/>
      <c r="H59" s="934"/>
      <c r="I59" s="934"/>
      <c r="J59" s="934"/>
      <c r="K59" s="934"/>
      <c r="L59" s="934"/>
      <c r="M59" s="934"/>
      <c r="N59" s="155"/>
      <c r="O59" s="156"/>
      <c r="P59" s="159"/>
      <c r="Q59" s="159"/>
      <c r="R59" s="159"/>
      <c r="S59" s="159"/>
      <c r="T59" s="159"/>
      <c r="U59" s="159"/>
      <c r="V59" s="159"/>
      <c r="W59" s="159"/>
      <c r="X59" s="161"/>
      <c r="Y59" s="155"/>
      <c r="Z59" s="156"/>
      <c r="AA59" s="159"/>
      <c r="AB59" s="159"/>
      <c r="AC59" s="159"/>
      <c r="AD59" s="159"/>
      <c r="AE59" s="159"/>
      <c r="AF59" s="159"/>
      <c r="AG59" s="159"/>
      <c r="AH59" s="159"/>
      <c r="AI59" s="161"/>
      <c r="AJ59" s="155"/>
      <c r="AK59" s="156"/>
      <c r="AL59" s="159"/>
      <c r="AM59" s="159"/>
      <c r="AN59" s="159"/>
      <c r="AO59" s="159"/>
      <c r="AP59" s="159"/>
      <c r="AQ59" s="159"/>
      <c r="AR59" s="159"/>
      <c r="AS59" s="159"/>
      <c r="AT59" s="161"/>
      <c r="AU59" s="155"/>
    </row>
    <row r="60" spans="1:47" x14ac:dyDescent="0.2">
      <c r="A60" s="157"/>
      <c r="B60" s="775"/>
      <c r="C60" s="155"/>
      <c r="D60" s="156"/>
      <c r="E60" s="934"/>
      <c r="F60" s="934"/>
      <c r="G60" s="934"/>
      <c r="H60" s="934"/>
      <c r="I60" s="934"/>
      <c r="J60" s="934"/>
      <c r="K60" s="934"/>
      <c r="L60" s="934"/>
      <c r="M60" s="934"/>
      <c r="N60" s="155"/>
      <c r="O60" s="156"/>
      <c r="P60" s="159"/>
      <c r="Q60" s="159"/>
      <c r="R60" s="159"/>
      <c r="S60" s="159"/>
      <c r="T60" s="159"/>
      <c r="U60" s="159"/>
      <c r="V60" s="159"/>
      <c r="W60" s="159"/>
      <c r="X60" s="161"/>
      <c r="Y60" s="155"/>
      <c r="Z60" s="156"/>
      <c r="AA60" s="159"/>
      <c r="AB60" s="159"/>
      <c r="AC60" s="159"/>
      <c r="AD60" s="159"/>
      <c r="AE60" s="159"/>
      <c r="AF60" s="159"/>
      <c r="AG60" s="159"/>
      <c r="AH60" s="159"/>
      <c r="AI60" s="161"/>
      <c r="AJ60" s="155"/>
      <c r="AK60" s="156"/>
      <c r="AL60" s="159"/>
      <c r="AM60" s="159"/>
      <c r="AN60" s="159"/>
      <c r="AO60" s="159"/>
      <c r="AP60" s="159"/>
      <c r="AQ60" s="159"/>
      <c r="AR60" s="159"/>
      <c r="AS60" s="159"/>
      <c r="AT60" s="161"/>
      <c r="AU60" s="155"/>
    </row>
    <row r="61" spans="1:47" x14ac:dyDescent="0.2">
      <c r="A61" s="157"/>
      <c r="B61" s="775"/>
      <c r="C61" s="155"/>
      <c r="D61" s="156"/>
      <c r="E61" s="934"/>
      <c r="F61" s="934"/>
      <c r="G61" s="934"/>
      <c r="H61" s="934"/>
      <c r="I61" s="934"/>
      <c r="J61" s="934"/>
      <c r="K61" s="934"/>
      <c r="L61" s="934"/>
      <c r="M61" s="934"/>
      <c r="N61" s="155"/>
      <c r="O61" s="156"/>
      <c r="P61" s="159"/>
      <c r="Q61" s="159"/>
      <c r="R61" s="159"/>
      <c r="S61" s="159"/>
      <c r="T61" s="159"/>
      <c r="U61" s="159"/>
      <c r="V61" s="159"/>
      <c r="W61" s="159"/>
      <c r="X61" s="161"/>
      <c r="Y61" s="155"/>
      <c r="Z61" s="156"/>
      <c r="AA61" s="159"/>
      <c r="AB61" s="159"/>
      <c r="AC61" s="159"/>
      <c r="AD61" s="159"/>
      <c r="AE61" s="159"/>
      <c r="AF61" s="159"/>
      <c r="AG61" s="159"/>
      <c r="AH61" s="159"/>
      <c r="AI61" s="161"/>
      <c r="AJ61" s="155"/>
      <c r="AK61" s="156"/>
      <c r="AL61" s="159"/>
      <c r="AM61" s="159"/>
      <c r="AN61" s="159"/>
      <c r="AO61" s="159"/>
      <c r="AP61" s="159"/>
      <c r="AQ61" s="159"/>
      <c r="AR61" s="159"/>
      <c r="AS61" s="159"/>
      <c r="AT61" s="161"/>
      <c r="AU61" s="155"/>
    </row>
    <row r="62" spans="1:47" ht="6" customHeight="1" x14ac:dyDescent="0.2">
      <c r="A62" s="172"/>
      <c r="B62" s="171"/>
      <c r="C62" s="166"/>
      <c r="D62" s="165"/>
      <c r="E62" s="172"/>
      <c r="F62" s="172"/>
      <c r="G62" s="172"/>
      <c r="H62" s="172"/>
      <c r="I62" s="172"/>
      <c r="J62" s="172"/>
      <c r="K62" s="172"/>
      <c r="L62" s="172"/>
      <c r="M62" s="172"/>
      <c r="N62" s="166"/>
      <c r="O62" s="165"/>
      <c r="P62" s="172"/>
      <c r="Q62" s="172"/>
      <c r="R62" s="172"/>
      <c r="S62" s="172"/>
      <c r="T62" s="172"/>
      <c r="U62" s="172"/>
      <c r="V62" s="172"/>
      <c r="W62" s="172"/>
      <c r="X62" s="171"/>
      <c r="Y62" s="166"/>
      <c r="Z62" s="165"/>
      <c r="AA62" s="172"/>
      <c r="AB62" s="172"/>
      <c r="AC62" s="172"/>
      <c r="AD62" s="172"/>
      <c r="AE62" s="172"/>
      <c r="AF62" s="172"/>
      <c r="AG62" s="172"/>
      <c r="AH62" s="172"/>
      <c r="AI62" s="171"/>
      <c r="AJ62" s="166"/>
      <c r="AK62" s="165"/>
      <c r="AL62" s="172"/>
      <c r="AM62" s="172"/>
      <c r="AN62" s="172"/>
      <c r="AO62" s="172"/>
      <c r="AP62" s="172"/>
      <c r="AQ62" s="172"/>
      <c r="AR62" s="172"/>
      <c r="AS62" s="172"/>
      <c r="AT62" s="171"/>
      <c r="AU62" s="166"/>
    </row>
    <row r="63" spans="1:47" ht="6" customHeight="1" x14ac:dyDescent="0.2">
      <c r="A63" s="34"/>
      <c r="B63" s="787"/>
      <c r="C63" s="152"/>
      <c r="D63" s="153"/>
      <c r="E63" s="34"/>
      <c r="F63" s="34"/>
      <c r="G63" s="34"/>
      <c r="H63" s="34"/>
      <c r="I63" s="34"/>
      <c r="J63" s="34"/>
      <c r="K63" s="34"/>
      <c r="L63" s="34"/>
      <c r="M63" s="34"/>
      <c r="N63" s="152"/>
      <c r="O63" s="153"/>
      <c r="P63" s="34"/>
      <c r="Q63" s="34"/>
      <c r="R63" s="34"/>
      <c r="S63" s="34"/>
      <c r="T63" s="34"/>
      <c r="U63" s="34"/>
      <c r="V63" s="34"/>
      <c r="W63" s="34"/>
      <c r="X63" s="151"/>
      <c r="Y63" s="152"/>
      <c r="Z63" s="153"/>
      <c r="AA63" s="34"/>
      <c r="AB63" s="34"/>
      <c r="AC63" s="34"/>
      <c r="AD63" s="34"/>
      <c r="AE63" s="34"/>
      <c r="AF63" s="34"/>
      <c r="AG63" s="34"/>
      <c r="AH63" s="34"/>
      <c r="AI63" s="151"/>
      <c r="AJ63" s="152"/>
      <c r="AK63" s="153"/>
      <c r="AL63" s="34"/>
      <c r="AM63" s="34"/>
      <c r="AN63" s="34"/>
      <c r="AO63" s="34"/>
      <c r="AP63" s="34"/>
      <c r="AQ63" s="34"/>
      <c r="AR63" s="34"/>
      <c r="AS63" s="34"/>
      <c r="AT63" s="151"/>
      <c r="AU63" s="152"/>
    </row>
    <row r="64" spans="1:47" ht="11.25" customHeight="1" x14ac:dyDescent="0.2">
      <c r="A64" s="157"/>
      <c r="B64" s="775">
        <v>721</v>
      </c>
      <c r="C64" s="155"/>
      <c r="D64" s="156"/>
      <c r="E64" s="914" t="str">
        <f ca="1">VLOOKUP(INDIRECT(ADDRESS(ROW(),COLUMN()-3)),Language_Translations,MATCH(Language_Selected,Language_Options,0),FALSE)</f>
        <v>Quel âge a cette personne ?</v>
      </c>
      <c r="F64" s="914"/>
      <c r="G64" s="914"/>
      <c r="H64" s="914"/>
      <c r="I64" s="914"/>
      <c r="J64" s="914"/>
      <c r="K64" s="914"/>
      <c r="L64" s="914"/>
      <c r="M64" s="914"/>
      <c r="N64" s="155"/>
      <c r="O64" s="156"/>
      <c r="P64" s="157" t="s">
        <v>1147</v>
      </c>
      <c r="Q64" s="157"/>
      <c r="R64" s="157"/>
      <c r="S64" s="157"/>
      <c r="T64" s="159"/>
      <c r="U64" s="153"/>
      <c r="V64" s="34"/>
      <c r="W64" s="153"/>
      <c r="X64" s="315"/>
      <c r="Y64" s="155"/>
      <c r="Z64" s="156"/>
      <c r="AA64" s="157" t="s">
        <v>1147</v>
      </c>
      <c r="AB64" s="157"/>
      <c r="AC64" s="157"/>
      <c r="AD64" s="157"/>
      <c r="AE64" s="159"/>
      <c r="AF64" s="153"/>
      <c r="AG64" s="34"/>
      <c r="AH64" s="153"/>
      <c r="AI64" s="315"/>
      <c r="AJ64" s="155"/>
      <c r="AK64" s="156"/>
      <c r="AL64" s="157" t="s">
        <v>1147</v>
      </c>
      <c r="AM64" s="157"/>
      <c r="AN64" s="157"/>
      <c r="AO64" s="157"/>
      <c r="AP64" s="159"/>
      <c r="AQ64" s="153"/>
      <c r="AR64" s="34"/>
      <c r="AS64" s="153"/>
      <c r="AT64" s="315"/>
      <c r="AU64" s="155"/>
    </row>
    <row r="65" spans="1:47" x14ac:dyDescent="0.2">
      <c r="A65" s="157"/>
      <c r="B65" s="775"/>
      <c r="C65" s="155"/>
      <c r="D65" s="156"/>
      <c r="E65" s="914"/>
      <c r="F65" s="914"/>
      <c r="G65" s="914"/>
      <c r="H65" s="914"/>
      <c r="I65" s="914"/>
      <c r="J65" s="914"/>
      <c r="K65" s="914"/>
      <c r="L65" s="914"/>
      <c r="M65" s="914"/>
      <c r="N65" s="155"/>
      <c r="O65" s="156"/>
      <c r="Q65" s="159" t="s">
        <v>1148</v>
      </c>
      <c r="R65" s="144"/>
      <c r="S65" s="144"/>
      <c r="T65" s="159"/>
      <c r="U65" s="165"/>
      <c r="V65" s="172"/>
      <c r="W65" s="44"/>
      <c r="X65" s="319"/>
      <c r="Y65" s="155"/>
      <c r="Z65" s="156"/>
      <c r="AB65" s="159" t="s">
        <v>1148</v>
      </c>
      <c r="AC65" s="144"/>
      <c r="AD65" s="144"/>
      <c r="AE65" s="159"/>
      <c r="AF65" s="165"/>
      <c r="AG65" s="172"/>
      <c r="AH65" s="44"/>
      <c r="AI65" s="319"/>
      <c r="AJ65" s="155"/>
      <c r="AK65" s="156"/>
      <c r="AM65" s="159" t="s">
        <v>1148</v>
      </c>
      <c r="AN65" s="144"/>
      <c r="AO65" s="144"/>
      <c r="AP65" s="159"/>
      <c r="AQ65" s="165"/>
      <c r="AR65" s="172"/>
      <c r="AS65" s="44"/>
      <c r="AT65" s="319"/>
      <c r="AU65" s="155"/>
    </row>
    <row r="66" spans="1:47" x14ac:dyDescent="0.2">
      <c r="A66" s="157"/>
      <c r="B66" s="775"/>
      <c r="C66" s="155"/>
      <c r="D66" s="156"/>
      <c r="E66" s="914"/>
      <c r="F66" s="914"/>
      <c r="G66" s="914"/>
      <c r="H66" s="914"/>
      <c r="I66" s="914"/>
      <c r="J66" s="914"/>
      <c r="K66" s="914"/>
      <c r="L66" s="914"/>
      <c r="M66" s="914"/>
      <c r="N66" s="155"/>
      <c r="O66" s="156"/>
      <c r="P66" s="159"/>
      <c r="Q66" s="24"/>
      <c r="R66" s="159"/>
      <c r="S66" s="159"/>
      <c r="T66" s="159"/>
      <c r="U66" s="24"/>
      <c r="V66" s="157"/>
      <c r="W66" s="157"/>
      <c r="X66" s="154"/>
      <c r="Y66" s="155"/>
      <c r="Z66" s="156"/>
      <c r="AA66" s="159"/>
      <c r="AB66" s="24"/>
      <c r="AC66" s="159"/>
      <c r="AD66" s="24"/>
      <c r="AE66" s="159"/>
      <c r="AF66" s="24"/>
      <c r="AG66" s="157"/>
      <c r="AH66" s="28"/>
      <c r="AI66" s="179"/>
      <c r="AJ66" s="155"/>
      <c r="AK66" s="156"/>
      <c r="AL66" s="159"/>
      <c r="AM66" s="24"/>
      <c r="AN66" s="159"/>
      <c r="AO66" s="24"/>
      <c r="AP66" s="159"/>
      <c r="AQ66" s="24"/>
      <c r="AR66" s="157"/>
      <c r="AS66" s="28"/>
      <c r="AT66" s="179"/>
      <c r="AU66" s="155"/>
    </row>
    <row r="67" spans="1:47" x14ac:dyDescent="0.2">
      <c r="A67" s="157"/>
      <c r="B67" s="775"/>
      <c r="C67" s="155"/>
      <c r="D67" s="156"/>
      <c r="E67" s="914"/>
      <c r="F67" s="914"/>
      <c r="G67" s="914"/>
      <c r="H67" s="914"/>
      <c r="I67" s="914"/>
      <c r="J67" s="914"/>
      <c r="K67" s="914"/>
      <c r="L67" s="914"/>
      <c r="M67" s="914"/>
      <c r="N67" s="155"/>
      <c r="O67" s="156"/>
      <c r="P67" s="157" t="s">
        <v>560</v>
      </c>
      <c r="Q67" s="157"/>
      <c r="R67" s="157"/>
      <c r="S67" s="157"/>
      <c r="T67" s="157"/>
      <c r="U67" s="163" t="s">
        <v>2</v>
      </c>
      <c r="V67" s="163"/>
      <c r="W67" s="163"/>
      <c r="X67" s="161" t="s">
        <v>7</v>
      </c>
      <c r="Y67" s="155"/>
      <c r="Z67" s="156"/>
      <c r="AA67" s="740" t="s">
        <v>560</v>
      </c>
      <c r="AB67" s="157"/>
      <c r="AC67" s="157"/>
      <c r="AD67" s="157"/>
      <c r="AE67" s="157"/>
      <c r="AF67" s="163" t="s">
        <v>2</v>
      </c>
      <c r="AG67" s="163"/>
      <c r="AH67" s="163"/>
      <c r="AI67" s="161" t="s">
        <v>7</v>
      </c>
      <c r="AJ67" s="155"/>
      <c r="AK67" s="156"/>
      <c r="AL67" s="740" t="s">
        <v>560</v>
      </c>
      <c r="AM67" s="157"/>
      <c r="AN67" s="157"/>
      <c r="AO67" s="157"/>
      <c r="AP67" s="157"/>
      <c r="AQ67" s="163" t="s">
        <v>2</v>
      </c>
      <c r="AR67" s="163"/>
      <c r="AS67" s="163"/>
      <c r="AT67" s="161" t="s">
        <v>7</v>
      </c>
      <c r="AU67" s="155"/>
    </row>
    <row r="68" spans="1:47" ht="6" customHeight="1" x14ac:dyDescent="0.2">
      <c r="A68" s="172"/>
      <c r="B68" s="171"/>
      <c r="C68" s="166"/>
      <c r="D68" s="165"/>
      <c r="E68" s="172"/>
      <c r="F68" s="172"/>
      <c r="G68" s="172"/>
      <c r="H68" s="172"/>
      <c r="I68" s="172"/>
      <c r="J68" s="172"/>
      <c r="K68" s="172"/>
      <c r="L68" s="172"/>
      <c r="M68" s="172"/>
      <c r="N68" s="166"/>
      <c r="O68" s="165"/>
      <c r="P68" s="172"/>
      <c r="Q68" s="172"/>
      <c r="R68" s="172"/>
      <c r="S68" s="172"/>
      <c r="T68" s="172"/>
      <c r="U68" s="172"/>
      <c r="V68" s="172"/>
      <c r="W68" s="172"/>
      <c r="X68" s="171"/>
      <c r="Y68" s="166"/>
      <c r="Z68" s="165"/>
      <c r="AA68" s="172"/>
      <c r="AB68" s="172"/>
      <c r="AC68" s="172"/>
      <c r="AD68" s="172"/>
      <c r="AE68" s="172"/>
      <c r="AF68" s="172"/>
      <c r="AG68" s="172"/>
      <c r="AH68" s="172"/>
      <c r="AI68" s="171"/>
      <c r="AJ68" s="166"/>
      <c r="AK68" s="165"/>
      <c r="AL68" s="172"/>
      <c r="AM68" s="172"/>
      <c r="AN68" s="172"/>
      <c r="AO68" s="172"/>
      <c r="AP68" s="172"/>
      <c r="AQ68" s="172"/>
      <c r="AR68" s="172"/>
      <c r="AS68" s="172"/>
      <c r="AT68" s="171"/>
      <c r="AU68" s="166"/>
    </row>
    <row r="69" spans="1:47" ht="6" customHeight="1" x14ac:dyDescent="0.2">
      <c r="A69" s="34"/>
      <c r="B69" s="787"/>
      <c r="C69" s="152"/>
      <c r="D69" s="153"/>
      <c r="E69" s="34"/>
      <c r="F69" s="34"/>
      <c r="G69" s="34"/>
      <c r="H69" s="34"/>
      <c r="I69" s="34"/>
      <c r="J69" s="34"/>
      <c r="K69" s="34"/>
      <c r="L69" s="34"/>
      <c r="M69" s="34"/>
      <c r="N69" s="152"/>
      <c r="O69" s="153"/>
      <c r="P69" s="34"/>
      <c r="Q69" s="34"/>
      <c r="R69" s="34"/>
      <c r="S69" s="34"/>
      <c r="T69" s="34"/>
      <c r="U69" s="34"/>
      <c r="V69" s="34"/>
      <c r="W69" s="34"/>
      <c r="X69" s="151"/>
      <c r="Y69" s="152"/>
      <c r="Z69" s="153"/>
      <c r="AA69" s="34"/>
      <c r="AB69" s="34"/>
      <c r="AC69" s="34"/>
      <c r="AD69" s="34"/>
      <c r="AE69" s="34"/>
      <c r="AF69" s="34"/>
      <c r="AG69" s="34"/>
      <c r="AH69" s="34"/>
      <c r="AI69" s="151"/>
      <c r="AJ69" s="152"/>
      <c r="AK69" s="100"/>
      <c r="AL69" s="101"/>
      <c r="AM69" s="101"/>
      <c r="AN69" s="101"/>
      <c r="AO69" s="101"/>
      <c r="AP69" s="101"/>
      <c r="AQ69" s="101"/>
      <c r="AR69" s="101"/>
      <c r="AS69" s="101"/>
      <c r="AT69" s="320"/>
      <c r="AU69" s="102"/>
    </row>
    <row r="70" spans="1:47" ht="11.25" customHeight="1" x14ac:dyDescent="0.2">
      <c r="A70" s="157"/>
      <c r="B70" s="775">
        <v>722</v>
      </c>
      <c r="C70" s="155"/>
      <c r="D70" s="156"/>
      <c r="E70" s="924" t="str">
        <f ca="1">VLOOKUP(INDIRECT(ADDRESS(ROW(),COLUMN()-3)),Language_Translations,MATCH(Language_Selected,Language_Options,0),FALSE)</f>
        <v>À part cette personne, avez-vous eu des rapports sexuels avec une autre personne au cours des 12 derniers mois ?</v>
      </c>
      <c r="F70" s="924"/>
      <c r="G70" s="924"/>
      <c r="H70" s="924"/>
      <c r="I70" s="924"/>
      <c r="J70" s="924"/>
      <c r="K70" s="924"/>
      <c r="L70" s="924"/>
      <c r="M70" s="924"/>
      <c r="N70" s="155"/>
      <c r="O70" s="156"/>
      <c r="P70" s="159" t="s">
        <v>444</v>
      </c>
      <c r="Q70" s="157"/>
      <c r="R70" s="163" t="s">
        <v>2</v>
      </c>
      <c r="S70" s="163"/>
      <c r="T70" s="163"/>
      <c r="U70" s="163"/>
      <c r="V70" s="163"/>
      <c r="W70" s="163"/>
      <c r="X70" s="174" t="s">
        <v>10</v>
      </c>
      <c r="Y70" s="155"/>
      <c r="Z70" s="156"/>
      <c r="AA70" s="159" t="s">
        <v>444</v>
      </c>
      <c r="AB70" s="157"/>
      <c r="AC70" s="163" t="s">
        <v>2</v>
      </c>
      <c r="AD70" s="163"/>
      <c r="AE70" s="163"/>
      <c r="AF70" s="163"/>
      <c r="AG70" s="163"/>
      <c r="AH70" s="163"/>
      <c r="AI70" s="174" t="s">
        <v>10</v>
      </c>
      <c r="AJ70" s="155"/>
      <c r="AK70" s="103"/>
      <c r="AL70" s="104"/>
      <c r="AM70" s="104"/>
      <c r="AN70" s="104"/>
      <c r="AO70" s="104"/>
      <c r="AP70" s="104"/>
      <c r="AQ70" s="104"/>
      <c r="AR70" s="104"/>
      <c r="AS70" s="104"/>
      <c r="AT70" s="314"/>
      <c r="AU70" s="105"/>
    </row>
    <row r="71" spans="1:47" ht="11.25" customHeight="1" x14ac:dyDescent="0.2">
      <c r="A71" s="157"/>
      <c r="B71" s="775"/>
      <c r="C71" s="155"/>
      <c r="D71" s="156"/>
      <c r="E71" s="924"/>
      <c r="F71" s="924"/>
      <c r="G71" s="924"/>
      <c r="H71" s="924"/>
      <c r="I71" s="924"/>
      <c r="J71" s="924"/>
      <c r="K71" s="924"/>
      <c r="L71" s="924"/>
      <c r="M71" s="924"/>
      <c r="N71" s="155"/>
      <c r="O71" s="156"/>
      <c r="P71" s="157"/>
      <c r="Q71" s="1006" t="s">
        <v>1717</v>
      </c>
      <c r="R71" s="1006"/>
      <c r="S71" s="1006"/>
      <c r="T71" s="1006"/>
      <c r="U71" s="1006"/>
      <c r="V71" s="1006"/>
      <c r="W71" s="159"/>
      <c r="X71" s="161"/>
      <c r="Y71" s="155"/>
      <c r="Z71" s="156"/>
      <c r="AA71" s="157"/>
      <c r="AB71" s="1006" t="s">
        <v>1717</v>
      </c>
      <c r="AC71" s="1006"/>
      <c r="AD71" s="1006"/>
      <c r="AE71" s="1006"/>
      <c r="AF71" s="1006"/>
      <c r="AG71" s="1006"/>
      <c r="AH71" s="159"/>
      <c r="AI71" s="161"/>
      <c r="AJ71" s="155"/>
      <c r="AK71" s="103"/>
      <c r="AL71" s="104"/>
      <c r="AM71" s="104"/>
      <c r="AN71" s="104"/>
      <c r="AO71" s="104"/>
      <c r="AP71" s="104"/>
      <c r="AQ71" s="104"/>
      <c r="AR71" s="104"/>
      <c r="AS71" s="104"/>
      <c r="AT71" s="314"/>
      <c r="AU71" s="105"/>
    </row>
    <row r="72" spans="1:47" x14ac:dyDescent="0.2">
      <c r="A72" s="157"/>
      <c r="B72" s="775"/>
      <c r="C72" s="155"/>
      <c r="D72" s="156"/>
      <c r="E72" s="924"/>
      <c r="F72" s="924"/>
      <c r="G72" s="924"/>
      <c r="H72" s="924"/>
      <c r="I72" s="924"/>
      <c r="J72" s="924"/>
      <c r="K72" s="924"/>
      <c r="L72" s="924"/>
      <c r="M72" s="924"/>
      <c r="N72" s="155"/>
      <c r="O72" s="156"/>
      <c r="P72" s="157"/>
      <c r="Q72" s="1006"/>
      <c r="R72" s="1006"/>
      <c r="S72" s="1006"/>
      <c r="T72" s="1006"/>
      <c r="U72" s="1006"/>
      <c r="V72" s="1006"/>
      <c r="W72" s="159"/>
      <c r="X72" s="161"/>
      <c r="Y72" s="155"/>
      <c r="Z72" s="156"/>
      <c r="AA72" s="157"/>
      <c r="AB72" s="1006"/>
      <c r="AC72" s="1006"/>
      <c r="AD72" s="1006"/>
      <c r="AE72" s="1006"/>
      <c r="AF72" s="1006"/>
      <c r="AG72" s="1006"/>
      <c r="AH72" s="159"/>
      <c r="AI72" s="161"/>
      <c r="AJ72" s="155"/>
      <c r="AK72" s="103"/>
      <c r="AL72" s="104"/>
      <c r="AM72" s="104"/>
      <c r="AN72" s="104"/>
      <c r="AO72" s="104"/>
      <c r="AP72" s="104"/>
      <c r="AQ72" s="104"/>
      <c r="AR72" s="104"/>
      <c r="AS72" s="104"/>
      <c r="AT72" s="314"/>
      <c r="AU72" s="105"/>
    </row>
    <row r="73" spans="1:47" x14ac:dyDescent="0.2">
      <c r="A73" s="790"/>
      <c r="B73" s="775"/>
      <c r="C73" s="155"/>
      <c r="D73" s="156"/>
      <c r="E73" s="924"/>
      <c r="F73" s="924"/>
      <c r="G73" s="924"/>
      <c r="H73" s="924"/>
      <c r="I73" s="924"/>
      <c r="J73" s="924"/>
      <c r="K73" s="924"/>
      <c r="L73" s="924"/>
      <c r="M73" s="924"/>
      <c r="N73" s="155"/>
      <c r="O73" s="156"/>
      <c r="P73" s="790"/>
      <c r="Q73" s="1006"/>
      <c r="R73" s="1006"/>
      <c r="S73" s="1006"/>
      <c r="T73" s="1006"/>
      <c r="U73" s="1006"/>
      <c r="V73" s="1006"/>
      <c r="W73" s="159"/>
      <c r="X73" s="161"/>
      <c r="Y73" s="155"/>
      <c r="Z73" s="156"/>
      <c r="AA73" s="790"/>
      <c r="AB73" s="1006"/>
      <c r="AC73" s="1006"/>
      <c r="AD73" s="1006"/>
      <c r="AE73" s="1006"/>
      <c r="AF73" s="1006"/>
      <c r="AG73" s="1006"/>
      <c r="AH73" s="159"/>
      <c r="AI73" s="161"/>
      <c r="AJ73" s="155"/>
      <c r="AK73" s="103"/>
      <c r="AL73" s="104"/>
      <c r="AM73" s="104"/>
      <c r="AN73" s="104"/>
      <c r="AO73" s="104"/>
      <c r="AP73" s="104"/>
      <c r="AQ73" s="104"/>
      <c r="AR73" s="104"/>
      <c r="AS73" s="104"/>
      <c r="AT73" s="314"/>
      <c r="AU73" s="105"/>
    </row>
    <row r="74" spans="1:47" x14ac:dyDescent="0.2">
      <c r="A74" s="157"/>
      <c r="B74" s="775"/>
      <c r="C74" s="155"/>
      <c r="D74" s="156"/>
      <c r="E74" s="924"/>
      <c r="F74" s="924"/>
      <c r="G74" s="924"/>
      <c r="H74" s="924"/>
      <c r="I74" s="924"/>
      <c r="J74" s="924"/>
      <c r="K74" s="924"/>
      <c r="L74" s="924"/>
      <c r="M74" s="924"/>
      <c r="N74" s="155"/>
      <c r="O74" s="156"/>
      <c r="P74" s="159" t="s">
        <v>445</v>
      </c>
      <c r="Q74" s="157"/>
      <c r="R74" s="163" t="s">
        <v>2</v>
      </c>
      <c r="S74" s="163"/>
      <c r="T74" s="163"/>
      <c r="U74" s="163"/>
      <c r="V74" s="163"/>
      <c r="W74" s="163"/>
      <c r="X74" s="174" t="s">
        <v>12</v>
      </c>
      <c r="Y74" s="155"/>
      <c r="Z74" s="156"/>
      <c r="AA74" s="159" t="s">
        <v>445</v>
      </c>
      <c r="AB74" s="157"/>
      <c r="AC74" s="163" t="s">
        <v>2</v>
      </c>
      <c r="AD74" s="163"/>
      <c r="AE74" s="163"/>
      <c r="AF74" s="163"/>
      <c r="AG74" s="163"/>
      <c r="AH74" s="163"/>
      <c r="AI74" s="174" t="s">
        <v>12</v>
      </c>
      <c r="AJ74" s="155"/>
      <c r="AK74" s="103"/>
      <c r="AL74" s="104"/>
      <c r="AM74" s="104"/>
      <c r="AN74" s="104"/>
      <c r="AO74" s="104"/>
      <c r="AP74" s="104"/>
      <c r="AQ74" s="104"/>
      <c r="AR74" s="104"/>
      <c r="AS74" s="104"/>
      <c r="AT74" s="314"/>
      <c r="AU74" s="105"/>
    </row>
    <row r="75" spans="1:47" x14ac:dyDescent="0.2">
      <c r="A75" s="157"/>
      <c r="B75" s="775"/>
      <c r="C75" s="155"/>
      <c r="D75" s="156"/>
      <c r="E75" s="924"/>
      <c r="F75" s="924"/>
      <c r="G75" s="924"/>
      <c r="H75" s="924"/>
      <c r="I75" s="924"/>
      <c r="J75" s="924"/>
      <c r="K75" s="924"/>
      <c r="L75" s="924"/>
      <c r="M75" s="924"/>
      <c r="N75" s="155"/>
      <c r="O75" s="156"/>
      <c r="P75" s="157"/>
      <c r="Q75" s="157"/>
      <c r="R75" s="157"/>
      <c r="S75" s="157"/>
      <c r="T75" s="157"/>
      <c r="U75" s="264"/>
      <c r="V75" s="158" t="s">
        <v>1718</v>
      </c>
      <c r="W75" s="157"/>
      <c r="X75" s="154"/>
      <c r="Y75" s="155"/>
      <c r="Z75" s="156"/>
      <c r="AA75" s="157"/>
      <c r="AB75" s="157"/>
      <c r="AC75" s="157"/>
      <c r="AD75" s="157"/>
      <c r="AE75" s="157"/>
      <c r="AF75" s="264"/>
      <c r="AG75" s="158" t="s">
        <v>1718</v>
      </c>
      <c r="AH75" s="157"/>
      <c r="AI75" s="154"/>
      <c r="AJ75" s="155"/>
      <c r="AK75" s="103"/>
      <c r="AL75" s="104"/>
      <c r="AM75" s="104"/>
      <c r="AN75" s="104"/>
      <c r="AO75" s="104"/>
      <c r="AP75" s="104"/>
      <c r="AQ75" s="104"/>
      <c r="AR75" s="104"/>
      <c r="AS75" s="104"/>
      <c r="AT75" s="314"/>
      <c r="AU75" s="105"/>
    </row>
    <row r="76" spans="1:47" ht="6" customHeight="1" x14ac:dyDescent="0.2">
      <c r="A76" s="172"/>
      <c r="B76" s="171"/>
      <c r="C76" s="166"/>
      <c r="D76" s="165"/>
      <c r="E76" s="172"/>
      <c r="F76" s="172"/>
      <c r="G76" s="172"/>
      <c r="H76" s="172"/>
      <c r="I76" s="172"/>
      <c r="J76" s="172"/>
      <c r="K76" s="172"/>
      <c r="L76" s="172"/>
      <c r="M76" s="172"/>
      <c r="N76" s="166"/>
      <c r="O76" s="165"/>
      <c r="P76" s="172"/>
      <c r="Q76" s="172"/>
      <c r="R76" s="172"/>
      <c r="S76" s="172"/>
      <c r="T76" s="172"/>
      <c r="U76" s="172"/>
      <c r="V76" s="172"/>
      <c r="W76" s="172"/>
      <c r="X76" s="171"/>
      <c r="Y76" s="166"/>
      <c r="Z76" s="165"/>
      <c r="AA76" s="172"/>
      <c r="AB76" s="172"/>
      <c r="AC76" s="172"/>
      <c r="AD76" s="172"/>
      <c r="AE76" s="172"/>
      <c r="AF76" s="172"/>
      <c r="AG76" s="172"/>
      <c r="AH76" s="172"/>
      <c r="AI76" s="171"/>
      <c r="AJ76" s="166"/>
      <c r="AK76" s="106"/>
      <c r="AL76" s="107"/>
      <c r="AM76" s="107"/>
      <c r="AN76" s="107"/>
      <c r="AO76" s="107"/>
      <c r="AP76" s="107"/>
      <c r="AQ76" s="107"/>
      <c r="AR76" s="107"/>
      <c r="AS76" s="107"/>
      <c r="AT76" s="317"/>
      <c r="AU76" s="108"/>
    </row>
    <row r="77" spans="1:47" ht="6" customHeight="1" x14ac:dyDescent="0.2">
      <c r="A77" s="34"/>
      <c r="B77" s="787"/>
      <c r="C77" s="152"/>
      <c r="D77" s="153"/>
      <c r="E77" s="34"/>
      <c r="F77" s="34"/>
      <c r="G77" s="34"/>
      <c r="H77" s="34"/>
      <c r="I77" s="34"/>
      <c r="J77" s="34"/>
      <c r="K77" s="34"/>
      <c r="L77" s="34"/>
      <c r="M77" s="34"/>
      <c r="N77" s="152"/>
      <c r="O77" s="100"/>
      <c r="P77" s="101"/>
      <c r="Q77" s="101"/>
      <c r="R77" s="101"/>
      <c r="S77" s="101"/>
      <c r="T77" s="101"/>
      <c r="U77" s="101"/>
      <c r="V77" s="101"/>
      <c r="W77" s="101"/>
      <c r="X77" s="320"/>
      <c r="Y77" s="102"/>
      <c r="Z77" s="100"/>
      <c r="AA77" s="101"/>
      <c r="AB77" s="101"/>
      <c r="AC77" s="101"/>
      <c r="AD77" s="101"/>
      <c r="AE77" s="101"/>
      <c r="AF77" s="101"/>
      <c r="AG77" s="101"/>
      <c r="AH77" s="101"/>
      <c r="AI77" s="320"/>
      <c r="AJ77" s="102"/>
      <c r="AK77" s="153"/>
      <c r="AL77" s="34"/>
      <c r="AM77" s="34"/>
      <c r="AN77" s="34"/>
      <c r="AO77" s="34"/>
      <c r="AP77" s="34"/>
      <c r="AQ77" s="34"/>
      <c r="AR77" s="34"/>
      <c r="AS77" s="34"/>
      <c r="AT77" s="151"/>
      <c r="AU77" s="89"/>
    </row>
    <row r="78" spans="1:47" ht="11.25" customHeight="1" x14ac:dyDescent="0.2">
      <c r="A78" s="157"/>
      <c r="B78" s="775">
        <v>723</v>
      </c>
      <c r="C78" s="155"/>
      <c r="D78" s="156"/>
      <c r="E78" s="924" t="str">
        <f ca="1">VLOOKUP(INDIRECT(ADDRESS(ROW(),COLUMN()-3)),Language_Translations,MATCH(Language_Selected,Language_Options,0),FALSE)</f>
        <v>En tout, avec combien de personnes différentes avez-vous eu des rapports sexuels au cours des 12 derniers mois ?</v>
      </c>
      <c r="F78" s="924"/>
      <c r="G78" s="924"/>
      <c r="H78" s="924"/>
      <c r="I78" s="924"/>
      <c r="J78" s="924"/>
      <c r="K78" s="924"/>
      <c r="L78" s="924"/>
      <c r="M78" s="924"/>
      <c r="N78" s="155"/>
      <c r="O78" s="103"/>
      <c r="P78" s="31"/>
      <c r="Q78" s="31"/>
      <c r="R78" s="31"/>
      <c r="S78" s="31"/>
      <c r="T78" s="31"/>
      <c r="U78" s="31"/>
      <c r="V78" s="31"/>
      <c r="W78" s="31"/>
      <c r="X78" s="321"/>
      <c r="Y78" s="105"/>
      <c r="Z78" s="103"/>
      <c r="AA78" s="31"/>
      <c r="AB78" s="31"/>
      <c r="AC78" s="31"/>
      <c r="AD78" s="31"/>
      <c r="AE78" s="31"/>
      <c r="AF78" s="104"/>
      <c r="AG78" s="104"/>
      <c r="AH78" s="104"/>
      <c r="AI78" s="314"/>
      <c r="AJ78" s="105"/>
      <c r="AK78" s="156" t="s">
        <v>177</v>
      </c>
      <c r="AU78" s="94"/>
    </row>
    <row r="79" spans="1:47" x14ac:dyDescent="0.2">
      <c r="A79" s="157"/>
      <c r="B79" s="775"/>
      <c r="C79" s="155"/>
      <c r="D79" s="156"/>
      <c r="E79" s="924"/>
      <c r="F79" s="924"/>
      <c r="G79" s="924"/>
      <c r="H79" s="924"/>
      <c r="I79" s="924"/>
      <c r="J79" s="924"/>
      <c r="K79" s="924"/>
      <c r="L79" s="924"/>
      <c r="M79" s="924"/>
      <c r="N79" s="155"/>
      <c r="O79" s="103"/>
      <c r="P79" s="104"/>
      <c r="Q79" s="104"/>
      <c r="R79" s="104"/>
      <c r="S79" s="104"/>
      <c r="T79" s="104"/>
      <c r="U79" s="104"/>
      <c r="V79" s="104"/>
      <c r="W79" s="104"/>
      <c r="X79" s="314"/>
      <c r="Y79" s="105"/>
      <c r="Z79" s="103"/>
      <c r="AA79" s="31"/>
      <c r="AB79" s="31"/>
      <c r="AC79" s="31"/>
      <c r="AD79" s="31"/>
      <c r="AE79" s="31"/>
      <c r="AF79" s="31"/>
      <c r="AG79" s="31"/>
      <c r="AH79" s="104"/>
      <c r="AI79" s="322"/>
      <c r="AJ79" s="323"/>
      <c r="AK79" s="324"/>
      <c r="AL79" s="157" t="s">
        <v>1145</v>
      </c>
      <c r="AM79" s="157"/>
      <c r="AN79" s="157"/>
      <c r="AO79" s="157"/>
      <c r="AP79" s="157"/>
      <c r="AQ79" s="157"/>
      <c r="AR79" s="157"/>
      <c r="AS79" s="157"/>
      <c r="AT79" s="154"/>
      <c r="AU79" s="94"/>
    </row>
    <row r="80" spans="1:47" x14ac:dyDescent="0.2">
      <c r="A80" s="790"/>
      <c r="B80" s="775"/>
      <c r="C80" s="155"/>
      <c r="D80" s="156"/>
      <c r="E80" s="924"/>
      <c r="F80" s="924"/>
      <c r="G80" s="924"/>
      <c r="H80" s="924"/>
      <c r="I80" s="924"/>
      <c r="J80" s="924"/>
      <c r="K80" s="924"/>
      <c r="L80" s="924"/>
      <c r="M80" s="924"/>
      <c r="N80" s="155"/>
      <c r="O80" s="103"/>
      <c r="P80" s="104"/>
      <c r="Q80" s="104"/>
      <c r="R80" s="104"/>
      <c r="S80" s="104"/>
      <c r="T80" s="104"/>
      <c r="U80" s="104"/>
      <c r="V80" s="104"/>
      <c r="W80" s="104"/>
      <c r="X80" s="314"/>
      <c r="Y80" s="105"/>
      <c r="Z80" s="103"/>
      <c r="AA80" s="31"/>
      <c r="AB80" s="31"/>
      <c r="AC80" s="31"/>
      <c r="AD80" s="31"/>
      <c r="AE80" s="31"/>
      <c r="AF80" s="31"/>
      <c r="AG80" s="31"/>
      <c r="AH80" s="104"/>
      <c r="AI80" s="322"/>
      <c r="AJ80" s="323"/>
      <c r="AK80" s="324"/>
      <c r="AM80" s="790" t="s">
        <v>1671</v>
      </c>
      <c r="AN80" s="790"/>
      <c r="AO80" s="790"/>
      <c r="AP80" s="790"/>
      <c r="AQ80" s="790"/>
      <c r="AR80" s="790"/>
      <c r="AS80" s="790"/>
      <c r="AT80" s="775"/>
      <c r="AU80" s="765"/>
    </row>
    <row r="81" spans="1:47" x14ac:dyDescent="0.2">
      <c r="A81" s="157"/>
      <c r="B81" s="775"/>
      <c r="C81" s="155"/>
      <c r="D81" s="156"/>
      <c r="E81" s="924"/>
      <c r="F81" s="924"/>
      <c r="G81" s="924"/>
      <c r="H81" s="924"/>
      <c r="I81" s="924"/>
      <c r="J81" s="924"/>
      <c r="K81" s="924"/>
      <c r="L81" s="924"/>
      <c r="M81" s="924"/>
      <c r="N81" s="155"/>
      <c r="O81" s="103"/>
      <c r="P81" s="104"/>
      <c r="Q81" s="104"/>
      <c r="R81" s="104"/>
      <c r="S81" s="104"/>
      <c r="T81" s="104"/>
      <c r="U81" s="104"/>
      <c r="V81" s="104"/>
      <c r="W81" s="104"/>
      <c r="X81" s="314"/>
      <c r="Y81" s="105"/>
      <c r="Z81" s="103"/>
      <c r="AA81" s="31"/>
      <c r="AB81" s="31"/>
      <c r="AC81" s="31"/>
      <c r="AD81" s="31"/>
      <c r="AE81" s="31"/>
      <c r="AF81" s="31"/>
      <c r="AG81" s="31"/>
      <c r="AH81" s="104"/>
      <c r="AI81" s="322"/>
      <c r="AJ81" s="323"/>
      <c r="AK81" s="324"/>
      <c r="AM81" s="157" t="s">
        <v>1672</v>
      </c>
      <c r="AN81" s="157"/>
      <c r="AO81" s="157"/>
      <c r="AP81" s="157"/>
      <c r="AQ81" s="157"/>
      <c r="AR81" s="157"/>
      <c r="AS81" s="157"/>
      <c r="AT81" s="154"/>
      <c r="AU81" s="94"/>
    </row>
    <row r="82" spans="1:47" x14ac:dyDescent="0.2">
      <c r="A82" s="157"/>
      <c r="B82" s="775"/>
      <c r="C82" s="155"/>
      <c r="D82" s="156"/>
      <c r="E82" s="924"/>
      <c r="F82" s="924"/>
      <c r="G82" s="924"/>
      <c r="H82" s="924"/>
      <c r="I82" s="924"/>
      <c r="J82" s="924"/>
      <c r="K82" s="924"/>
      <c r="L82" s="924"/>
      <c r="M82" s="924"/>
      <c r="N82" s="155"/>
      <c r="O82" s="103"/>
      <c r="P82" s="104"/>
      <c r="Q82" s="104"/>
      <c r="R82" s="104"/>
      <c r="S82" s="104"/>
      <c r="T82" s="104"/>
      <c r="U82" s="104"/>
      <c r="V82" s="104"/>
      <c r="W82" s="104"/>
      <c r="X82" s="314"/>
      <c r="Y82" s="105"/>
      <c r="Z82" s="103"/>
      <c r="AA82" s="104"/>
      <c r="AB82" s="104"/>
      <c r="AC82" s="104"/>
      <c r="AD82" s="104"/>
      <c r="AE82" s="104"/>
      <c r="AF82" s="104"/>
      <c r="AG82" s="104"/>
      <c r="AH82" s="104"/>
      <c r="AI82" s="314"/>
      <c r="AJ82" s="105"/>
      <c r="AK82" s="156"/>
      <c r="AM82" s="157" t="s">
        <v>1673</v>
      </c>
      <c r="AN82" s="157"/>
      <c r="AO82" s="157"/>
      <c r="AP82" s="157"/>
      <c r="AQ82" s="153"/>
      <c r="AR82" s="34"/>
      <c r="AS82" s="153"/>
      <c r="AT82" s="315"/>
      <c r="AU82" s="94"/>
    </row>
    <row r="83" spans="1:47" ht="11.25" customHeight="1" x14ac:dyDescent="0.2">
      <c r="A83" s="157"/>
      <c r="B83" s="775"/>
      <c r="C83" s="155"/>
      <c r="D83" s="156"/>
      <c r="E83" s="934" t="s">
        <v>1150</v>
      </c>
      <c r="F83" s="934"/>
      <c r="G83" s="934"/>
      <c r="H83" s="934"/>
      <c r="I83" s="934"/>
      <c r="J83" s="934"/>
      <c r="K83" s="934"/>
      <c r="L83" s="934"/>
      <c r="M83" s="934"/>
      <c r="N83" s="155"/>
      <c r="O83" s="103"/>
      <c r="P83" s="104"/>
      <c r="Q83" s="104"/>
      <c r="R83" s="104"/>
      <c r="S83" s="104"/>
      <c r="T83" s="104"/>
      <c r="U83" s="104"/>
      <c r="V83" s="104"/>
      <c r="W83" s="104"/>
      <c r="X83" s="314"/>
      <c r="Y83" s="105"/>
      <c r="Z83" s="103"/>
      <c r="AA83" s="31"/>
      <c r="AB83" s="31"/>
      <c r="AC83" s="31"/>
      <c r="AD83" s="31"/>
      <c r="AE83" s="31"/>
      <c r="AF83" s="31"/>
      <c r="AG83" s="31"/>
      <c r="AH83" s="31"/>
      <c r="AI83" s="321"/>
      <c r="AJ83" s="105"/>
      <c r="AK83" s="156"/>
      <c r="AM83" s="159" t="s">
        <v>388</v>
      </c>
      <c r="AN83" s="144"/>
      <c r="AO83" s="144"/>
      <c r="AP83" s="163" t="s">
        <v>2</v>
      </c>
      <c r="AQ83" s="165"/>
      <c r="AR83" s="172"/>
      <c r="AS83" s="44"/>
      <c r="AT83" s="319"/>
      <c r="AU83" s="94"/>
    </row>
    <row r="84" spans="1:47" x14ac:dyDescent="0.2">
      <c r="A84" s="157"/>
      <c r="B84" s="775"/>
      <c r="C84" s="155"/>
      <c r="D84" s="156"/>
      <c r="E84" s="934"/>
      <c r="F84" s="934"/>
      <c r="G84" s="934"/>
      <c r="H84" s="934"/>
      <c r="I84" s="934"/>
      <c r="J84" s="934"/>
      <c r="K84" s="934"/>
      <c r="L84" s="934"/>
      <c r="M84" s="934"/>
      <c r="N84" s="155"/>
      <c r="O84" s="103"/>
      <c r="P84" s="104"/>
      <c r="Q84" s="104"/>
      <c r="R84" s="104"/>
      <c r="S84" s="104"/>
      <c r="T84" s="104"/>
      <c r="U84" s="104"/>
      <c r="V84" s="104"/>
      <c r="W84" s="104"/>
      <c r="X84" s="314"/>
      <c r="Y84" s="105"/>
      <c r="Z84" s="103"/>
      <c r="AA84" s="31"/>
      <c r="AB84" s="31"/>
      <c r="AC84" s="31"/>
      <c r="AD84" s="31"/>
      <c r="AE84" s="31"/>
      <c r="AF84" s="31"/>
      <c r="AG84" s="31"/>
      <c r="AH84" s="31"/>
      <c r="AI84" s="321"/>
      <c r="AJ84" s="105"/>
      <c r="AK84" s="156"/>
      <c r="AL84" s="159"/>
      <c r="AM84" s="159"/>
      <c r="AN84" s="159"/>
      <c r="AO84" s="24"/>
      <c r="AP84" s="24"/>
      <c r="AQ84" s="157"/>
      <c r="AR84" s="157"/>
      <c r="AS84" s="24"/>
      <c r="AT84" s="179"/>
      <c r="AU84" s="94"/>
    </row>
    <row r="85" spans="1:47" x14ac:dyDescent="0.2">
      <c r="A85" s="157"/>
      <c r="B85" s="775"/>
      <c r="C85" s="155"/>
      <c r="D85" s="156"/>
      <c r="E85" s="934"/>
      <c r="F85" s="934"/>
      <c r="G85" s="934"/>
      <c r="H85" s="934"/>
      <c r="I85" s="934"/>
      <c r="J85" s="934"/>
      <c r="K85" s="934"/>
      <c r="L85" s="934"/>
      <c r="M85" s="934"/>
      <c r="N85" s="155"/>
      <c r="O85" s="103"/>
      <c r="P85" s="104"/>
      <c r="Q85" s="104"/>
      <c r="R85" s="104"/>
      <c r="S85" s="104"/>
      <c r="T85" s="104"/>
      <c r="U85" s="104"/>
      <c r="V85" s="104"/>
      <c r="W85" s="104"/>
      <c r="X85" s="314"/>
      <c r="Y85" s="105"/>
      <c r="Z85" s="103"/>
      <c r="AA85" s="31"/>
      <c r="AB85" s="31"/>
      <c r="AC85" s="31"/>
      <c r="AD85" s="31"/>
      <c r="AE85" s="31"/>
      <c r="AF85" s="31"/>
      <c r="AG85" s="31"/>
      <c r="AH85" s="31"/>
      <c r="AI85" s="321"/>
      <c r="AJ85" s="105"/>
      <c r="AK85" s="156"/>
      <c r="AL85" s="24" t="s">
        <v>560</v>
      </c>
      <c r="AM85" s="24"/>
      <c r="AN85" s="24"/>
      <c r="AO85" s="24"/>
      <c r="AP85" s="24"/>
      <c r="AQ85" s="163" t="s">
        <v>2</v>
      </c>
      <c r="AR85" s="163"/>
      <c r="AS85" s="239"/>
      <c r="AT85" s="178" t="s">
        <v>7</v>
      </c>
      <c r="AU85" s="94"/>
    </row>
    <row r="86" spans="1:47" x14ac:dyDescent="0.2">
      <c r="A86" s="157"/>
      <c r="B86" s="775"/>
      <c r="C86" s="155"/>
      <c r="D86" s="156"/>
      <c r="E86" s="934"/>
      <c r="F86" s="934"/>
      <c r="G86" s="934"/>
      <c r="H86" s="934"/>
      <c r="I86" s="934"/>
      <c r="J86" s="934"/>
      <c r="K86" s="934"/>
      <c r="L86" s="934"/>
      <c r="M86" s="934"/>
      <c r="N86" s="155"/>
      <c r="O86" s="103"/>
      <c r="P86" s="104"/>
      <c r="Q86" s="104"/>
      <c r="R86" s="104"/>
      <c r="S86" s="104"/>
      <c r="T86" s="104"/>
      <c r="U86" s="104"/>
      <c r="V86" s="104"/>
      <c r="W86" s="104"/>
      <c r="X86" s="314"/>
      <c r="Y86" s="105"/>
      <c r="Z86" s="103"/>
      <c r="AA86" s="31"/>
      <c r="AB86" s="31"/>
      <c r="AC86" s="31"/>
      <c r="AD86" s="31"/>
      <c r="AE86" s="31"/>
      <c r="AF86" s="31"/>
      <c r="AG86" s="31"/>
      <c r="AH86" s="31"/>
      <c r="AI86" s="321"/>
      <c r="AJ86" s="105"/>
      <c r="AK86" s="156"/>
      <c r="AU86" s="94"/>
    </row>
    <row r="87" spans="1:47" x14ac:dyDescent="0.2">
      <c r="A87" s="790"/>
      <c r="B87" s="775"/>
      <c r="C87" s="155"/>
      <c r="D87" s="156"/>
      <c r="E87" s="934"/>
      <c r="F87" s="934"/>
      <c r="G87" s="934"/>
      <c r="H87" s="934"/>
      <c r="I87" s="934"/>
      <c r="J87" s="934"/>
      <c r="K87" s="934"/>
      <c r="L87" s="934"/>
      <c r="M87" s="934"/>
      <c r="N87" s="155"/>
      <c r="O87" s="103"/>
      <c r="P87" s="104"/>
      <c r="Q87" s="104"/>
      <c r="R87" s="104"/>
      <c r="S87" s="104"/>
      <c r="T87" s="104"/>
      <c r="U87" s="104"/>
      <c r="V87" s="104"/>
      <c r="W87" s="104"/>
      <c r="X87" s="314"/>
      <c r="Y87" s="105"/>
      <c r="Z87" s="103"/>
      <c r="AA87" s="31"/>
      <c r="AB87" s="31"/>
      <c r="AC87" s="31"/>
      <c r="AD87" s="31"/>
      <c r="AE87" s="31"/>
      <c r="AF87" s="31"/>
      <c r="AG87" s="31"/>
      <c r="AH87" s="31"/>
      <c r="AI87" s="321"/>
      <c r="AJ87" s="105"/>
      <c r="AK87" s="156"/>
      <c r="AU87" s="765"/>
    </row>
    <row r="88" spans="1:47" x14ac:dyDescent="0.2">
      <c r="A88" s="157"/>
      <c r="B88" s="775"/>
      <c r="C88" s="155"/>
      <c r="D88" s="156"/>
      <c r="E88" s="934"/>
      <c r="F88" s="934"/>
      <c r="G88" s="934"/>
      <c r="H88" s="934"/>
      <c r="I88" s="934"/>
      <c r="J88" s="934"/>
      <c r="K88" s="934"/>
      <c r="L88" s="934"/>
      <c r="M88" s="934"/>
      <c r="N88" s="155"/>
      <c r="O88" s="103"/>
      <c r="P88" s="104"/>
      <c r="Q88" s="104"/>
      <c r="R88" s="104"/>
      <c r="S88" s="104"/>
      <c r="T88" s="104"/>
      <c r="U88" s="104"/>
      <c r="V88" s="104"/>
      <c r="W88" s="104"/>
      <c r="X88" s="314"/>
      <c r="Y88" s="105"/>
      <c r="Z88" s="103"/>
      <c r="AA88" s="104"/>
      <c r="AB88" s="104"/>
      <c r="AC88" s="104"/>
      <c r="AD88" s="104"/>
      <c r="AE88" s="104"/>
      <c r="AF88" s="104"/>
      <c r="AG88" s="104"/>
      <c r="AH88" s="104"/>
      <c r="AI88" s="314"/>
      <c r="AJ88" s="105"/>
      <c r="AK88" s="156"/>
      <c r="AL88" s="157"/>
      <c r="AM88" s="157"/>
      <c r="AN88" s="157"/>
      <c r="AO88" s="28"/>
      <c r="AP88" s="28"/>
      <c r="AQ88" s="157"/>
      <c r="AR88" s="157"/>
      <c r="AS88" s="157"/>
      <c r="AT88" s="154"/>
      <c r="AU88" s="94"/>
    </row>
    <row r="89" spans="1:47" ht="6" customHeight="1" x14ac:dyDescent="0.2">
      <c r="A89" s="172"/>
      <c r="B89" s="171"/>
      <c r="C89" s="166"/>
      <c r="D89" s="165"/>
      <c r="E89" s="30"/>
      <c r="F89" s="172"/>
      <c r="G89" s="172"/>
      <c r="H89" s="172"/>
      <c r="I89" s="172"/>
      <c r="J89" s="172"/>
      <c r="K89" s="172"/>
      <c r="L89" s="172"/>
      <c r="M89" s="172"/>
      <c r="N89" s="166"/>
      <c r="O89" s="106"/>
      <c r="P89" s="107"/>
      <c r="Q89" s="107"/>
      <c r="R89" s="107"/>
      <c r="S89" s="107"/>
      <c r="T89" s="107"/>
      <c r="U89" s="107"/>
      <c r="V89" s="107"/>
      <c r="W89" s="107"/>
      <c r="X89" s="317"/>
      <c r="Y89" s="108"/>
      <c r="Z89" s="106"/>
      <c r="AA89" s="107"/>
      <c r="AB89" s="107"/>
      <c r="AC89" s="107"/>
      <c r="AD89" s="107"/>
      <c r="AE89" s="107"/>
      <c r="AF89" s="107"/>
      <c r="AG89" s="107"/>
      <c r="AH89" s="107"/>
      <c r="AI89" s="317"/>
      <c r="AJ89" s="108"/>
      <c r="AK89" s="165"/>
      <c r="AL89" s="172"/>
      <c r="AM89" s="172"/>
      <c r="AN89" s="172"/>
      <c r="AO89" s="30"/>
      <c r="AP89" s="30"/>
      <c r="AQ89" s="172"/>
      <c r="AR89" s="172"/>
      <c r="AS89" s="172"/>
      <c r="AT89" s="171"/>
      <c r="AU89" s="91"/>
    </row>
    <row r="90" spans="1:47" ht="6" customHeight="1" x14ac:dyDescent="0.2">
      <c r="A90" s="34"/>
      <c r="B90" s="787"/>
      <c r="C90" s="34"/>
      <c r="D90" s="34"/>
      <c r="E90" s="34"/>
      <c r="F90" s="34"/>
      <c r="G90" s="34"/>
      <c r="H90" s="34"/>
      <c r="I90" s="34"/>
      <c r="J90" s="34"/>
      <c r="K90" s="34"/>
      <c r="L90" s="34"/>
      <c r="M90" s="34"/>
      <c r="N90" s="34"/>
      <c r="O90" s="34"/>
      <c r="P90" s="34"/>
      <c r="Q90" s="34"/>
      <c r="R90" s="34"/>
      <c r="S90" s="34"/>
      <c r="T90" s="34"/>
      <c r="U90" s="34"/>
      <c r="V90" s="34"/>
      <c r="W90" s="34"/>
      <c r="X90" s="151"/>
      <c r="Y90" s="34"/>
      <c r="Z90" s="34"/>
      <c r="AA90" s="34"/>
      <c r="AB90" s="34"/>
      <c r="AC90" s="34"/>
      <c r="AD90" s="34"/>
      <c r="AE90" s="34"/>
      <c r="AF90" s="34"/>
      <c r="AG90" s="34"/>
      <c r="AH90" s="34"/>
      <c r="AI90" s="151"/>
      <c r="AJ90" s="34"/>
      <c r="AK90" s="34"/>
      <c r="AL90" s="34"/>
      <c r="AM90" s="34"/>
      <c r="AN90" s="34"/>
      <c r="AO90" s="34"/>
      <c r="AP90" s="34"/>
      <c r="AQ90" s="34"/>
      <c r="AR90" s="34"/>
      <c r="AS90" s="34"/>
      <c r="AT90" s="151"/>
      <c r="AU90" s="34"/>
    </row>
    <row r="93" spans="1:47" ht="11.25" customHeight="1" x14ac:dyDescent="0.2"/>
  </sheetData>
  <sheetProtection formatCells="0" formatRows="0" insertRows="0" deleteRows="0"/>
  <mergeCells count="20">
    <mergeCell ref="AO39:AS39"/>
    <mergeCell ref="E42:M49"/>
    <mergeCell ref="A1:AU1"/>
    <mergeCell ref="AL4:AT5"/>
    <mergeCell ref="AA4:AI5"/>
    <mergeCell ref="P4:X5"/>
    <mergeCell ref="E8:M13"/>
    <mergeCell ref="E29:M39"/>
    <mergeCell ref="E16:M19"/>
    <mergeCell ref="E22:M26"/>
    <mergeCell ref="E83:M88"/>
    <mergeCell ref="E78:M82"/>
    <mergeCell ref="S39:W39"/>
    <mergeCell ref="AD39:AH39"/>
    <mergeCell ref="E52:M55"/>
    <mergeCell ref="E56:M61"/>
    <mergeCell ref="E64:M67"/>
    <mergeCell ref="E70:M75"/>
    <mergeCell ref="AB71:AG73"/>
    <mergeCell ref="Q71:V73"/>
  </mergeCells>
  <printOptions horizontalCentered="1"/>
  <pageMargins left="0.25" right="0.25" top="0.25" bottom="0.25" header="0.3" footer="0.3"/>
  <pageSetup paperSize="9" orientation="portrait" r:id="rId1"/>
  <headerFooter>
    <oddFooter>&amp;CW-&amp;P</oddFooter>
  </headerFooter>
  <rowBreaks count="1" manualBreakCount="1">
    <brk id="50"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tabColor theme="3" tint="0.59999389629810485"/>
  </sheetPr>
  <dimension ref="A1:AQ87"/>
  <sheetViews>
    <sheetView view="pageBreakPreview" zoomScaleNormal="100" zoomScaleSheetLayoutView="100" workbookViewId="0"/>
  </sheetViews>
  <sheetFormatPr defaultColWidth="2.77734375" defaultRowHeight="10" x14ac:dyDescent="0.2"/>
  <cols>
    <col min="1" max="1" width="1.77734375" style="142" customWidth="1"/>
    <col min="2" max="2" width="4.77734375" style="604" customWidth="1"/>
    <col min="3" max="4" width="1.77734375" style="142" customWidth="1"/>
    <col min="5" max="20" width="2.77734375" style="142"/>
    <col min="21" max="22" width="1.77734375" style="142" customWidth="1"/>
    <col min="23" max="34" width="2.77734375" style="142"/>
    <col min="35" max="35" width="2.77734375" style="142" customWidth="1"/>
    <col min="36" max="36" width="2.77734375" style="142"/>
    <col min="37" max="38" width="2.77734375" style="142" customWidth="1"/>
    <col min="39" max="41" width="1.77734375" style="142" customWidth="1"/>
    <col min="42" max="42" width="4.77734375" style="142" customWidth="1"/>
    <col min="43" max="43" width="1.77734375" style="142" customWidth="1"/>
    <col min="44" max="16384" width="2.77734375" style="142"/>
  </cols>
  <sheetData>
    <row r="1" spans="1:43" ht="11.25" customHeight="1" x14ac:dyDescent="0.2">
      <c r="A1" s="1003" t="s">
        <v>1101</v>
      </c>
      <c r="B1" s="1003"/>
      <c r="C1" s="1003"/>
      <c r="D1" s="1003"/>
      <c r="E1" s="1003"/>
      <c r="F1" s="1003"/>
      <c r="G1" s="1003"/>
      <c r="H1" s="1003"/>
      <c r="I1" s="1003"/>
      <c r="J1" s="1003"/>
      <c r="K1" s="1003"/>
      <c r="L1" s="1003"/>
      <c r="M1" s="1003"/>
      <c r="N1" s="1003"/>
      <c r="O1" s="1003"/>
      <c r="P1" s="1003"/>
      <c r="Q1" s="1003"/>
      <c r="R1" s="1003"/>
      <c r="S1" s="1003"/>
      <c r="T1" s="1003"/>
      <c r="U1" s="1003"/>
      <c r="V1" s="1003"/>
      <c r="W1" s="1003"/>
      <c r="X1" s="1003"/>
      <c r="Y1" s="1003"/>
      <c r="Z1" s="1003"/>
      <c r="AA1" s="1003"/>
      <c r="AB1" s="1003"/>
      <c r="AC1" s="1003"/>
      <c r="AD1" s="1003"/>
      <c r="AE1" s="1003"/>
      <c r="AF1" s="1003"/>
      <c r="AG1" s="1003"/>
      <c r="AH1" s="1003"/>
      <c r="AI1" s="1003"/>
      <c r="AJ1" s="1003"/>
      <c r="AK1" s="1003"/>
      <c r="AL1" s="1003"/>
      <c r="AM1" s="1003"/>
      <c r="AN1" s="1003"/>
      <c r="AO1" s="1003"/>
      <c r="AP1" s="1003"/>
      <c r="AQ1" s="1003"/>
    </row>
    <row r="2" spans="1:43" ht="6" customHeight="1" x14ac:dyDescent="0.2"/>
    <row r="3" spans="1:43" s="210" customFormat="1" ht="10.5" thickBot="1" x14ac:dyDescent="0.25">
      <c r="A3" s="232"/>
      <c r="B3" s="797" t="s">
        <v>1543</v>
      </c>
      <c r="C3" s="230"/>
      <c r="D3" s="231"/>
      <c r="E3" s="1008" t="s">
        <v>423</v>
      </c>
      <c r="F3" s="1008"/>
      <c r="G3" s="1008"/>
      <c r="H3" s="1008"/>
      <c r="I3" s="1008"/>
      <c r="J3" s="1008"/>
      <c r="K3" s="1008"/>
      <c r="L3" s="1008"/>
      <c r="M3" s="1008"/>
      <c r="N3" s="1008"/>
      <c r="O3" s="1008"/>
      <c r="P3" s="1008"/>
      <c r="Q3" s="1008"/>
      <c r="R3" s="1008"/>
      <c r="S3" s="1008"/>
      <c r="T3" s="1008"/>
      <c r="U3" s="232"/>
      <c r="V3" s="231"/>
      <c r="W3" s="1008" t="s">
        <v>103</v>
      </c>
      <c r="X3" s="1008"/>
      <c r="Y3" s="1008"/>
      <c r="Z3" s="1008"/>
      <c r="AA3" s="1008"/>
      <c r="AB3" s="1008"/>
      <c r="AC3" s="1008"/>
      <c r="AD3" s="1008"/>
      <c r="AE3" s="1008"/>
      <c r="AF3" s="1008"/>
      <c r="AG3" s="1008"/>
      <c r="AH3" s="1008"/>
      <c r="AI3" s="1008"/>
      <c r="AJ3" s="1008"/>
      <c r="AK3" s="1008"/>
      <c r="AL3" s="1008"/>
      <c r="AM3" s="230"/>
      <c r="AN3" s="925" t="s">
        <v>424</v>
      </c>
      <c r="AO3" s="926"/>
      <c r="AP3" s="926"/>
      <c r="AQ3" s="926"/>
    </row>
    <row r="4" spans="1:43" s="264" customFormat="1" ht="6" customHeight="1" x14ac:dyDescent="0.2">
      <c r="A4" s="218"/>
      <c r="B4" s="219"/>
      <c r="C4" s="220"/>
      <c r="D4" s="221"/>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3"/>
      <c r="AM4" s="220"/>
      <c r="AN4" s="221"/>
      <c r="AO4" s="222"/>
      <c r="AP4" s="222"/>
      <c r="AQ4" s="224"/>
    </row>
    <row r="5" spans="1:43" s="264" customFormat="1" x14ac:dyDescent="0.2">
      <c r="A5" s="225"/>
      <c r="B5" s="775">
        <v>724</v>
      </c>
      <c r="C5" s="155"/>
      <c r="D5" s="156"/>
      <c r="E5" s="934" t="s">
        <v>1151</v>
      </c>
      <c r="F5" s="934"/>
      <c r="G5" s="934"/>
      <c r="H5" s="934"/>
      <c r="I5" s="934"/>
      <c r="J5" s="934"/>
      <c r="K5" s="934"/>
      <c r="L5" s="934"/>
      <c r="M5" s="934"/>
      <c r="N5" s="934"/>
      <c r="O5" s="934"/>
      <c r="P5" s="934"/>
      <c r="Q5" s="934"/>
      <c r="R5" s="934"/>
      <c r="S5" s="934"/>
      <c r="T5" s="934"/>
      <c r="U5" s="157"/>
      <c r="V5" s="157"/>
      <c r="W5" s="157"/>
      <c r="X5" s="157"/>
      <c r="Y5" s="157"/>
      <c r="Z5" s="157"/>
      <c r="AA5" s="157"/>
      <c r="AB5" s="157"/>
      <c r="AC5" s="157"/>
      <c r="AD5" s="157"/>
      <c r="AE5" s="157"/>
      <c r="AF5" s="157"/>
      <c r="AG5" s="157"/>
      <c r="AH5" s="157"/>
      <c r="AI5" s="157"/>
      <c r="AJ5" s="157"/>
      <c r="AK5" s="157"/>
      <c r="AL5" s="158"/>
      <c r="AM5" s="155"/>
      <c r="AN5" s="156"/>
      <c r="AO5" s="157"/>
      <c r="AP5" s="157"/>
      <c r="AQ5" s="226"/>
    </row>
    <row r="6" spans="1:43" s="264" customFormat="1" ht="6" customHeight="1" x14ac:dyDescent="0.2">
      <c r="A6" s="225"/>
      <c r="B6" s="775"/>
      <c r="C6" s="155"/>
      <c r="D6" s="156"/>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8"/>
      <c r="AM6" s="155"/>
      <c r="AN6" s="156"/>
      <c r="AO6" s="157"/>
      <c r="AP6" s="157"/>
      <c r="AQ6" s="226"/>
    </row>
    <row r="7" spans="1:43" s="264" customFormat="1" x14ac:dyDescent="0.2">
      <c r="A7" s="225"/>
      <c r="B7" s="775"/>
      <c r="C7" s="155"/>
      <c r="D7" s="156"/>
      <c r="E7" s="157"/>
      <c r="F7" s="157"/>
      <c r="G7" s="157"/>
      <c r="H7" s="157"/>
      <c r="I7" s="157"/>
      <c r="J7" s="157"/>
      <c r="L7" s="157"/>
      <c r="M7" s="157"/>
      <c r="N7" s="158" t="s">
        <v>1153</v>
      </c>
      <c r="P7" s="157"/>
      <c r="Q7" s="157"/>
      <c r="R7" s="157"/>
      <c r="S7" s="157"/>
      <c r="T7" s="157"/>
      <c r="U7" s="157"/>
      <c r="W7" s="157"/>
      <c r="X7" s="157"/>
      <c r="Y7" s="157"/>
      <c r="Z7" s="158" t="s">
        <v>1154</v>
      </c>
      <c r="AA7" s="157"/>
      <c r="AB7" s="157"/>
      <c r="AC7" s="157"/>
      <c r="AD7" s="157"/>
      <c r="AE7" s="157"/>
      <c r="AF7" s="157"/>
      <c r="AG7" s="157"/>
      <c r="AH7" s="157"/>
      <c r="AI7" s="157"/>
      <c r="AJ7" s="157"/>
      <c r="AK7" s="157"/>
      <c r="AL7" s="158"/>
      <c r="AM7" s="155"/>
      <c r="AN7" s="156"/>
      <c r="AO7" s="157"/>
      <c r="AP7" s="973">
        <v>727</v>
      </c>
      <c r="AQ7" s="294"/>
    </row>
    <row r="8" spans="1:43" s="264" customFormat="1" x14ac:dyDescent="0.2">
      <c r="A8" s="225"/>
      <c r="B8" s="775"/>
      <c r="C8" s="155"/>
      <c r="D8" s="156"/>
      <c r="E8" s="157"/>
      <c r="F8" s="157"/>
      <c r="G8" s="157"/>
      <c r="H8" s="157"/>
      <c r="I8" s="157"/>
      <c r="J8" s="157"/>
      <c r="L8" s="157"/>
      <c r="M8" s="157"/>
      <c r="N8" s="158"/>
      <c r="P8" s="157"/>
      <c r="Q8" s="157"/>
      <c r="R8" s="157"/>
      <c r="S8" s="157"/>
      <c r="T8" s="157"/>
      <c r="U8" s="157"/>
      <c r="W8" s="157"/>
      <c r="X8" s="157"/>
      <c r="Y8" s="157"/>
      <c r="Z8" s="158"/>
      <c r="AA8" s="157"/>
      <c r="AB8" s="157"/>
      <c r="AC8" s="157"/>
      <c r="AD8" s="157"/>
      <c r="AE8" s="157"/>
      <c r="AF8" s="157"/>
      <c r="AG8" s="157"/>
      <c r="AH8" s="157"/>
      <c r="AI8" s="157"/>
      <c r="AJ8" s="157"/>
      <c r="AK8" s="157"/>
      <c r="AL8" s="158"/>
      <c r="AM8" s="155"/>
      <c r="AN8" s="156"/>
      <c r="AO8" s="157"/>
      <c r="AP8" s="973"/>
      <c r="AQ8" s="294"/>
    </row>
    <row r="9" spans="1:43" s="264" customFormat="1" ht="6" customHeight="1" thickBot="1" x14ac:dyDescent="0.25">
      <c r="A9" s="228"/>
      <c r="B9" s="791"/>
      <c r="C9" s="230"/>
      <c r="D9" s="231"/>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3"/>
      <c r="AM9" s="230"/>
      <c r="AN9" s="231"/>
      <c r="AO9" s="232"/>
      <c r="AP9" s="232"/>
      <c r="AQ9" s="234"/>
    </row>
    <row r="10" spans="1:43" s="264" customFormat="1" ht="6" customHeight="1" x14ac:dyDescent="0.2">
      <c r="A10" s="218"/>
      <c r="B10" s="219"/>
      <c r="C10" s="220"/>
      <c r="D10" s="221"/>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3"/>
      <c r="AM10" s="220"/>
      <c r="AN10" s="221"/>
      <c r="AO10" s="222"/>
      <c r="AP10" s="222"/>
      <c r="AQ10" s="224"/>
    </row>
    <row r="11" spans="1:43" s="264" customFormat="1" x14ac:dyDescent="0.2">
      <c r="A11" s="225"/>
      <c r="B11" s="775">
        <v>725</v>
      </c>
      <c r="C11" s="155"/>
      <c r="D11" s="156"/>
      <c r="E11" s="934" t="s">
        <v>1152</v>
      </c>
      <c r="F11" s="934"/>
      <c r="G11" s="934"/>
      <c r="H11" s="934"/>
      <c r="I11" s="934"/>
      <c r="J11" s="934"/>
      <c r="K11" s="934"/>
      <c r="L11" s="934"/>
      <c r="M11" s="934"/>
      <c r="N11" s="934"/>
      <c r="O11" s="934"/>
      <c r="P11" s="934"/>
      <c r="Q11" s="934"/>
      <c r="R11" s="934"/>
      <c r="S11" s="934"/>
      <c r="T11" s="934"/>
      <c r="U11" s="157"/>
      <c r="V11" s="157"/>
      <c r="W11" s="157"/>
      <c r="X11" s="157"/>
      <c r="Y11" s="157"/>
      <c r="Z11" s="157"/>
      <c r="AA11" s="157"/>
      <c r="AB11" s="157"/>
      <c r="AC11" s="157"/>
      <c r="AD11" s="157"/>
      <c r="AE11" s="157"/>
      <c r="AF11" s="157"/>
      <c r="AG11" s="157"/>
      <c r="AH11" s="157"/>
      <c r="AI11" s="157"/>
      <c r="AJ11" s="157"/>
      <c r="AK11" s="157"/>
      <c r="AL11" s="158"/>
      <c r="AM11" s="155"/>
      <c r="AN11" s="156"/>
      <c r="AO11" s="157"/>
      <c r="AP11" s="157"/>
      <c r="AQ11" s="226"/>
    </row>
    <row r="12" spans="1:43" s="264" customFormat="1" ht="6" customHeight="1" x14ac:dyDescent="0.2">
      <c r="A12" s="225"/>
      <c r="B12" s="775"/>
      <c r="C12" s="155"/>
      <c r="D12" s="156"/>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8"/>
      <c r="AM12" s="155"/>
      <c r="AN12" s="156"/>
      <c r="AO12" s="157"/>
      <c r="AP12" s="157"/>
      <c r="AQ12" s="226"/>
    </row>
    <row r="13" spans="1:43" s="264" customFormat="1" x14ac:dyDescent="0.2">
      <c r="A13" s="225"/>
      <c r="B13" s="775"/>
      <c r="C13" s="155"/>
      <c r="D13" s="156"/>
      <c r="E13" s="157"/>
      <c r="F13" s="157"/>
      <c r="G13" s="157"/>
      <c r="H13" s="157"/>
      <c r="I13" s="157"/>
      <c r="J13" s="157"/>
      <c r="L13" s="157"/>
      <c r="M13" s="157"/>
      <c r="N13" s="158" t="s">
        <v>802</v>
      </c>
      <c r="P13" s="157"/>
      <c r="Q13" s="157"/>
      <c r="R13" s="157"/>
      <c r="S13" s="157"/>
      <c r="T13" s="157"/>
      <c r="U13" s="157"/>
      <c r="W13" s="157"/>
      <c r="X13" s="157"/>
      <c r="Y13" s="157"/>
      <c r="Z13" s="158" t="s">
        <v>1156</v>
      </c>
      <c r="AA13" s="157"/>
      <c r="AB13" s="157"/>
      <c r="AC13" s="157"/>
      <c r="AD13" s="157"/>
      <c r="AE13" s="157"/>
      <c r="AF13" s="157"/>
      <c r="AG13" s="157"/>
      <c r="AH13" s="157"/>
      <c r="AI13" s="157"/>
      <c r="AJ13" s="157"/>
      <c r="AK13" s="157"/>
      <c r="AL13" s="158"/>
      <c r="AM13" s="155"/>
      <c r="AN13" s="156"/>
      <c r="AO13" s="157"/>
      <c r="AP13" s="973">
        <v>727</v>
      </c>
      <c r="AQ13" s="294"/>
    </row>
    <row r="14" spans="1:43" s="264" customFormat="1" x14ac:dyDescent="0.2">
      <c r="A14" s="225"/>
      <c r="B14" s="775"/>
      <c r="C14" s="155"/>
      <c r="D14" s="156"/>
      <c r="E14" s="157"/>
      <c r="F14" s="157"/>
      <c r="G14" s="157"/>
      <c r="H14" s="157"/>
      <c r="I14" s="157"/>
      <c r="J14" s="157"/>
      <c r="L14" s="157"/>
      <c r="M14" s="157"/>
      <c r="N14" s="158" t="s">
        <v>1155</v>
      </c>
      <c r="P14" s="157"/>
      <c r="Q14" s="157"/>
      <c r="R14" s="157"/>
      <c r="S14" s="157"/>
      <c r="T14" s="157"/>
      <c r="U14" s="157"/>
      <c r="W14" s="157"/>
      <c r="X14" s="157"/>
      <c r="Y14" s="157"/>
      <c r="Z14" s="158" t="s">
        <v>1157</v>
      </c>
      <c r="AA14" s="157"/>
      <c r="AB14" s="157"/>
      <c r="AC14" s="157"/>
      <c r="AD14" s="157"/>
      <c r="AE14" s="157"/>
      <c r="AF14" s="157"/>
      <c r="AG14" s="157"/>
      <c r="AH14" s="157"/>
      <c r="AI14" s="157"/>
      <c r="AJ14" s="157"/>
      <c r="AK14" s="157"/>
      <c r="AL14" s="158"/>
      <c r="AM14" s="155"/>
      <c r="AN14" s="156"/>
      <c r="AO14" s="157"/>
      <c r="AP14" s="973"/>
      <c r="AQ14" s="294"/>
    </row>
    <row r="15" spans="1:43" s="264" customFormat="1" ht="6" customHeight="1" thickBot="1" x14ac:dyDescent="0.25">
      <c r="A15" s="228"/>
      <c r="B15" s="791"/>
      <c r="C15" s="230"/>
      <c r="D15" s="231"/>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3"/>
      <c r="AM15" s="230"/>
      <c r="AN15" s="231"/>
      <c r="AO15" s="232"/>
      <c r="AP15" s="232"/>
      <c r="AQ15" s="234"/>
    </row>
    <row r="16" spans="1:43" s="264" customFormat="1" ht="6" customHeight="1" x14ac:dyDescent="0.2">
      <c r="A16" s="34"/>
      <c r="B16" s="787"/>
      <c r="C16" s="152"/>
      <c r="D16" s="153"/>
      <c r="E16" s="34"/>
      <c r="F16" s="34"/>
      <c r="G16" s="34"/>
      <c r="H16" s="34"/>
      <c r="I16" s="34"/>
      <c r="J16" s="34"/>
      <c r="K16" s="34"/>
      <c r="L16" s="34"/>
      <c r="M16" s="34"/>
      <c r="N16" s="34"/>
      <c r="O16" s="34"/>
      <c r="P16" s="34"/>
      <c r="Q16" s="34"/>
      <c r="R16" s="34"/>
      <c r="S16" s="34"/>
      <c r="T16" s="34"/>
      <c r="U16" s="152"/>
      <c r="V16" s="153"/>
      <c r="W16" s="34"/>
      <c r="X16" s="34"/>
      <c r="Y16" s="34"/>
      <c r="Z16" s="34"/>
      <c r="AA16" s="34"/>
      <c r="AB16" s="34"/>
      <c r="AC16" s="34"/>
      <c r="AD16" s="34"/>
      <c r="AE16" s="34"/>
      <c r="AF16" s="34"/>
      <c r="AG16" s="34"/>
      <c r="AH16" s="34"/>
      <c r="AI16" s="34"/>
      <c r="AJ16" s="34"/>
      <c r="AK16" s="34"/>
      <c r="AL16" s="41"/>
      <c r="AM16" s="152"/>
      <c r="AN16" s="153"/>
      <c r="AO16" s="34"/>
      <c r="AP16" s="34"/>
      <c r="AQ16" s="34"/>
    </row>
    <row r="17" spans="1:43" s="264" customFormat="1" ht="11.25" customHeight="1" x14ac:dyDescent="0.2">
      <c r="A17" s="157"/>
      <c r="B17" s="775">
        <v>726</v>
      </c>
      <c r="C17" s="155"/>
      <c r="D17" s="156"/>
      <c r="E17" s="924" t="str">
        <f ca="1">VLOOKUP(INDIRECT(ADDRESS(ROW(),COLUMN()-3)),Language_Translations,MATCH(Language_Selected,Language_Options,0),FALSE)</f>
        <v>Au cours des 12 derniers mois avez-vous eu des rapports sexuels avec quelqu'un ou une relation sexuelle suivie avec quelqu'un parce qu'il vous a donné ou vous a dit qu'il vous donnerait des cadeaux, de l'argent, ou autre chose ?</v>
      </c>
      <c r="F17" s="924"/>
      <c r="G17" s="924"/>
      <c r="H17" s="924"/>
      <c r="I17" s="924"/>
      <c r="J17" s="924"/>
      <c r="K17" s="924"/>
      <c r="L17" s="924"/>
      <c r="M17" s="924"/>
      <c r="N17" s="924"/>
      <c r="O17" s="924"/>
      <c r="P17" s="924"/>
      <c r="Q17" s="924"/>
      <c r="R17" s="924"/>
      <c r="S17" s="924"/>
      <c r="T17" s="924"/>
      <c r="U17" s="155"/>
      <c r="V17" s="156"/>
      <c r="AM17" s="155"/>
      <c r="AN17" s="156"/>
      <c r="AO17" s="157"/>
      <c r="AP17" s="157"/>
      <c r="AQ17" s="157"/>
    </row>
    <row r="18" spans="1:43" s="264" customFormat="1" ht="11.25" customHeight="1" x14ac:dyDescent="0.2">
      <c r="A18" s="157"/>
      <c r="B18" s="775"/>
      <c r="C18" s="155"/>
      <c r="D18" s="156"/>
      <c r="E18" s="924"/>
      <c r="F18" s="924"/>
      <c r="G18" s="924"/>
      <c r="H18" s="924"/>
      <c r="I18" s="924"/>
      <c r="J18" s="924"/>
      <c r="K18" s="924"/>
      <c r="L18" s="924"/>
      <c r="M18" s="924"/>
      <c r="N18" s="924"/>
      <c r="O18" s="924"/>
      <c r="P18" s="924"/>
      <c r="Q18" s="924"/>
      <c r="R18" s="924"/>
      <c r="S18" s="924"/>
      <c r="T18" s="924"/>
      <c r="U18" s="155"/>
      <c r="V18" s="156"/>
      <c r="W18" s="159" t="s">
        <v>444</v>
      </c>
      <c r="X18" s="159"/>
      <c r="Y18" s="162" t="s">
        <v>2</v>
      </c>
      <c r="Z18" s="162"/>
      <c r="AA18" s="162"/>
      <c r="AB18" s="162"/>
      <c r="AC18" s="162"/>
      <c r="AD18" s="162"/>
      <c r="AE18" s="162"/>
      <c r="AF18" s="162"/>
      <c r="AG18" s="162"/>
      <c r="AH18" s="162"/>
      <c r="AI18" s="162"/>
      <c r="AJ18" s="162"/>
      <c r="AK18" s="162"/>
      <c r="AL18" s="169" t="s">
        <v>10</v>
      </c>
      <c r="AM18" s="155"/>
      <c r="AN18" s="156"/>
      <c r="AO18" s="157"/>
      <c r="AP18" s="157"/>
      <c r="AQ18" s="157"/>
    </row>
    <row r="19" spans="1:43" s="264" customFormat="1" ht="11.25" customHeight="1" x14ac:dyDescent="0.2">
      <c r="A19" s="157"/>
      <c r="B19" s="775"/>
      <c r="C19" s="155"/>
      <c r="D19" s="156"/>
      <c r="E19" s="924"/>
      <c r="F19" s="924"/>
      <c r="G19" s="924"/>
      <c r="H19" s="924"/>
      <c r="I19" s="924"/>
      <c r="J19" s="924"/>
      <c r="K19" s="924"/>
      <c r="L19" s="924"/>
      <c r="M19" s="924"/>
      <c r="N19" s="924"/>
      <c r="O19" s="924"/>
      <c r="P19" s="924"/>
      <c r="Q19" s="924"/>
      <c r="R19" s="924"/>
      <c r="S19" s="924"/>
      <c r="T19" s="924"/>
      <c r="U19" s="155"/>
      <c r="V19" s="156"/>
      <c r="W19" s="159" t="s">
        <v>445</v>
      </c>
      <c r="X19" s="159"/>
      <c r="Y19" s="162" t="s">
        <v>2</v>
      </c>
      <c r="Z19" s="162"/>
      <c r="AA19" s="162"/>
      <c r="AB19" s="162"/>
      <c r="AC19" s="162"/>
      <c r="AD19" s="162"/>
      <c r="AE19" s="162"/>
      <c r="AF19" s="162"/>
      <c r="AG19" s="162"/>
      <c r="AH19" s="162"/>
      <c r="AI19" s="162"/>
      <c r="AJ19" s="162"/>
      <c r="AK19" s="162"/>
      <c r="AL19" s="169" t="s">
        <v>12</v>
      </c>
      <c r="AM19" s="155"/>
      <c r="AN19" s="156"/>
      <c r="AO19" s="157"/>
      <c r="AP19" s="157"/>
      <c r="AQ19" s="157"/>
    </row>
    <row r="20" spans="1:43" s="264" customFormat="1" ht="11.25" customHeight="1" x14ac:dyDescent="0.2">
      <c r="A20" s="790"/>
      <c r="B20" s="775"/>
      <c r="C20" s="155"/>
      <c r="D20" s="156"/>
      <c r="E20" s="924"/>
      <c r="F20" s="924"/>
      <c r="G20" s="924"/>
      <c r="H20" s="924"/>
      <c r="I20" s="924"/>
      <c r="J20" s="924"/>
      <c r="K20" s="924"/>
      <c r="L20" s="924"/>
      <c r="M20" s="924"/>
      <c r="N20" s="924"/>
      <c r="O20" s="924"/>
      <c r="P20" s="924"/>
      <c r="Q20" s="924"/>
      <c r="R20" s="924"/>
      <c r="S20" s="924"/>
      <c r="T20" s="924"/>
      <c r="U20" s="155"/>
      <c r="V20" s="156"/>
      <c r="W20" s="159"/>
      <c r="X20" s="159"/>
      <c r="Y20" s="162"/>
      <c r="Z20" s="162"/>
      <c r="AA20" s="162"/>
      <c r="AB20" s="162"/>
      <c r="AC20" s="162"/>
      <c r="AD20" s="162"/>
      <c r="AE20" s="162"/>
      <c r="AF20" s="162"/>
      <c r="AG20" s="162"/>
      <c r="AH20" s="162"/>
      <c r="AI20" s="162"/>
      <c r="AJ20" s="162"/>
      <c r="AK20" s="162"/>
      <c r="AL20" s="169"/>
      <c r="AM20" s="155"/>
      <c r="AN20" s="156"/>
      <c r="AO20" s="790"/>
      <c r="AP20" s="790"/>
      <c r="AQ20" s="790"/>
    </row>
    <row r="21" spans="1:43" s="264" customFormat="1" x14ac:dyDescent="0.2">
      <c r="A21" s="157"/>
      <c r="B21" s="775"/>
      <c r="C21" s="155"/>
      <c r="D21" s="156"/>
      <c r="E21" s="924"/>
      <c r="F21" s="924"/>
      <c r="G21" s="924"/>
      <c r="H21" s="924"/>
      <c r="I21" s="924"/>
      <c r="J21" s="924"/>
      <c r="K21" s="924"/>
      <c r="L21" s="924"/>
      <c r="M21" s="924"/>
      <c r="N21" s="924"/>
      <c r="O21" s="924"/>
      <c r="P21" s="924"/>
      <c r="Q21" s="924"/>
      <c r="R21" s="924"/>
      <c r="S21" s="924"/>
      <c r="T21" s="924"/>
      <c r="U21" s="155"/>
      <c r="V21" s="156"/>
      <c r="AM21" s="155"/>
      <c r="AN21" s="156"/>
      <c r="AO21" s="159"/>
      <c r="AP21" s="170"/>
      <c r="AQ21" s="157"/>
    </row>
    <row r="22" spans="1:43" s="264" customFormat="1" ht="6" customHeight="1" x14ac:dyDescent="0.2">
      <c r="A22" s="172"/>
      <c r="B22" s="171"/>
      <c r="C22" s="166"/>
      <c r="D22" s="165"/>
      <c r="E22" s="172"/>
      <c r="F22" s="172"/>
      <c r="G22" s="172"/>
      <c r="H22" s="172"/>
      <c r="I22" s="172"/>
      <c r="J22" s="172"/>
      <c r="K22" s="172"/>
      <c r="L22" s="172"/>
      <c r="M22" s="172"/>
      <c r="N22" s="172"/>
      <c r="O22" s="172"/>
      <c r="P22" s="172"/>
      <c r="Q22" s="172"/>
      <c r="R22" s="172"/>
      <c r="S22" s="172"/>
      <c r="T22" s="172"/>
      <c r="U22" s="166"/>
      <c r="V22" s="165"/>
      <c r="W22" s="172"/>
      <c r="X22" s="172"/>
      <c r="Y22" s="172"/>
      <c r="Z22" s="172"/>
      <c r="AA22" s="172"/>
      <c r="AB22" s="172"/>
      <c r="AC22" s="172"/>
      <c r="AD22" s="172"/>
      <c r="AE22" s="172"/>
      <c r="AF22" s="172"/>
      <c r="AG22" s="172"/>
      <c r="AH22" s="172"/>
      <c r="AI22" s="172"/>
      <c r="AJ22" s="172"/>
      <c r="AK22" s="172"/>
      <c r="AL22" s="173"/>
      <c r="AM22" s="166"/>
      <c r="AN22" s="165"/>
      <c r="AO22" s="172"/>
      <c r="AP22" s="172"/>
      <c r="AQ22" s="172"/>
    </row>
    <row r="23" spans="1:43" ht="6" customHeight="1" x14ac:dyDescent="0.2">
      <c r="A23" s="157"/>
      <c r="B23" s="775"/>
      <c r="C23" s="155"/>
      <c r="D23" s="156"/>
      <c r="E23" s="157"/>
      <c r="F23" s="157"/>
      <c r="G23" s="157"/>
      <c r="H23" s="157"/>
      <c r="I23" s="157"/>
      <c r="J23" s="157"/>
      <c r="K23" s="157"/>
      <c r="L23" s="157"/>
      <c r="M23" s="157"/>
      <c r="N23" s="157"/>
      <c r="O23" s="157"/>
      <c r="P23" s="157"/>
      <c r="Q23" s="157"/>
      <c r="R23" s="157"/>
      <c r="S23" s="157"/>
      <c r="T23" s="157"/>
      <c r="U23" s="157"/>
      <c r="V23" s="156"/>
      <c r="W23" s="157"/>
      <c r="X23" s="157"/>
      <c r="Y23" s="157"/>
      <c r="Z23" s="157"/>
      <c r="AA23" s="157"/>
      <c r="AB23" s="157"/>
      <c r="AC23" s="157"/>
      <c r="AD23" s="157"/>
      <c r="AE23" s="157"/>
      <c r="AF23" s="157"/>
      <c r="AG23" s="157"/>
      <c r="AH23" s="157"/>
      <c r="AI23" s="157"/>
      <c r="AJ23" s="157"/>
      <c r="AK23" s="157"/>
      <c r="AL23" s="157"/>
      <c r="AM23" s="155"/>
      <c r="AN23" s="156"/>
      <c r="AO23" s="157"/>
      <c r="AP23" s="157"/>
      <c r="AQ23" s="157"/>
    </row>
    <row r="24" spans="1:43" ht="11.25" customHeight="1" x14ac:dyDescent="0.2">
      <c r="A24" s="157"/>
      <c r="B24" s="775">
        <v>727</v>
      </c>
      <c r="C24" s="155"/>
      <c r="D24" s="156"/>
      <c r="E24" s="924" t="str">
        <f ca="1">VLOOKUP(INDIRECT(ADDRESS(ROW(),COLUMN()-3)),Language_Translations,MATCH(Language_Selected,Language_Options,0),FALSE)</f>
        <v>En tout, durant votre vie, avec combien de personnes différentes avez-vous eu des rapports sexuels ?</v>
      </c>
      <c r="F24" s="924"/>
      <c r="G24" s="924"/>
      <c r="H24" s="924"/>
      <c r="I24" s="924"/>
      <c r="J24" s="924"/>
      <c r="K24" s="924"/>
      <c r="L24" s="924"/>
      <c r="M24" s="924"/>
      <c r="N24" s="924"/>
      <c r="O24" s="924"/>
      <c r="P24" s="924"/>
      <c r="Q24" s="924"/>
      <c r="R24" s="924"/>
      <c r="S24" s="924"/>
      <c r="T24" s="924"/>
      <c r="U24" s="157"/>
      <c r="V24" s="156"/>
      <c r="AM24" s="155"/>
      <c r="AN24" s="156"/>
      <c r="AO24" s="157"/>
      <c r="AP24" s="157"/>
      <c r="AQ24" s="157"/>
    </row>
    <row r="25" spans="1:43" x14ac:dyDescent="0.2">
      <c r="A25" s="157"/>
      <c r="B25" s="775"/>
      <c r="C25" s="155"/>
      <c r="D25" s="156"/>
      <c r="E25" s="924"/>
      <c r="F25" s="924"/>
      <c r="G25" s="924"/>
      <c r="H25" s="924"/>
      <c r="I25" s="924"/>
      <c r="J25" s="924"/>
      <c r="K25" s="924"/>
      <c r="L25" s="924"/>
      <c r="M25" s="924"/>
      <c r="N25" s="924"/>
      <c r="O25" s="924"/>
      <c r="P25" s="924"/>
      <c r="Q25" s="924"/>
      <c r="R25" s="924"/>
      <c r="S25" s="924"/>
      <c r="T25" s="924"/>
      <c r="U25" s="157"/>
      <c r="V25" s="156"/>
      <c r="W25" s="157" t="s">
        <v>1149</v>
      </c>
      <c r="X25" s="157"/>
      <c r="Y25" s="157"/>
      <c r="Z25" s="157"/>
      <c r="AA25" s="157"/>
      <c r="AB25" s="157"/>
      <c r="AC25" s="157"/>
      <c r="AD25" s="157"/>
      <c r="AE25" s="157"/>
      <c r="AF25" s="157"/>
      <c r="AG25" s="157"/>
      <c r="AH25" s="157"/>
      <c r="AI25" s="153"/>
      <c r="AJ25" s="152"/>
      <c r="AK25" s="153"/>
      <c r="AL25" s="152"/>
      <c r="AM25" s="155"/>
      <c r="AN25" s="156"/>
      <c r="AO25" s="157"/>
      <c r="AP25" s="157"/>
      <c r="AQ25" s="157"/>
    </row>
    <row r="26" spans="1:43" x14ac:dyDescent="0.2">
      <c r="A26" s="157"/>
      <c r="B26" s="775"/>
      <c r="C26" s="155"/>
      <c r="D26" s="156"/>
      <c r="E26" s="924"/>
      <c r="F26" s="924"/>
      <c r="G26" s="924"/>
      <c r="H26" s="924"/>
      <c r="I26" s="924"/>
      <c r="J26" s="924"/>
      <c r="K26" s="924"/>
      <c r="L26" s="924"/>
      <c r="M26" s="924"/>
      <c r="N26" s="924"/>
      <c r="O26" s="924"/>
      <c r="P26" s="924"/>
      <c r="Q26" s="924"/>
      <c r="R26" s="924"/>
      <c r="S26" s="924"/>
      <c r="T26" s="924"/>
      <c r="U26" s="157"/>
      <c r="V26" s="156"/>
      <c r="X26" s="157" t="s">
        <v>1159</v>
      </c>
      <c r="Y26" s="157"/>
      <c r="Z26" s="157"/>
      <c r="AA26" s="157"/>
      <c r="AC26" s="182" t="s">
        <v>2</v>
      </c>
      <c r="AD26" s="164"/>
      <c r="AE26" s="164"/>
      <c r="AF26" s="164"/>
      <c r="AG26" s="164"/>
      <c r="AH26" s="164"/>
      <c r="AI26" s="165"/>
      <c r="AJ26" s="166"/>
      <c r="AK26" s="165"/>
      <c r="AL26" s="166"/>
      <c r="AM26" s="155"/>
      <c r="AN26" s="156"/>
      <c r="AO26" s="157"/>
      <c r="AP26" s="157"/>
      <c r="AQ26" s="157"/>
    </row>
    <row r="27" spans="1:43" x14ac:dyDescent="0.2">
      <c r="A27" s="157"/>
      <c r="B27" s="775"/>
      <c r="C27" s="155"/>
      <c r="D27" s="156"/>
      <c r="E27" s="934" t="s">
        <v>1158</v>
      </c>
      <c r="F27" s="934"/>
      <c r="G27" s="934"/>
      <c r="H27" s="934"/>
      <c r="I27" s="934"/>
      <c r="J27" s="934"/>
      <c r="K27" s="934"/>
      <c r="L27" s="934"/>
      <c r="M27" s="934"/>
      <c r="N27" s="934"/>
      <c r="O27" s="934"/>
      <c r="P27" s="934"/>
      <c r="Q27" s="934"/>
      <c r="R27" s="934"/>
      <c r="S27" s="934"/>
      <c r="T27" s="934"/>
      <c r="U27" s="157"/>
      <c r="V27" s="156"/>
      <c r="W27" s="157"/>
      <c r="X27" s="157"/>
      <c r="Y27" s="157"/>
      <c r="Z27" s="157"/>
      <c r="AA27" s="157"/>
      <c r="AB27" s="157"/>
      <c r="AC27" s="157"/>
      <c r="AD27" s="157"/>
      <c r="AE27" s="157"/>
      <c r="AF27" s="157"/>
      <c r="AG27" s="157"/>
      <c r="AH27" s="157"/>
      <c r="AI27" s="157"/>
      <c r="AJ27" s="157"/>
      <c r="AK27" s="157"/>
      <c r="AL27" s="157"/>
      <c r="AM27" s="155"/>
      <c r="AN27" s="156"/>
      <c r="AO27" s="157"/>
      <c r="AP27" s="157"/>
      <c r="AQ27" s="157"/>
    </row>
    <row r="28" spans="1:43" x14ac:dyDescent="0.2">
      <c r="A28" s="157"/>
      <c r="B28" s="775"/>
      <c r="C28" s="155"/>
      <c r="D28" s="156"/>
      <c r="E28" s="934"/>
      <c r="F28" s="934"/>
      <c r="G28" s="934"/>
      <c r="H28" s="934"/>
      <c r="I28" s="934"/>
      <c r="J28" s="934"/>
      <c r="K28" s="934"/>
      <c r="L28" s="934"/>
      <c r="M28" s="934"/>
      <c r="N28" s="934"/>
      <c r="O28" s="934"/>
      <c r="P28" s="934"/>
      <c r="Q28" s="934"/>
      <c r="R28" s="934"/>
      <c r="S28" s="934"/>
      <c r="T28" s="934"/>
      <c r="U28" s="157"/>
      <c r="V28" s="156"/>
      <c r="W28" s="24" t="s">
        <v>560</v>
      </c>
      <c r="X28" s="24"/>
      <c r="Y28" s="24"/>
      <c r="Z28" s="24"/>
      <c r="AA28" s="24"/>
      <c r="AB28" s="162" t="s">
        <v>2</v>
      </c>
      <c r="AC28" s="239"/>
      <c r="AD28" s="162"/>
      <c r="AE28" s="162"/>
      <c r="AF28" s="162"/>
      <c r="AG28" s="162"/>
      <c r="AH28" s="162"/>
      <c r="AI28" s="162"/>
      <c r="AJ28" s="162"/>
      <c r="AK28" s="239"/>
      <c r="AL28" s="178" t="s">
        <v>7</v>
      </c>
      <c r="AM28" s="155"/>
      <c r="AN28" s="156"/>
      <c r="AO28" s="157"/>
      <c r="AP28" s="157"/>
      <c r="AQ28" s="157"/>
    </row>
    <row r="29" spans="1:43" x14ac:dyDescent="0.2">
      <c r="A29" s="157"/>
      <c r="B29" s="775"/>
      <c r="C29" s="155"/>
      <c r="D29" s="156"/>
      <c r="E29" s="934"/>
      <c r="F29" s="934"/>
      <c r="G29" s="934"/>
      <c r="H29" s="934"/>
      <c r="I29" s="934"/>
      <c r="J29" s="934"/>
      <c r="K29" s="934"/>
      <c r="L29" s="934"/>
      <c r="M29" s="934"/>
      <c r="N29" s="934"/>
      <c r="O29" s="934"/>
      <c r="P29" s="934"/>
      <c r="Q29" s="934"/>
      <c r="R29" s="934"/>
      <c r="S29" s="934"/>
      <c r="T29" s="934"/>
      <c r="U29" s="157"/>
      <c r="V29" s="156"/>
      <c r="W29" s="157"/>
      <c r="X29" s="157"/>
      <c r="Y29" s="157"/>
      <c r="Z29" s="157"/>
      <c r="AA29" s="157"/>
      <c r="AB29" s="157"/>
      <c r="AC29" s="157"/>
      <c r="AD29" s="157"/>
      <c r="AE29" s="157"/>
      <c r="AF29" s="157"/>
      <c r="AG29" s="157"/>
      <c r="AH29" s="157"/>
      <c r="AI29" s="157"/>
      <c r="AJ29" s="157"/>
      <c r="AK29" s="157"/>
      <c r="AL29" s="157"/>
      <c r="AM29" s="155"/>
      <c r="AN29" s="156"/>
      <c r="AO29" s="157"/>
      <c r="AP29" s="157"/>
      <c r="AQ29" s="157"/>
    </row>
    <row r="30" spans="1:43" x14ac:dyDescent="0.2">
      <c r="A30" s="790"/>
      <c r="B30" s="775"/>
      <c r="C30" s="155"/>
      <c r="D30" s="156"/>
      <c r="E30" s="934"/>
      <c r="F30" s="934"/>
      <c r="G30" s="934"/>
      <c r="H30" s="934"/>
      <c r="I30" s="934"/>
      <c r="J30" s="934"/>
      <c r="K30" s="934"/>
      <c r="L30" s="934"/>
      <c r="M30" s="934"/>
      <c r="N30" s="934"/>
      <c r="O30" s="934"/>
      <c r="P30" s="934"/>
      <c r="Q30" s="934"/>
      <c r="R30" s="934"/>
      <c r="S30" s="934"/>
      <c r="T30" s="934"/>
      <c r="U30" s="790"/>
      <c r="V30" s="156"/>
      <c r="W30" s="790"/>
      <c r="X30" s="790"/>
      <c r="Y30" s="790"/>
      <c r="Z30" s="790"/>
      <c r="AA30" s="790"/>
      <c r="AB30" s="790"/>
      <c r="AC30" s="790"/>
      <c r="AD30" s="790"/>
      <c r="AE30" s="790"/>
      <c r="AF30" s="790"/>
      <c r="AG30" s="790"/>
      <c r="AH30" s="790"/>
      <c r="AI30" s="790"/>
      <c r="AJ30" s="790"/>
      <c r="AK30" s="790"/>
      <c r="AL30" s="790"/>
      <c r="AM30" s="155"/>
      <c r="AN30" s="156"/>
      <c r="AO30" s="790"/>
      <c r="AP30" s="790"/>
      <c r="AQ30" s="790"/>
    </row>
    <row r="31" spans="1:43" ht="6" customHeight="1" thickBot="1" x14ac:dyDescent="0.25">
      <c r="A31" s="172"/>
      <c r="B31" s="171"/>
      <c r="C31" s="166"/>
      <c r="D31" s="165"/>
      <c r="E31" s="30"/>
      <c r="F31" s="172"/>
      <c r="G31" s="172"/>
      <c r="H31" s="172"/>
      <c r="I31" s="172"/>
      <c r="J31" s="172"/>
      <c r="K31" s="172"/>
      <c r="L31" s="172"/>
      <c r="M31" s="172"/>
      <c r="N31" s="172"/>
      <c r="O31" s="172"/>
      <c r="P31" s="172"/>
      <c r="Q31" s="172"/>
      <c r="R31" s="172"/>
      <c r="S31" s="172"/>
      <c r="T31" s="172"/>
      <c r="U31" s="172"/>
      <c r="V31" s="165"/>
      <c r="W31" s="172"/>
      <c r="X31" s="172"/>
      <c r="Y31" s="172"/>
      <c r="Z31" s="172"/>
      <c r="AA31" s="172"/>
      <c r="AB31" s="172"/>
      <c r="AC31" s="172"/>
      <c r="AD31" s="172"/>
      <c r="AE31" s="172"/>
      <c r="AF31" s="172"/>
      <c r="AG31" s="172"/>
      <c r="AH31" s="172"/>
      <c r="AI31" s="172"/>
      <c r="AJ31" s="172"/>
      <c r="AK31" s="172"/>
      <c r="AL31" s="172"/>
      <c r="AM31" s="166"/>
      <c r="AN31" s="165"/>
      <c r="AO31" s="172"/>
      <c r="AP31" s="172"/>
      <c r="AQ31" s="172"/>
    </row>
    <row r="32" spans="1:43" s="264" customFormat="1" ht="6" customHeight="1" x14ac:dyDescent="0.2">
      <c r="A32" s="298"/>
      <c r="B32" s="299"/>
      <c r="C32" s="300"/>
      <c r="D32" s="30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235"/>
      <c r="AM32" s="300"/>
      <c r="AN32" s="301"/>
      <c r="AO32" s="1"/>
      <c r="AP32" s="1"/>
      <c r="AQ32" s="302"/>
    </row>
    <row r="33" spans="1:43" s="264" customFormat="1" x14ac:dyDescent="0.2">
      <c r="A33" s="303"/>
      <c r="B33" s="757">
        <v>728</v>
      </c>
      <c r="C33" s="94"/>
      <c r="D33" s="95"/>
      <c r="E33" s="899" t="s">
        <v>1719</v>
      </c>
      <c r="F33" s="899"/>
      <c r="G33" s="899"/>
      <c r="H33" s="899"/>
      <c r="I33" s="899"/>
      <c r="J33" s="899"/>
      <c r="K33" s="899"/>
      <c r="L33" s="899"/>
      <c r="M33" s="899"/>
      <c r="N33" s="899"/>
      <c r="O33" s="899"/>
      <c r="P33" s="899"/>
      <c r="Q33" s="899"/>
      <c r="R33" s="899"/>
      <c r="S33" s="899"/>
      <c r="T33" s="899"/>
      <c r="U33" s="899"/>
      <c r="V33" s="899"/>
      <c r="W33" s="899"/>
      <c r="X33" s="899"/>
      <c r="Y33" s="899"/>
      <c r="Z33" s="899"/>
      <c r="AA33" s="899"/>
      <c r="AB33" s="899"/>
      <c r="AC33" s="899"/>
      <c r="AD33" s="899"/>
      <c r="AE33" s="899"/>
      <c r="AF33" s="899"/>
      <c r="AG33" s="899"/>
      <c r="AH33" s="899"/>
      <c r="AI33" s="899"/>
      <c r="AJ33" s="899"/>
      <c r="AK33" s="899"/>
      <c r="AL33" s="899"/>
      <c r="AM33" s="94"/>
      <c r="AN33" s="95"/>
      <c r="AO33" s="28"/>
      <c r="AP33" s="28"/>
      <c r="AQ33" s="304"/>
    </row>
    <row r="34" spans="1:43" s="264" customFormat="1" ht="6" customHeight="1" x14ac:dyDescent="0.2">
      <c r="A34" s="303"/>
      <c r="B34" s="757"/>
      <c r="C34" s="94"/>
      <c r="D34" s="95"/>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42"/>
      <c r="AM34" s="94"/>
      <c r="AN34" s="95"/>
      <c r="AO34" s="28"/>
      <c r="AP34" s="28"/>
      <c r="AQ34" s="304"/>
    </row>
    <row r="35" spans="1:43" s="264" customFormat="1" x14ac:dyDescent="0.2">
      <c r="A35" s="303"/>
      <c r="B35" s="757"/>
      <c r="C35" s="94"/>
      <c r="D35" s="95"/>
      <c r="E35" s="28"/>
      <c r="F35" s="28"/>
      <c r="G35" s="28"/>
      <c r="H35" s="28"/>
      <c r="J35" s="28"/>
      <c r="K35" s="28"/>
      <c r="N35" s="28"/>
      <c r="Q35" s="28"/>
      <c r="R35" s="28"/>
      <c r="T35" s="28"/>
      <c r="U35" s="28"/>
      <c r="V35" s="28"/>
      <c r="W35" s="28"/>
      <c r="X35" s="42" t="s">
        <v>1162</v>
      </c>
      <c r="Y35" s="28"/>
      <c r="Z35" s="28"/>
      <c r="AB35" s="28"/>
      <c r="AC35" s="28"/>
      <c r="AD35" s="28"/>
      <c r="AE35" s="28"/>
      <c r="AF35" s="28"/>
      <c r="AG35" s="28"/>
      <c r="AH35" s="28"/>
      <c r="AI35" s="28"/>
      <c r="AJ35" s="28"/>
      <c r="AK35" s="28"/>
      <c r="AL35" s="42"/>
      <c r="AM35" s="94"/>
      <c r="AN35" s="95"/>
      <c r="AO35" s="28"/>
      <c r="AP35" s="933">
        <v>731</v>
      </c>
      <c r="AQ35" s="304"/>
    </row>
    <row r="36" spans="1:43" s="264" customFormat="1" x14ac:dyDescent="0.2">
      <c r="A36" s="303"/>
      <c r="B36" s="757"/>
      <c r="C36" s="94"/>
      <c r="D36" s="95"/>
      <c r="E36" s="28"/>
      <c r="F36" s="28"/>
      <c r="G36" s="28"/>
      <c r="H36" s="28"/>
      <c r="J36" s="28"/>
      <c r="K36" s="28"/>
      <c r="N36" s="42" t="s">
        <v>1160</v>
      </c>
      <c r="Q36" s="28"/>
      <c r="R36" s="28"/>
      <c r="T36" s="28"/>
      <c r="U36" s="28"/>
      <c r="V36" s="28"/>
      <c r="W36" s="28"/>
      <c r="X36" s="42" t="s">
        <v>168</v>
      </c>
      <c r="Y36" s="28"/>
      <c r="Z36" s="28"/>
      <c r="AB36" s="28"/>
      <c r="AC36" s="28"/>
      <c r="AD36" s="28"/>
      <c r="AE36" s="28"/>
      <c r="AF36" s="28"/>
      <c r="AG36" s="28"/>
      <c r="AH36" s="28"/>
      <c r="AI36" s="28"/>
      <c r="AJ36" s="28"/>
      <c r="AK36" s="28"/>
      <c r="AL36" s="42"/>
      <c r="AM36" s="94"/>
      <c r="AN36" s="95"/>
      <c r="AO36" s="28"/>
      <c r="AP36" s="933"/>
      <c r="AQ36" s="304"/>
    </row>
    <row r="37" spans="1:43" s="264" customFormat="1" x14ac:dyDescent="0.2">
      <c r="A37" s="303"/>
      <c r="B37" s="757"/>
      <c r="C37" s="94"/>
      <c r="D37" s="95"/>
      <c r="E37" s="28"/>
      <c r="F37" s="28"/>
      <c r="G37" s="28"/>
      <c r="H37" s="28"/>
      <c r="J37" s="28"/>
      <c r="K37" s="28"/>
      <c r="N37" s="42" t="s">
        <v>1161</v>
      </c>
      <c r="Q37" s="28"/>
      <c r="R37" s="28"/>
      <c r="S37" s="42"/>
      <c r="T37" s="28"/>
      <c r="U37" s="28"/>
      <c r="V37" s="28"/>
      <c r="W37" s="28"/>
      <c r="X37" s="42" t="s">
        <v>1163</v>
      </c>
      <c r="Y37" s="28"/>
      <c r="Z37" s="28"/>
      <c r="AB37" s="860" t="s">
        <v>1746</v>
      </c>
      <c r="AC37" s="28"/>
      <c r="AD37" s="28"/>
      <c r="AE37" s="28"/>
      <c r="AF37" s="28"/>
      <c r="AG37" s="28"/>
      <c r="AH37" s="28"/>
      <c r="AI37" s="28"/>
      <c r="AJ37" s="28"/>
      <c r="AK37" s="28"/>
      <c r="AL37" s="42"/>
      <c r="AM37" s="94"/>
      <c r="AN37" s="95"/>
      <c r="AO37" s="28"/>
      <c r="AP37" s="28"/>
      <c r="AQ37" s="304"/>
    </row>
    <row r="38" spans="1:43" s="264" customFormat="1" x14ac:dyDescent="0.2">
      <c r="A38" s="303"/>
      <c r="B38" s="757"/>
      <c r="C38" s="94"/>
      <c r="D38" s="95"/>
      <c r="E38" s="28"/>
      <c r="F38" s="28"/>
      <c r="G38" s="28"/>
      <c r="H38" s="28"/>
      <c r="I38" s="28"/>
      <c r="J38" s="28"/>
      <c r="K38" s="28"/>
      <c r="L38" s="28"/>
      <c r="M38" s="28"/>
      <c r="N38" s="28"/>
      <c r="O38" s="28"/>
      <c r="P38" s="28"/>
      <c r="Q38" s="28"/>
      <c r="R38" s="28"/>
      <c r="S38" s="28"/>
      <c r="T38" s="28"/>
      <c r="U38" s="28"/>
      <c r="V38" s="28"/>
      <c r="W38" s="28"/>
      <c r="X38" s="28"/>
      <c r="Y38" s="28"/>
      <c r="Z38" s="28"/>
      <c r="AB38" s="860" t="s">
        <v>1745</v>
      </c>
      <c r="AC38" s="28"/>
      <c r="AD38" s="28"/>
      <c r="AE38" s="28"/>
      <c r="AF38" s="28"/>
      <c r="AG38" s="28"/>
      <c r="AH38" s="28"/>
      <c r="AI38" s="28"/>
      <c r="AJ38" s="28"/>
      <c r="AK38" s="28"/>
      <c r="AL38" s="42"/>
      <c r="AM38" s="94"/>
      <c r="AN38" s="95"/>
      <c r="AO38" s="28"/>
      <c r="AP38" s="28">
        <v>731</v>
      </c>
      <c r="AQ38" s="304"/>
    </row>
    <row r="39" spans="1:43" s="264" customFormat="1" ht="6" customHeight="1" thickBot="1" x14ac:dyDescent="0.25">
      <c r="A39" s="305"/>
      <c r="B39" s="761"/>
      <c r="C39" s="148"/>
      <c r="D39" s="149"/>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297"/>
      <c r="AM39" s="148"/>
      <c r="AN39" s="149"/>
      <c r="AO39" s="146"/>
      <c r="AP39" s="146"/>
      <c r="AQ39" s="306"/>
    </row>
    <row r="40" spans="1:43" s="264" customFormat="1" ht="6" customHeight="1" x14ac:dyDescent="0.2">
      <c r="A40" s="222"/>
      <c r="B40" s="219"/>
      <c r="C40" s="220"/>
      <c r="D40" s="221"/>
      <c r="E40" s="222"/>
      <c r="F40" s="222"/>
      <c r="G40" s="222"/>
      <c r="H40" s="222"/>
      <c r="I40" s="222"/>
      <c r="J40" s="222"/>
      <c r="K40" s="222"/>
      <c r="L40" s="222"/>
      <c r="M40" s="222"/>
      <c r="N40" s="222"/>
      <c r="O40" s="222"/>
      <c r="P40" s="222"/>
      <c r="Q40" s="222"/>
      <c r="R40" s="222"/>
      <c r="S40" s="222"/>
      <c r="T40" s="222"/>
      <c r="U40" s="220"/>
      <c r="V40" s="221"/>
      <c r="W40" s="222"/>
      <c r="X40" s="222"/>
      <c r="Y40" s="222"/>
      <c r="Z40" s="222"/>
      <c r="AA40" s="222"/>
      <c r="AB40" s="222"/>
      <c r="AC40" s="222"/>
      <c r="AD40" s="222"/>
      <c r="AE40" s="222"/>
      <c r="AF40" s="222"/>
      <c r="AG40" s="222"/>
      <c r="AH40" s="222"/>
      <c r="AI40" s="222"/>
      <c r="AJ40" s="222"/>
      <c r="AK40" s="222"/>
      <c r="AL40" s="223"/>
      <c r="AM40" s="220"/>
      <c r="AN40" s="221"/>
      <c r="AO40" s="222"/>
      <c r="AP40" s="222"/>
      <c r="AQ40" s="222"/>
    </row>
    <row r="41" spans="1:43" s="264" customFormat="1" ht="11.25" customHeight="1" x14ac:dyDescent="0.2">
      <c r="A41" s="157"/>
      <c r="B41" s="174">
        <v>729</v>
      </c>
      <c r="C41" s="155"/>
      <c r="D41" s="156"/>
      <c r="E41" s="924" t="str">
        <f ca="1">VLOOKUP(INDIRECT(ADDRESS(ROW(),COLUMN()-3)),Language_Translations,MATCH(Language_Selected,Language_Options,0),FALSE)</f>
        <v>Vous avez dit que la dernière fois que vous avez eu des rapparts sexuels, un condom avait été utilisé. Quelle était la marque du condom utilisée cette fois là ?</v>
      </c>
      <c r="F41" s="924"/>
      <c r="G41" s="924"/>
      <c r="H41" s="924"/>
      <c r="I41" s="924"/>
      <c r="J41" s="924"/>
      <c r="K41" s="924"/>
      <c r="L41" s="924"/>
      <c r="M41" s="924"/>
      <c r="N41" s="924"/>
      <c r="O41" s="924"/>
      <c r="P41" s="924"/>
      <c r="Q41" s="924"/>
      <c r="R41" s="924"/>
      <c r="S41" s="924"/>
      <c r="T41" s="924"/>
      <c r="U41" s="155"/>
      <c r="V41" s="156"/>
      <c r="W41" s="157" t="s">
        <v>591</v>
      </c>
      <c r="X41" s="157"/>
      <c r="Y41" s="157"/>
      <c r="Z41" s="157"/>
      <c r="AA41" s="163" t="s">
        <v>2</v>
      </c>
      <c r="AB41" s="280"/>
      <c r="AC41" s="163"/>
      <c r="AD41" s="163"/>
      <c r="AE41" s="163"/>
      <c r="AF41" s="163"/>
      <c r="AG41" s="163"/>
      <c r="AH41" s="163"/>
      <c r="AI41" s="163"/>
      <c r="AJ41" s="163"/>
      <c r="AK41" s="163"/>
      <c r="AL41" s="158" t="s">
        <v>111</v>
      </c>
      <c r="AM41" s="155"/>
      <c r="AN41" s="156"/>
      <c r="AO41" s="157"/>
      <c r="AP41" s="157"/>
      <c r="AQ41" s="157"/>
    </row>
    <row r="42" spans="1:43" s="264" customFormat="1" x14ac:dyDescent="0.2">
      <c r="A42" s="157"/>
      <c r="B42" s="174" t="s">
        <v>15</v>
      </c>
      <c r="C42" s="155"/>
      <c r="D42" s="156"/>
      <c r="E42" s="924"/>
      <c r="F42" s="924"/>
      <c r="G42" s="924"/>
      <c r="H42" s="924"/>
      <c r="I42" s="924"/>
      <c r="J42" s="924"/>
      <c r="K42" s="924"/>
      <c r="L42" s="924"/>
      <c r="M42" s="924"/>
      <c r="N42" s="924"/>
      <c r="O42" s="924"/>
      <c r="P42" s="924"/>
      <c r="Q42" s="924"/>
      <c r="R42" s="924"/>
      <c r="S42" s="924"/>
      <c r="T42" s="924"/>
      <c r="U42" s="155"/>
      <c r="V42" s="156"/>
      <c r="W42" s="159" t="s">
        <v>592</v>
      </c>
      <c r="X42" s="159"/>
      <c r="Y42" s="159"/>
      <c r="Z42" s="159"/>
      <c r="AA42" s="163" t="s">
        <v>2</v>
      </c>
      <c r="AB42" s="280"/>
      <c r="AC42" s="163"/>
      <c r="AD42" s="163"/>
      <c r="AE42" s="163"/>
      <c r="AF42" s="163"/>
      <c r="AG42" s="163"/>
      <c r="AH42" s="163"/>
      <c r="AI42" s="163"/>
      <c r="AJ42" s="163"/>
      <c r="AK42" s="163"/>
      <c r="AL42" s="158" t="s">
        <v>112</v>
      </c>
      <c r="AM42" s="155"/>
      <c r="AN42" s="156"/>
      <c r="AO42" s="157"/>
      <c r="AP42" s="157"/>
      <c r="AQ42" s="157"/>
    </row>
    <row r="43" spans="1:43" s="264" customFormat="1" x14ac:dyDescent="0.2">
      <c r="A43" s="157"/>
      <c r="B43" s="174"/>
      <c r="C43" s="155"/>
      <c r="D43" s="156"/>
      <c r="E43" s="924"/>
      <c r="F43" s="924"/>
      <c r="G43" s="924"/>
      <c r="H43" s="924"/>
      <c r="I43" s="924"/>
      <c r="J43" s="924"/>
      <c r="K43" s="924"/>
      <c r="L43" s="924"/>
      <c r="M43" s="924"/>
      <c r="N43" s="924"/>
      <c r="O43" s="924"/>
      <c r="P43" s="924"/>
      <c r="Q43" s="924"/>
      <c r="R43" s="924"/>
      <c r="S43" s="924"/>
      <c r="T43" s="924"/>
      <c r="U43" s="155"/>
      <c r="V43" s="156"/>
      <c r="W43" s="157" t="s">
        <v>593</v>
      </c>
      <c r="X43" s="157"/>
      <c r="Y43" s="157"/>
      <c r="Z43" s="157"/>
      <c r="AA43" s="163" t="s">
        <v>2</v>
      </c>
      <c r="AB43" s="280"/>
      <c r="AC43" s="163"/>
      <c r="AD43" s="163"/>
      <c r="AE43" s="163"/>
      <c r="AF43" s="163"/>
      <c r="AG43" s="163"/>
      <c r="AH43" s="163"/>
      <c r="AI43" s="163"/>
      <c r="AJ43" s="163"/>
      <c r="AK43" s="163"/>
      <c r="AL43" s="158" t="s">
        <v>113</v>
      </c>
      <c r="AM43" s="155"/>
      <c r="AN43" s="156"/>
      <c r="AO43" s="157"/>
      <c r="AP43" s="157"/>
      <c r="AQ43" s="157"/>
    </row>
    <row r="44" spans="1:43" s="264" customFormat="1" x14ac:dyDescent="0.2">
      <c r="A44" s="157"/>
      <c r="B44" s="174"/>
      <c r="C44" s="155"/>
      <c r="D44" s="156"/>
      <c r="E44" s="924"/>
      <c r="F44" s="924"/>
      <c r="G44" s="924"/>
      <c r="H44" s="924"/>
      <c r="I44" s="924"/>
      <c r="J44" s="924"/>
      <c r="K44" s="924"/>
      <c r="L44" s="924"/>
      <c r="M44" s="924"/>
      <c r="N44" s="924"/>
      <c r="O44" s="924"/>
      <c r="P44" s="924"/>
      <c r="Q44" s="924"/>
      <c r="R44" s="924"/>
      <c r="S44" s="924"/>
      <c r="T44" s="924"/>
      <c r="U44" s="155"/>
      <c r="V44" s="156"/>
      <c r="W44" s="157"/>
      <c r="X44" s="157"/>
      <c r="Y44" s="157"/>
      <c r="Z44" s="157"/>
      <c r="AA44" s="163"/>
      <c r="AB44" s="280"/>
      <c r="AC44" s="163"/>
      <c r="AD44" s="163"/>
      <c r="AE44" s="163"/>
      <c r="AF44" s="163"/>
      <c r="AG44" s="163"/>
      <c r="AH44" s="163"/>
      <c r="AI44" s="163"/>
      <c r="AJ44" s="163"/>
      <c r="AK44" s="163"/>
      <c r="AL44" s="158"/>
      <c r="AM44" s="155"/>
      <c r="AN44" s="156"/>
      <c r="AO44" s="157"/>
      <c r="AP44" s="157"/>
      <c r="AQ44" s="157"/>
    </row>
    <row r="45" spans="1:43" s="264" customFormat="1" x14ac:dyDescent="0.2">
      <c r="A45" s="157"/>
      <c r="B45" s="174"/>
      <c r="C45" s="155"/>
      <c r="D45" s="156"/>
      <c r="E45" s="924"/>
      <c r="F45" s="924"/>
      <c r="G45" s="924"/>
      <c r="H45" s="924"/>
      <c r="I45" s="924"/>
      <c r="J45" s="924"/>
      <c r="K45" s="924"/>
      <c r="L45" s="924"/>
      <c r="M45" s="924"/>
      <c r="N45" s="924"/>
      <c r="O45" s="924"/>
      <c r="P45" s="924"/>
      <c r="Q45" s="924"/>
      <c r="R45" s="924"/>
      <c r="S45" s="924"/>
      <c r="T45" s="924"/>
      <c r="U45" s="155"/>
      <c r="V45" s="156"/>
      <c r="W45" s="157" t="s">
        <v>558</v>
      </c>
      <c r="X45" s="157"/>
      <c r="Y45" s="157"/>
      <c r="Z45" s="157"/>
      <c r="AA45" s="157"/>
      <c r="AB45" s="157"/>
      <c r="AC45" s="157"/>
      <c r="AD45" s="157"/>
      <c r="AE45" s="157"/>
      <c r="AF45" s="157"/>
      <c r="AG45" s="157"/>
      <c r="AH45" s="157"/>
      <c r="AI45" s="157"/>
      <c r="AJ45" s="157"/>
      <c r="AK45" s="157"/>
      <c r="AL45" s="158" t="s">
        <v>48</v>
      </c>
      <c r="AM45" s="155"/>
      <c r="AN45" s="156"/>
      <c r="AO45" s="157"/>
      <c r="AP45" s="157"/>
      <c r="AQ45" s="157"/>
    </row>
    <row r="46" spans="1:43" s="264" customFormat="1" x14ac:dyDescent="0.2">
      <c r="A46" s="157"/>
      <c r="B46" s="775"/>
      <c r="C46" s="155"/>
      <c r="D46" s="156"/>
      <c r="E46" s="934" t="s">
        <v>1164</v>
      </c>
      <c r="F46" s="934"/>
      <c r="G46" s="934"/>
      <c r="H46" s="934"/>
      <c r="I46" s="934"/>
      <c r="J46" s="934"/>
      <c r="K46" s="934"/>
      <c r="L46" s="934"/>
      <c r="M46" s="934"/>
      <c r="N46" s="934"/>
      <c r="O46" s="934"/>
      <c r="P46" s="934"/>
      <c r="Q46" s="934"/>
      <c r="R46" s="934"/>
      <c r="S46" s="934"/>
      <c r="T46" s="934"/>
      <c r="U46" s="155"/>
      <c r="V46" s="156"/>
      <c r="W46" s="157"/>
      <c r="X46" s="157"/>
      <c r="Y46" s="157"/>
      <c r="Z46" s="998" t="s">
        <v>559</v>
      </c>
      <c r="AA46" s="998"/>
      <c r="AB46" s="998"/>
      <c r="AC46" s="998"/>
      <c r="AD46" s="998"/>
      <c r="AE46" s="998"/>
      <c r="AF46" s="998"/>
      <c r="AG46" s="998"/>
      <c r="AH46" s="998"/>
      <c r="AI46" s="998"/>
      <c r="AJ46" s="998"/>
      <c r="AK46" s="998"/>
      <c r="AL46" s="158"/>
      <c r="AM46" s="155"/>
      <c r="AN46" s="156"/>
      <c r="AO46" s="157"/>
      <c r="AP46" s="157"/>
      <c r="AQ46" s="157"/>
    </row>
    <row r="47" spans="1:43" s="264" customFormat="1" x14ac:dyDescent="0.2">
      <c r="A47" s="157"/>
      <c r="B47" s="775"/>
      <c r="C47" s="155"/>
      <c r="D47" s="156"/>
      <c r="E47" s="934"/>
      <c r="F47" s="934"/>
      <c r="G47" s="934"/>
      <c r="H47" s="934"/>
      <c r="I47" s="934"/>
      <c r="J47" s="934"/>
      <c r="K47" s="934"/>
      <c r="L47" s="934"/>
      <c r="M47" s="934"/>
      <c r="N47" s="934"/>
      <c r="O47" s="934"/>
      <c r="P47" s="934"/>
      <c r="Q47" s="934"/>
      <c r="R47" s="934"/>
      <c r="S47" s="934"/>
      <c r="T47" s="934"/>
      <c r="U47" s="155"/>
      <c r="V47" s="156"/>
      <c r="W47" s="157" t="s">
        <v>560</v>
      </c>
      <c r="X47" s="157"/>
      <c r="Y47" s="157"/>
      <c r="Z47" s="157"/>
      <c r="AA47" s="157"/>
      <c r="AB47" s="163" t="s">
        <v>2</v>
      </c>
      <c r="AC47" s="280"/>
      <c r="AD47" s="163"/>
      <c r="AE47" s="163"/>
      <c r="AF47" s="163"/>
      <c r="AG47" s="163"/>
      <c r="AH47" s="163"/>
      <c r="AI47" s="163"/>
      <c r="AJ47" s="163"/>
      <c r="AK47" s="163"/>
      <c r="AL47" s="158" t="s">
        <v>7</v>
      </c>
      <c r="AM47" s="155"/>
      <c r="AN47" s="156"/>
      <c r="AO47" s="157"/>
      <c r="AP47" s="157"/>
      <c r="AQ47" s="157"/>
    </row>
    <row r="48" spans="1:43" s="264" customFormat="1" ht="6" customHeight="1" x14ac:dyDescent="0.2">
      <c r="A48" s="172"/>
      <c r="B48" s="171"/>
      <c r="C48" s="166"/>
      <c r="D48" s="165"/>
      <c r="E48" s="172"/>
      <c r="F48" s="172"/>
      <c r="G48" s="172"/>
      <c r="H48" s="172"/>
      <c r="I48" s="172"/>
      <c r="J48" s="172"/>
      <c r="K48" s="172"/>
      <c r="L48" s="172"/>
      <c r="M48" s="172"/>
      <c r="N48" s="172"/>
      <c r="O48" s="172"/>
      <c r="P48" s="172"/>
      <c r="Q48" s="172"/>
      <c r="R48" s="172"/>
      <c r="S48" s="172"/>
      <c r="T48" s="172"/>
      <c r="U48" s="166"/>
      <c r="V48" s="165"/>
      <c r="W48" s="172"/>
      <c r="X48" s="172"/>
      <c r="Y48" s="172"/>
      <c r="Z48" s="172"/>
      <c r="AA48" s="172"/>
      <c r="AB48" s="172"/>
      <c r="AC48" s="172"/>
      <c r="AD48" s="172"/>
      <c r="AE48" s="172"/>
      <c r="AF48" s="172"/>
      <c r="AG48" s="172"/>
      <c r="AH48" s="172"/>
      <c r="AI48" s="172"/>
      <c r="AJ48" s="172"/>
      <c r="AK48" s="172"/>
      <c r="AL48" s="173"/>
      <c r="AM48" s="166"/>
      <c r="AN48" s="165"/>
      <c r="AO48" s="172"/>
      <c r="AP48" s="172"/>
      <c r="AQ48" s="172"/>
    </row>
    <row r="49" spans="1:43" s="264" customFormat="1" ht="6" customHeight="1" x14ac:dyDescent="0.2">
      <c r="A49" s="34"/>
      <c r="B49" s="787"/>
      <c r="C49" s="152"/>
      <c r="D49" s="153"/>
      <c r="E49" s="34"/>
      <c r="F49" s="34"/>
      <c r="G49" s="34"/>
      <c r="H49" s="34"/>
      <c r="I49" s="34"/>
      <c r="J49" s="34"/>
      <c r="K49" s="34"/>
      <c r="L49" s="34"/>
      <c r="M49" s="34"/>
      <c r="N49" s="34"/>
      <c r="O49" s="34"/>
      <c r="P49" s="34"/>
      <c r="Q49" s="34"/>
      <c r="R49" s="34"/>
      <c r="S49" s="34"/>
      <c r="T49" s="34"/>
      <c r="U49" s="152"/>
      <c r="V49" s="153"/>
      <c r="W49" s="34"/>
      <c r="X49" s="34"/>
      <c r="Y49" s="34"/>
      <c r="Z49" s="34"/>
      <c r="AA49" s="34"/>
      <c r="AB49" s="34"/>
      <c r="AC49" s="34"/>
      <c r="AD49" s="34"/>
      <c r="AE49" s="34"/>
      <c r="AF49" s="34"/>
      <c r="AG49" s="34"/>
      <c r="AH49" s="34"/>
      <c r="AI49" s="34"/>
      <c r="AJ49" s="34"/>
      <c r="AK49" s="34"/>
      <c r="AL49" s="41"/>
      <c r="AM49" s="152"/>
      <c r="AN49" s="153"/>
      <c r="AO49" s="34"/>
      <c r="AP49" s="34"/>
      <c r="AQ49" s="34"/>
    </row>
    <row r="50" spans="1:43" s="264" customFormat="1" ht="11.25" customHeight="1" x14ac:dyDescent="0.2">
      <c r="A50" s="157"/>
      <c r="B50" s="775">
        <v>730</v>
      </c>
      <c r="C50" s="155"/>
      <c r="D50" s="156"/>
      <c r="E50" s="924" t="str">
        <f ca="1">VLOOKUP(INDIRECT(ADDRESS(ROW(),COLUMN()-3)),Language_Translations,MATCH(Language_Selected,Language_Options,0),FALSE)</f>
        <v>Où vous étiez-vous procuré le condom la dernière fois ?</v>
      </c>
      <c r="F50" s="924"/>
      <c r="G50" s="924"/>
      <c r="H50" s="924"/>
      <c r="I50" s="924"/>
      <c r="J50" s="924"/>
      <c r="K50" s="924"/>
      <c r="L50" s="924"/>
      <c r="M50" s="924"/>
      <c r="N50" s="924"/>
      <c r="O50" s="924"/>
      <c r="P50" s="924"/>
      <c r="Q50" s="924"/>
      <c r="R50" s="924"/>
      <c r="S50" s="924"/>
      <c r="T50" s="924"/>
      <c r="U50" s="155"/>
      <c r="V50" s="156"/>
      <c r="W50" s="313" t="s">
        <v>597</v>
      </c>
      <c r="X50" s="157"/>
      <c r="Y50" s="157"/>
      <c r="Z50" s="157"/>
      <c r="AA50" s="157"/>
      <c r="AB50" s="157"/>
      <c r="AC50" s="157"/>
      <c r="AD50" s="157"/>
      <c r="AE50" s="157"/>
      <c r="AF50" s="157"/>
      <c r="AG50" s="157"/>
      <c r="AH50" s="157"/>
      <c r="AI50" s="157"/>
      <c r="AJ50" s="157"/>
      <c r="AK50" s="157"/>
      <c r="AL50" s="158"/>
      <c r="AM50" s="155"/>
      <c r="AN50" s="156"/>
      <c r="AO50" s="157"/>
      <c r="AP50" s="157"/>
      <c r="AQ50" s="157"/>
    </row>
    <row r="51" spans="1:43" s="264" customFormat="1" x14ac:dyDescent="0.2">
      <c r="A51" s="157"/>
      <c r="B51" s="174" t="s">
        <v>15</v>
      </c>
      <c r="C51" s="155"/>
      <c r="D51" s="156"/>
      <c r="E51" s="924"/>
      <c r="F51" s="924"/>
      <c r="G51" s="924"/>
      <c r="H51" s="924"/>
      <c r="I51" s="924"/>
      <c r="J51" s="924"/>
      <c r="K51" s="924"/>
      <c r="L51" s="924"/>
      <c r="M51" s="924"/>
      <c r="N51" s="924"/>
      <c r="O51" s="924"/>
      <c r="P51" s="924"/>
      <c r="Q51" s="924"/>
      <c r="R51" s="924"/>
      <c r="S51" s="924"/>
      <c r="T51" s="924"/>
      <c r="U51" s="155"/>
      <c r="V51" s="156"/>
      <c r="W51" s="157"/>
      <c r="X51" s="157" t="s">
        <v>598</v>
      </c>
      <c r="Y51" s="157"/>
      <c r="Z51" s="157"/>
      <c r="AA51" s="157"/>
      <c r="AB51" s="157"/>
      <c r="AC51" s="157"/>
      <c r="AD51" s="157"/>
      <c r="AE51" s="157"/>
      <c r="AF51" s="163"/>
      <c r="AG51" s="163" t="s">
        <v>2</v>
      </c>
      <c r="AH51" s="163"/>
      <c r="AI51" s="163"/>
      <c r="AJ51" s="163"/>
      <c r="AK51" s="163"/>
      <c r="AL51" s="269" t="s">
        <v>40</v>
      </c>
      <c r="AM51" s="155"/>
      <c r="AN51" s="156"/>
      <c r="AO51" s="157"/>
      <c r="AP51" s="157"/>
      <c r="AQ51" s="157"/>
    </row>
    <row r="52" spans="1:43" s="264" customFormat="1" x14ac:dyDescent="0.2">
      <c r="A52" s="159"/>
      <c r="B52" s="174" t="s">
        <v>19</v>
      </c>
      <c r="C52" s="155"/>
      <c r="D52" s="156"/>
      <c r="E52" s="924"/>
      <c r="F52" s="924"/>
      <c r="G52" s="924"/>
      <c r="H52" s="924"/>
      <c r="I52" s="924"/>
      <c r="J52" s="924"/>
      <c r="K52" s="924"/>
      <c r="L52" s="924"/>
      <c r="M52" s="924"/>
      <c r="N52" s="924"/>
      <c r="O52" s="924"/>
      <c r="P52" s="924"/>
      <c r="Q52" s="924"/>
      <c r="R52" s="924"/>
      <c r="S52" s="924"/>
      <c r="T52" s="924"/>
      <c r="U52" s="155"/>
      <c r="V52" s="156"/>
      <c r="W52" s="159"/>
      <c r="X52" s="159" t="s">
        <v>1166</v>
      </c>
      <c r="Y52" s="159"/>
      <c r="Z52" s="159"/>
      <c r="AA52" s="159"/>
      <c r="AB52" s="159"/>
      <c r="AC52" s="159"/>
      <c r="AD52" s="159"/>
      <c r="AE52" s="159"/>
      <c r="AG52" s="162"/>
      <c r="AI52" s="162"/>
      <c r="AJ52" s="162" t="s">
        <v>2</v>
      </c>
      <c r="AK52" s="162"/>
      <c r="AL52" s="169" t="s">
        <v>41</v>
      </c>
      <c r="AM52" s="155"/>
      <c r="AN52" s="156"/>
      <c r="AO52" s="159"/>
      <c r="AP52" s="159"/>
      <c r="AQ52" s="159"/>
    </row>
    <row r="53" spans="1:43" s="264" customFormat="1" x14ac:dyDescent="0.2">
      <c r="A53" s="159"/>
      <c r="B53" s="775"/>
      <c r="C53" s="155"/>
      <c r="D53" s="156"/>
      <c r="U53" s="155"/>
      <c r="V53" s="156"/>
      <c r="W53" s="159"/>
      <c r="X53" s="159" t="s">
        <v>1167</v>
      </c>
      <c r="Y53" s="159"/>
      <c r="Z53" s="159"/>
      <c r="AA53" s="159"/>
      <c r="AB53" s="159"/>
      <c r="AC53" s="159"/>
      <c r="AD53" s="159"/>
      <c r="AE53" s="159"/>
      <c r="AG53" s="162"/>
      <c r="AH53" s="162"/>
      <c r="AI53" s="162"/>
      <c r="AJ53" s="162" t="s">
        <v>2</v>
      </c>
      <c r="AK53" s="162"/>
      <c r="AL53" s="169" t="s">
        <v>49</v>
      </c>
      <c r="AM53" s="155"/>
      <c r="AN53" s="156"/>
      <c r="AO53" s="159"/>
      <c r="AP53" s="159"/>
      <c r="AQ53" s="159"/>
    </row>
    <row r="54" spans="1:43" s="264" customFormat="1" x14ac:dyDescent="0.2">
      <c r="A54" s="159"/>
      <c r="B54" s="775"/>
      <c r="C54" s="155"/>
      <c r="D54" s="156"/>
      <c r="E54" s="916" t="s">
        <v>1165</v>
      </c>
      <c r="F54" s="916"/>
      <c r="G54" s="916"/>
      <c r="H54" s="916"/>
      <c r="I54" s="916"/>
      <c r="J54" s="916"/>
      <c r="K54" s="916"/>
      <c r="L54" s="916"/>
      <c r="M54" s="916"/>
      <c r="N54" s="916"/>
      <c r="O54" s="916"/>
      <c r="P54" s="916"/>
      <c r="Q54" s="916"/>
      <c r="R54" s="916"/>
      <c r="S54" s="916"/>
      <c r="T54" s="916"/>
      <c r="U54" s="155"/>
      <c r="V54" s="156"/>
      <c r="W54" s="159"/>
      <c r="X54" s="159" t="s">
        <v>599</v>
      </c>
      <c r="Y54" s="159"/>
      <c r="Z54" s="159"/>
      <c r="AA54" s="159"/>
      <c r="AB54" s="159"/>
      <c r="AC54" s="162"/>
      <c r="AD54" s="162" t="s">
        <v>2</v>
      </c>
      <c r="AE54" s="280"/>
      <c r="AF54" s="162"/>
      <c r="AG54" s="162"/>
      <c r="AH54" s="162"/>
      <c r="AI54" s="162"/>
      <c r="AJ54" s="162"/>
      <c r="AK54" s="162"/>
      <c r="AL54" s="169" t="s">
        <v>169</v>
      </c>
      <c r="AM54" s="155"/>
      <c r="AN54" s="156"/>
      <c r="AO54" s="159"/>
      <c r="AP54" s="159"/>
      <c r="AQ54" s="159"/>
    </row>
    <row r="55" spans="1:43" s="264" customFormat="1" x14ac:dyDescent="0.2">
      <c r="A55" s="159"/>
      <c r="B55" s="775"/>
      <c r="C55" s="155"/>
      <c r="D55" s="156"/>
      <c r="E55" s="916"/>
      <c r="F55" s="916"/>
      <c r="G55" s="916"/>
      <c r="H55" s="916"/>
      <c r="I55" s="916"/>
      <c r="J55" s="916"/>
      <c r="K55" s="916"/>
      <c r="L55" s="916"/>
      <c r="M55" s="916"/>
      <c r="N55" s="916"/>
      <c r="O55" s="916"/>
      <c r="P55" s="916"/>
      <c r="Q55" s="916"/>
      <c r="R55" s="916"/>
      <c r="S55" s="916"/>
      <c r="T55" s="916"/>
      <c r="U55" s="155"/>
      <c r="V55" s="156"/>
      <c r="W55" s="159"/>
      <c r="X55" s="159" t="s">
        <v>660</v>
      </c>
      <c r="Y55" s="159"/>
      <c r="Z55" s="159"/>
      <c r="AA55" s="159"/>
      <c r="AB55" s="159"/>
      <c r="AC55" s="162"/>
      <c r="AD55" s="162" t="s">
        <v>2</v>
      </c>
      <c r="AE55" s="280"/>
      <c r="AF55" s="162"/>
      <c r="AG55" s="162"/>
      <c r="AH55" s="162"/>
      <c r="AI55" s="162"/>
      <c r="AJ55" s="162"/>
      <c r="AK55" s="162"/>
      <c r="AL55" s="169" t="s">
        <v>173</v>
      </c>
      <c r="AM55" s="155"/>
      <c r="AN55" s="156"/>
      <c r="AO55" s="159"/>
      <c r="AP55" s="159"/>
      <c r="AQ55" s="159"/>
    </row>
    <row r="56" spans="1:43" s="264" customFormat="1" x14ac:dyDescent="0.2">
      <c r="A56" s="159"/>
      <c r="B56" s="775"/>
      <c r="C56" s="155"/>
      <c r="D56" s="156"/>
      <c r="E56" s="916"/>
      <c r="F56" s="916"/>
      <c r="G56" s="916"/>
      <c r="H56" s="916"/>
      <c r="I56" s="916"/>
      <c r="J56" s="916"/>
      <c r="K56" s="916"/>
      <c r="L56" s="916"/>
      <c r="M56" s="916"/>
      <c r="N56" s="916"/>
      <c r="O56" s="916"/>
      <c r="P56" s="916"/>
      <c r="Q56" s="916"/>
      <c r="R56" s="916"/>
      <c r="S56" s="916"/>
      <c r="T56" s="916"/>
      <c r="U56" s="155"/>
      <c r="V56" s="156"/>
      <c r="W56" s="159"/>
      <c r="X56" s="159" t="s">
        <v>600</v>
      </c>
      <c r="Y56" s="159"/>
      <c r="Z56" s="159"/>
      <c r="AA56" s="159"/>
      <c r="AB56" s="159"/>
      <c r="AC56" s="159"/>
      <c r="AD56" s="159"/>
      <c r="AE56" s="159"/>
      <c r="AF56" s="159"/>
      <c r="AG56" s="159"/>
      <c r="AH56" s="159"/>
      <c r="AI56" s="159"/>
      <c r="AJ56" s="159"/>
      <c r="AK56" s="159"/>
      <c r="AL56" s="168"/>
      <c r="AM56" s="155"/>
      <c r="AN56" s="156"/>
      <c r="AO56" s="159"/>
      <c r="AP56" s="159"/>
      <c r="AQ56" s="159"/>
    </row>
    <row r="57" spans="1:43" s="264" customFormat="1" x14ac:dyDescent="0.2">
      <c r="A57" s="159"/>
      <c r="B57" s="775"/>
      <c r="C57" s="155"/>
      <c r="D57" s="156"/>
      <c r="E57" s="916"/>
      <c r="F57" s="916"/>
      <c r="G57" s="916"/>
      <c r="H57" s="916"/>
      <c r="I57" s="916"/>
      <c r="J57" s="916"/>
      <c r="K57" s="916"/>
      <c r="L57" s="916"/>
      <c r="M57" s="916"/>
      <c r="N57" s="916"/>
      <c r="O57" s="916"/>
      <c r="P57" s="916"/>
      <c r="Q57" s="916"/>
      <c r="R57" s="916"/>
      <c r="S57" s="916"/>
      <c r="T57" s="916"/>
      <c r="U57" s="155"/>
      <c r="V57" s="156"/>
      <c r="W57" s="159"/>
      <c r="X57" s="159"/>
      <c r="Y57" s="159"/>
      <c r="Z57" s="159"/>
      <c r="AA57" s="159"/>
      <c r="AB57" s="159"/>
      <c r="AC57" s="159"/>
      <c r="AD57" s="159"/>
      <c r="AE57" s="159"/>
      <c r="AF57" s="159"/>
      <c r="AG57" s="159"/>
      <c r="AH57" s="159"/>
      <c r="AI57" s="159"/>
      <c r="AJ57" s="159"/>
      <c r="AK57" s="159"/>
      <c r="AL57" s="168"/>
      <c r="AM57" s="155"/>
      <c r="AN57" s="156"/>
      <c r="AO57" s="159"/>
      <c r="AP57" s="159"/>
      <c r="AQ57" s="159"/>
    </row>
    <row r="58" spans="1:43" s="264" customFormat="1" x14ac:dyDescent="0.2">
      <c r="A58" s="159"/>
      <c r="B58" s="775"/>
      <c r="C58" s="155"/>
      <c r="D58" s="156"/>
      <c r="E58" s="916"/>
      <c r="F58" s="916"/>
      <c r="G58" s="916"/>
      <c r="H58" s="916"/>
      <c r="I58" s="916"/>
      <c r="J58" s="916"/>
      <c r="K58" s="916"/>
      <c r="L58" s="916"/>
      <c r="M58" s="916"/>
      <c r="N58" s="916"/>
      <c r="O58" s="916"/>
      <c r="P58" s="916"/>
      <c r="Q58" s="916"/>
      <c r="R58" s="916"/>
      <c r="S58" s="916"/>
      <c r="T58" s="916"/>
      <c r="U58" s="155"/>
      <c r="V58" s="156"/>
      <c r="W58" s="159"/>
      <c r="X58" s="159"/>
      <c r="Y58" s="157"/>
      <c r="Z58" s="159"/>
      <c r="AA58" s="159"/>
      <c r="AB58" s="159"/>
      <c r="AD58" s="157"/>
      <c r="AE58" s="157"/>
      <c r="AF58" s="157"/>
      <c r="AG58" s="157"/>
      <c r="AH58" s="157"/>
      <c r="AI58" s="157"/>
      <c r="AJ58" s="157"/>
      <c r="AK58" s="157"/>
      <c r="AL58" s="169" t="s">
        <v>170</v>
      </c>
      <c r="AM58" s="155"/>
      <c r="AN58" s="156"/>
      <c r="AO58" s="159"/>
      <c r="AP58" s="159"/>
      <c r="AQ58" s="159"/>
    </row>
    <row r="59" spans="1:43" s="264" customFormat="1" x14ac:dyDescent="0.2">
      <c r="A59" s="159"/>
      <c r="B59" s="775"/>
      <c r="C59" s="155"/>
      <c r="D59" s="156"/>
      <c r="E59" s="916"/>
      <c r="F59" s="916"/>
      <c r="G59" s="916"/>
      <c r="H59" s="916"/>
      <c r="I59" s="916"/>
      <c r="J59" s="916"/>
      <c r="K59" s="916"/>
      <c r="L59" s="916"/>
      <c r="M59" s="916"/>
      <c r="N59" s="916"/>
      <c r="O59" s="916"/>
      <c r="P59" s="916"/>
      <c r="Q59" s="916"/>
      <c r="R59" s="916"/>
      <c r="S59" s="916"/>
      <c r="T59" s="916"/>
      <c r="U59" s="155"/>
      <c r="V59" s="156"/>
      <c r="W59" s="159"/>
      <c r="X59" s="159"/>
      <c r="Y59" s="998" t="s">
        <v>559</v>
      </c>
      <c r="Z59" s="998"/>
      <c r="AA59" s="998"/>
      <c r="AB59" s="998"/>
      <c r="AC59" s="998"/>
      <c r="AD59" s="998"/>
      <c r="AE59" s="998"/>
      <c r="AF59" s="998"/>
      <c r="AG59" s="998"/>
      <c r="AH59" s="998"/>
      <c r="AI59" s="998"/>
      <c r="AJ59" s="998"/>
      <c r="AK59" s="998"/>
      <c r="AL59" s="168"/>
      <c r="AM59" s="155"/>
      <c r="AN59" s="156"/>
      <c r="AO59" s="159"/>
      <c r="AP59" s="159"/>
      <c r="AQ59" s="159"/>
    </row>
    <row r="60" spans="1:43" s="264" customFormat="1" x14ac:dyDescent="0.2">
      <c r="A60" s="159"/>
      <c r="B60" s="775"/>
      <c r="C60" s="155"/>
      <c r="D60" s="156"/>
      <c r="U60" s="155"/>
      <c r="V60" s="156"/>
      <c r="W60" s="159"/>
      <c r="X60" s="159"/>
      <c r="Y60" s="159"/>
      <c r="Z60" s="159"/>
      <c r="AA60" s="159"/>
      <c r="AB60" s="159"/>
      <c r="AC60" s="159"/>
      <c r="AD60" s="159"/>
      <c r="AE60" s="159"/>
      <c r="AF60" s="159"/>
      <c r="AG60" s="159"/>
      <c r="AH60" s="159"/>
      <c r="AI60" s="159"/>
      <c r="AJ60" s="159"/>
      <c r="AK60" s="159"/>
      <c r="AL60" s="168"/>
      <c r="AM60" s="155"/>
      <c r="AN60" s="156"/>
      <c r="AO60" s="159"/>
      <c r="AP60" s="159"/>
      <c r="AQ60" s="159"/>
    </row>
    <row r="61" spans="1:43" s="264" customFormat="1" ht="10.5" x14ac:dyDescent="0.2">
      <c r="A61" s="159"/>
      <c r="B61" s="775"/>
      <c r="C61" s="155"/>
      <c r="D61" s="156"/>
      <c r="E61" s="172"/>
      <c r="F61" s="172"/>
      <c r="G61" s="172"/>
      <c r="H61" s="172"/>
      <c r="I61" s="172"/>
      <c r="J61" s="172"/>
      <c r="K61" s="172"/>
      <c r="L61" s="172"/>
      <c r="M61" s="172"/>
      <c r="N61" s="172"/>
      <c r="O61" s="172"/>
      <c r="P61" s="172"/>
      <c r="Q61" s="172"/>
      <c r="R61" s="172"/>
      <c r="S61" s="172"/>
      <c r="T61" s="172"/>
      <c r="U61" s="155"/>
      <c r="V61" s="156"/>
      <c r="W61" s="263" t="s">
        <v>601</v>
      </c>
      <c r="X61" s="159"/>
      <c r="Y61" s="159"/>
      <c r="Z61" s="159"/>
      <c r="AA61" s="159"/>
      <c r="AB61" s="159"/>
      <c r="AC61" s="159"/>
      <c r="AD61" s="159"/>
      <c r="AE61" s="159"/>
      <c r="AF61" s="159"/>
      <c r="AG61" s="159"/>
      <c r="AH61" s="159"/>
      <c r="AI61" s="159"/>
      <c r="AJ61" s="159"/>
      <c r="AK61" s="159"/>
      <c r="AL61" s="168"/>
      <c r="AM61" s="155"/>
      <c r="AN61" s="156"/>
      <c r="AO61" s="159"/>
      <c r="AP61" s="159"/>
      <c r="AQ61" s="159"/>
    </row>
    <row r="62" spans="1:43" s="264" customFormat="1" x14ac:dyDescent="0.2">
      <c r="A62" s="159"/>
      <c r="B62" s="775"/>
      <c r="C62" s="155"/>
      <c r="D62" s="156"/>
      <c r="E62" s="998" t="s">
        <v>595</v>
      </c>
      <c r="F62" s="998"/>
      <c r="G62" s="998"/>
      <c r="H62" s="998"/>
      <c r="I62" s="998"/>
      <c r="J62" s="998"/>
      <c r="K62" s="998"/>
      <c r="L62" s="998"/>
      <c r="M62" s="998"/>
      <c r="N62" s="998"/>
      <c r="O62" s="998"/>
      <c r="P62" s="998"/>
      <c r="Q62" s="998"/>
      <c r="R62" s="998"/>
      <c r="S62" s="998"/>
      <c r="T62" s="998"/>
      <c r="U62" s="155"/>
      <c r="V62" s="156"/>
      <c r="W62" s="159"/>
      <c r="X62" s="159" t="s">
        <v>602</v>
      </c>
      <c r="Y62" s="159"/>
      <c r="Z62" s="159"/>
      <c r="AA62" s="159"/>
      <c r="AB62" s="159"/>
      <c r="AC62" s="159"/>
      <c r="AD62" s="159"/>
      <c r="AE62" s="159"/>
      <c r="AG62" s="162" t="s">
        <v>2</v>
      </c>
      <c r="AH62" s="162"/>
      <c r="AI62" s="280"/>
      <c r="AJ62" s="162"/>
      <c r="AK62" s="162"/>
      <c r="AL62" s="169" t="s">
        <v>42</v>
      </c>
      <c r="AM62" s="155"/>
      <c r="AN62" s="156"/>
      <c r="AO62" s="159"/>
      <c r="AP62" s="159"/>
      <c r="AQ62" s="159"/>
    </row>
    <row r="63" spans="1:43" s="264" customFormat="1" x14ac:dyDescent="0.2">
      <c r="A63" s="159"/>
      <c r="B63" s="775"/>
      <c r="C63" s="155"/>
      <c r="T63" s="159"/>
      <c r="U63" s="155"/>
      <c r="V63" s="156"/>
      <c r="W63" s="159"/>
      <c r="X63" s="159" t="s">
        <v>644</v>
      </c>
      <c r="Y63" s="159"/>
      <c r="Z63" s="159"/>
      <c r="AA63" s="159"/>
      <c r="AC63" s="162" t="s">
        <v>2</v>
      </c>
      <c r="AD63" s="280"/>
      <c r="AE63" s="162"/>
      <c r="AF63" s="162"/>
      <c r="AG63" s="162"/>
      <c r="AH63" s="162"/>
      <c r="AI63" s="162"/>
      <c r="AJ63" s="162"/>
      <c r="AK63" s="162"/>
      <c r="AL63" s="169" t="s">
        <v>43</v>
      </c>
      <c r="AM63" s="155"/>
      <c r="AN63" s="156"/>
      <c r="AO63" s="159"/>
      <c r="AP63" s="159"/>
      <c r="AQ63" s="159"/>
    </row>
    <row r="64" spans="1:43" s="264" customFormat="1" x14ac:dyDescent="0.2">
      <c r="A64" s="159"/>
      <c r="B64" s="775"/>
      <c r="C64" s="155"/>
      <c r="T64" s="159"/>
      <c r="U64" s="155"/>
      <c r="V64" s="156"/>
      <c r="W64" s="159"/>
      <c r="X64" s="159" t="s">
        <v>645</v>
      </c>
      <c r="Y64" s="159"/>
      <c r="Z64" s="159"/>
      <c r="AA64" s="159"/>
      <c r="AB64" s="159"/>
      <c r="AC64" s="159"/>
      <c r="AD64" s="162" t="s">
        <v>2</v>
      </c>
      <c r="AE64" s="162"/>
      <c r="AF64" s="280"/>
      <c r="AG64" s="162"/>
      <c r="AH64" s="162"/>
      <c r="AI64" s="162"/>
      <c r="AJ64" s="162"/>
      <c r="AK64" s="162"/>
      <c r="AL64" s="169" t="s">
        <v>44</v>
      </c>
      <c r="AM64" s="155"/>
      <c r="AN64" s="156"/>
      <c r="AO64" s="159"/>
      <c r="AP64" s="159"/>
      <c r="AQ64" s="159"/>
    </row>
    <row r="65" spans="1:43" s="264" customFormat="1" x14ac:dyDescent="0.2">
      <c r="A65" s="159"/>
      <c r="B65" s="775"/>
      <c r="C65" s="155"/>
      <c r="D65" s="156"/>
      <c r="U65" s="155"/>
      <c r="V65" s="156"/>
      <c r="W65" s="159"/>
      <c r="X65" s="159" t="s">
        <v>599</v>
      </c>
      <c r="Y65" s="159"/>
      <c r="Z65" s="159"/>
      <c r="AA65" s="159"/>
      <c r="AB65" s="159"/>
      <c r="AC65" s="162"/>
      <c r="AD65" s="162" t="s">
        <v>2</v>
      </c>
      <c r="AE65" s="280"/>
      <c r="AF65" s="162"/>
      <c r="AG65" s="162"/>
      <c r="AH65" s="162"/>
      <c r="AI65" s="162"/>
      <c r="AJ65" s="162"/>
      <c r="AK65" s="162"/>
      <c r="AL65" s="169" t="s">
        <v>171</v>
      </c>
      <c r="AM65" s="155"/>
      <c r="AN65" s="156"/>
      <c r="AO65" s="159"/>
      <c r="AP65" s="159"/>
      <c r="AQ65" s="159"/>
    </row>
    <row r="66" spans="1:43" s="264" customFormat="1" x14ac:dyDescent="0.2">
      <c r="A66" s="159"/>
      <c r="B66" s="775"/>
      <c r="C66" s="155"/>
      <c r="D66" s="156"/>
      <c r="U66" s="155"/>
      <c r="V66" s="156"/>
      <c r="W66" s="159"/>
      <c r="X66" s="159" t="s">
        <v>660</v>
      </c>
      <c r="Y66" s="159"/>
      <c r="Z66" s="159"/>
      <c r="AA66" s="159"/>
      <c r="AB66" s="159"/>
      <c r="AD66" s="162"/>
      <c r="AE66" s="162" t="s">
        <v>2</v>
      </c>
      <c r="AF66" s="162"/>
      <c r="AG66" s="162"/>
      <c r="AH66" s="162"/>
      <c r="AI66" s="162"/>
      <c r="AJ66" s="162"/>
      <c r="AK66" s="162"/>
      <c r="AL66" s="169" t="s">
        <v>174</v>
      </c>
      <c r="AM66" s="155"/>
      <c r="AN66" s="156"/>
      <c r="AO66" s="159"/>
      <c r="AP66" s="159"/>
      <c r="AQ66" s="159"/>
    </row>
    <row r="67" spans="1:43" s="264" customFormat="1" x14ac:dyDescent="0.2">
      <c r="A67" s="159"/>
      <c r="B67" s="775"/>
      <c r="C67" s="155"/>
      <c r="D67" s="156"/>
      <c r="U67" s="155"/>
      <c r="V67" s="156"/>
      <c r="W67" s="159"/>
      <c r="X67" s="159" t="s">
        <v>604</v>
      </c>
      <c r="Y67" s="159"/>
      <c r="Z67" s="159"/>
      <c r="AA67" s="159"/>
      <c r="AB67" s="159"/>
      <c r="AC67" s="159"/>
      <c r="AD67" s="159"/>
      <c r="AE67" s="159"/>
      <c r="AF67" s="159"/>
      <c r="AG67" s="159"/>
      <c r="AH67" s="159"/>
      <c r="AI67" s="159"/>
      <c r="AJ67" s="159"/>
      <c r="AK67" s="159"/>
      <c r="AL67" s="168"/>
      <c r="AM67" s="155"/>
      <c r="AN67" s="156"/>
      <c r="AO67" s="159"/>
      <c r="AP67" s="159"/>
      <c r="AQ67" s="159"/>
    </row>
    <row r="68" spans="1:43" s="264" customFormat="1" x14ac:dyDescent="0.2">
      <c r="A68" s="159"/>
      <c r="B68" s="775"/>
      <c r="C68" s="155"/>
      <c r="D68" s="156"/>
      <c r="U68" s="155"/>
      <c r="V68" s="156"/>
      <c r="W68" s="159"/>
      <c r="X68" s="159"/>
      <c r="Y68" s="159"/>
      <c r="Z68" s="159"/>
      <c r="AA68" s="159"/>
      <c r="AB68" s="159"/>
      <c r="AC68" s="159"/>
      <c r="AD68" s="159"/>
      <c r="AE68" s="159"/>
      <c r="AF68" s="159"/>
      <c r="AG68" s="159"/>
      <c r="AH68" s="159"/>
      <c r="AI68" s="159"/>
      <c r="AJ68" s="159"/>
      <c r="AK68" s="159"/>
      <c r="AL68" s="168"/>
      <c r="AM68" s="155"/>
      <c r="AN68" s="156"/>
      <c r="AO68" s="159"/>
      <c r="AP68" s="159"/>
      <c r="AQ68" s="159"/>
    </row>
    <row r="69" spans="1:43" s="264" customFormat="1" x14ac:dyDescent="0.2">
      <c r="A69" s="159"/>
      <c r="B69" s="775"/>
      <c r="C69" s="155"/>
      <c r="D69" s="156"/>
      <c r="U69" s="155"/>
      <c r="V69" s="156"/>
      <c r="W69" s="159"/>
      <c r="X69" s="159"/>
      <c r="Y69" s="157"/>
      <c r="Z69" s="159"/>
      <c r="AA69" s="159"/>
      <c r="AB69" s="159"/>
      <c r="AD69" s="157"/>
      <c r="AE69" s="157"/>
      <c r="AF69" s="157"/>
      <c r="AG69" s="157"/>
      <c r="AH69" s="157"/>
      <c r="AI69" s="157"/>
      <c r="AJ69" s="157"/>
      <c r="AK69" s="157"/>
      <c r="AL69" s="169" t="s">
        <v>45</v>
      </c>
      <c r="AM69" s="155"/>
      <c r="AN69" s="156"/>
      <c r="AO69" s="159"/>
      <c r="AP69" s="159"/>
      <c r="AQ69" s="159"/>
    </row>
    <row r="70" spans="1:43" s="264" customFormat="1" x14ac:dyDescent="0.2">
      <c r="A70" s="159"/>
      <c r="B70" s="775"/>
      <c r="C70" s="155"/>
      <c r="D70" s="156"/>
      <c r="U70" s="155"/>
      <c r="V70" s="156"/>
      <c r="W70" s="159"/>
      <c r="X70" s="159"/>
      <c r="Y70" s="998" t="s">
        <v>559</v>
      </c>
      <c r="Z70" s="998"/>
      <c r="AA70" s="998"/>
      <c r="AB70" s="998"/>
      <c r="AC70" s="998"/>
      <c r="AD70" s="998"/>
      <c r="AE70" s="998"/>
      <c r="AF70" s="998"/>
      <c r="AG70" s="998"/>
      <c r="AH70" s="998"/>
      <c r="AI70" s="998"/>
      <c r="AJ70" s="998"/>
      <c r="AK70" s="998"/>
      <c r="AL70" s="168"/>
      <c r="AM70" s="155"/>
      <c r="AN70" s="156"/>
      <c r="AO70" s="159"/>
      <c r="AP70" s="159"/>
      <c r="AQ70" s="159"/>
    </row>
    <row r="71" spans="1:43" s="264" customFormat="1" x14ac:dyDescent="0.2">
      <c r="A71" s="159"/>
      <c r="B71" s="775"/>
      <c r="C71" s="155"/>
      <c r="D71" s="156"/>
      <c r="U71" s="155"/>
      <c r="V71" s="156"/>
      <c r="W71" s="159"/>
      <c r="X71" s="159"/>
      <c r="Y71" s="159"/>
      <c r="Z71" s="159"/>
      <c r="AA71" s="159"/>
      <c r="AB71" s="159"/>
      <c r="AC71" s="159"/>
      <c r="AD71" s="159"/>
      <c r="AE71" s="159"/>
      <c r="AF71" s="159"/>
      <c r="AG71" s="159"/>
      <c r="AH71" s="159"/>
      <c r="AI71" s="159"/>
      <c r="AJ71" s="159"/>
      <c r="AK71" s="159"/>
      <c r="AL71" s="168"/>
      <c r="AM71" s="155"/>
      <c r="AN71" s="156"/>
      <c r="AO71" s="159"/>
      <c r="AP71" s="159"/>
      <c r="AQ71" s="159"/>
    </row>
    <row r="72" spans="1:43" s="264" customFormat="1" ht="10.5" x14ac:dyDescent="0.2">
      <c r="A72" s="159"/>
      <c r="B72" s="775"/>
      <c r="C72" s="155"/>
      <c r="D72" s="156"/>
      <c r="E72" s="159"/>
      <c r="F72" s="159"/>
      <c r="G72" s="159"/>
      <c r="H72" s="159"/>
      <c r="I72" s="159"/>
      <c r="J72" s="159"/>
      <c r="K72" s="159"/>
      <c r="L72" s="159"/>
      <c r="M72" s="159"/>
      <c r="N72" s="159"/>
      <c r="O72" s="159"/>
      <c r="P72" s="159"/>
      <c r="Q72" s="159"/>
      <c r="R72" s="159"/>
      <c r="S72" s="159"/>
      <c r="T72" s="159"/>
      <c r="U72" s="155"/>
      <c r="V72" s="156"/>
      <c r="W72" s="263" t="s">
        <v>646</v>
      </c>
      <c r="X72" s="159"/>
      <c r="Y72" s="159"/>
      <c r="Z72" s="159"/>
      <c r="AA72" s="159"/>
      <c r="AB72" s="159"/>
      <c r="AC72" s="159"/>
      <c r="AD72" s="159"/>
      <c r="AE72" s="159"/>
      <c r="AF72" s="159"/>
      <c r="AG72" s="159"/>
      <c r="AH72" s="159"/>
      <c r="AI72" s="159"/>
      <c r="AJ72" s="159"/>
      <c r="AK72" s="159"/>
      <c r="AL72" s="168"/>
      <c r="AM72" s="155"/>
      <c r="AN72" s="156"/>
      <c r="AO72" s="159"/>
      <c r="AP72" s="159"/>
      <c r="AQ72" s="159"/>
    </row>
    <row r="73" spans="1:43" s="264" customFormat="1" x14ac:dyDescent="0.2">
      <c r="A73" s="159"/>
      <c r="B73" s="775"/>
      <c r="C73" s="155"/>
      <c r="D73" s="156"/>
      <c r="E73" s="159"/>
      <c r="F73" s="159"/>
      <c r="G73" s="159"/>
      <c r="H73" s="159"/>
      <c r="I73" s="159"/>
      <c r="J73" s="159"/>
      <c r="K73" s="159"/>
      <c r="L73" s="159"/>
      <c r="M73" s="159"/>
      <c r="N73" s="159"/>
      <c r="O73" s="159"/>
      <c r="P73" s="159"/>
      <c r="Q73" s="159"/>
      <c r="R73" s="159"/>
      <c r="S73" s="159"/>
      <c r="T73" s="159"/>
      <c r="U73" s="155"/>
      <c r="V73" s="156"/>
      <c r="W73" s="159"/>
      <c r="X73" s="159" t="s">
        <v>647</v>
      </c>
      <c r="Y73" s="159"/>
      <c r="Z73" s="159"/>
      <c r="AA73" s="162"/>
      <c r="AB73" s="162" t="s">
        <v>2</v>
      </c>
      <c r="AC73" s="162"/>
      <c r="AD73" s="162"/>
      <c r="AE73" s="162"/>
      <c r="AF73" s="162"/>
      <c r="AG73" s="162"/>
      <c r="AH73" s="162"/>
      <c r="AI73" s="162"/>
      <c r="AJ73" s="162"/>
      <c r="AK73" s="162"/>
      <c r="AL73" s="169" t="s">
        <v>46</v>
      </c>
      <c r="AM73" s="155"/>
      <c r="AN73" s="156"/>
      <c r="AO73" s="159"/>
      <c r="AP73" s="159"/>
      <c r="AQ73" s="159"/>
    </row>
    <row r="74" spans="1:43" s="264" customFormat="1" x14ac:dyDescent="0.2">
      <c r="A74" s="159"/>
      <c r="B74" s="775"/>
      <c r="C74" s="155"/>
      <c r="D74" s="156"/>
      <c r="E74" s="159"/>
      <c r="F74" s="159"/>
      <c r="G74" s="159"/>
      <c r="H74" s="159"/>
      <c r="I74" s="159"/>
      <c r="J74" s="159"/>
      <c r="K74" s="159"/>
      <c r="L74" s="159"/>
      <c r="M74" s="159"/>
      <c r="N74" s="159"/>
      <c r="O74" s="159"/>
      <c r="P74" s="159"/>
      <c r="Q74" s="159"/>
      <c r="R74" s="159"/>
      <c r="S74" s="159"/>
      <c r="T74" s="159"/>
      <c r="U74" s="155"/>
      <c r="V74" s="156"/>
      <c r="W74" s="159"/>
      <c r="X74" s="159" t="s">
        <v>648</v>
      </c>
      <c r="Y74" s="159"/>
      <c r="Z74" s="159"/>
      <c r="AA74" s="162"/>
      <c r="AB74" s="162"/>
      <c r="AC74" s="280"/>
      <c r="AD74" s="162"/>
      <c r="AE74" s="162"/>
      <c r="AF74" s="162" t="s">
        <v>2</v>
      </c>
      <c r="AG74" s="162"/>
      <c r="AH74" s="162"/>
      <c r="AI74" s="162"/>
      <c r="AJ74" s="162"/>
      <c r="AK74" s="162"/>
      <c r="AL74" s="169" t="s">
        <v>175</v>
      </c>
      <c r="AM74" s="155"/>
      <c r="AN74" s="156"/>
      <c r="AO74" s="159"/>
      <c r="AP74" s="159"/>
      <c r="AQ74" s="159"/>
    </row>
    <row r="75" spans="1:43" s="264" customFormat="1" x14ac:dyDescent="0.2">
      <c r="A75" s="159"/>
      <c r="B75" s="775"/>
      <c r="C75" s="155"/>
      <c r="D75" s="156"/>
      <c r="E75" s="159"/>
      <c r="F75" s="159"/>
      <c r="G75" s="159"/>
      <c r="H75" s="159"/>
      <c r="I75" s="159"/>
      <c r="J75" s="159"/>
      <c r="K75" s="159"/>
      <c r="L75" s="159"/>
      <c r="M75" s="159"/>
      <c r="N75" s="159"/>
      <c r="O75" s="159"/>
      <c r="P75" s="159"/>
      <c r="Q75" s="159"/>
      <c r="R75" s="159"/>
      <c r="S75" s="159"/>
      <c r="T75" s="159"/>
      <c r="U75" s="155"/>
      <c r="V75" s="156"/>
      <c r="W75" s="159"/>
      <c r="X75" s="159" t="s">
        <v>649</v>
      </c>
      <c r="Y75" s="159"/>
      <c r="Z75" s="159"/>
      <c r="AA75" s="159"/>
      <c r="AB75" s="159"/>
      <c r="AC75" s="159"/>
      <c r="AD75" s="162" t="s">
        <v>2</v>
      </c>
      <c r="AE75" s="162"/>
      <c r="AF75" s="280"/>
      <c r="AG75" s="162"/>
      <c r="AH75" s="162"/>
      <c r="AI75" s="162"/>
      <c r="AJ75" s="162"/>
      <c r="AK75" s="162"/>
      <c r="AL75" s="169" t="s">
        <v>176</v>
      </c>
      <c r="AM75" s="155"/>
      <c r="AN75" s="156"/>
      <c r="AO75" s="159"/>
      <c r="AP75" s="159"/>
      <c r="AQ75" s="159"/>
    </row>
    <row r="76" spans="1:43" s="264" customFormat="1" x14ac:dyDescent="0.2">
      <c r="A76" s="159"/>
      <c r="B76" s="775"/>
      <c r="C76" s="155"/>
      <c r="D76" s="156"/>
      <c r="E76" s="159"/>
      <c r="F76" s="159"/>
      <c r="G76" s="159"/>
      <c r="H76" s="159"/>
      <c r="I76" s="159"/>
      <c r="J76" s="159"/>
      <c r="K76" s="159"/>
      <c r="L76" s="159"/>
      <c r="M76" s="159"/>
      <c r="N76" s="159"/>
      <c r="O76" s="159"/>
      <c r="P76" s="159"/>
      <c r="Q76" s="159"/>
      <c r="R76" s="159"/>
      <c r="S76" s="159"/>
      <c r="T76" s="159"/>
      <c r="U76" s="155"/>
      <c r="V76" s="156"/>
      <c r="W76" s="159"/>
      <c r="X76" s="159"/>
      <c r="Y76" s="159"/>
      <c r="Z76" s="159"/>
      <c r="AA76" s="159"/>
      <c r="AB76" s="159"/>
      <c r="AC76" s="159"/>
      <c r="AD76" s="159"/>
      <c r="AE76" s="159"/>
      <c r="AF76" s="159"/>
      <c r="AG76" s="159"/>
      <c r="AH76" s="159"/>
      <c r="AI76" s="159"/>
      <c r="AJ76" s="159"/>
      <c r="AK76" s="159"/>
      <c r="AL76" s="168"/>
      <c r="AM76" s="155"/>
      <c r="AN76" s="156"/>
      <c r="AO76" s="159"/>
      <c r="AP76" s="159"/>
      <c r="AQ76" s="159"/>
    </row>
    <row r="77" spans="1:43" s="264" customFormat="1" x14ac:dyDescent="0.2">
      <c r="A77" s="159"/>
      <c r="B77" s="775"/>
      <c r="C77" s="155"/>
      <c r="D77" s="156"/>
      <c r="E77" s="159"/>
      <c r="F77" s="159"/>
      <c r="G77" s="159"/>
      <c r="H77" s="159"/>
      <c r="I77" s="159"/>
      <c r="J77" s="159"/>
      <c r="K77" s="159"/>
      <c r="L77" s="159"/>
      <c r="M77" s="159"/>
      <c r="N77" s="159"/>
      <c r="O77" s="159"/>
      <c r="P77" s="159"/>
      <c r="Q77" s="159"/>
      <c r="R77" s="159"/>
      <c r="S77" s="159"/>
      <c r="T77" s="159"/>
      <c r="U77" s="155"/>
      <c r="V77" s="156"/>
      <c r="W77" s="159" t="s">
        <v>558</v>
      </c>
      <c r="X77" s="159"/>
      <c r="Y77" s="159"/>
      <c r="Z77" s="157"/>
      <c r="AB77" s="157"/>
      <c r="AC77" s="157"/>
      <c r="AD77" s="157"/>
      <c r="AE77" s="157"/>
      <c r="AF77" s="157"/>
      <c r="AG77" s="157"/>
      <c r="AH77" s="157"/>
      <c r="AI77" s="157"/>
      <c r="AJ77" s="157"/>
      <c r="AK77" s="159"/>
      <c r="AL77" s="169" t="s">
        <v>48</v>
      </c>
      <c r="AM77" s="155"/>
      <c r="AN77" s="156"/>
      <c r="AO77" s="159"/>
      <c r="AP77" s="159"/>
      <c r="AQ77" s="159"/>
    </row>
    <row r="78" spans="1:43" s="264" customFormat="1" x14ac:dyDescent="0.2">
      <c r="A78" s="159"/>
      <c r="B78" s="775"/>
      <c r="C78" s="155"/>
      <c r="D78" s="156"/>
      <c r="E78" s="159"/>
      <c r="F78" s="159"/>
      <c r="G78" s="159"/>
      <c r="H78" s="159"/>
      <c r="I78" s="159"/>
      <c r="J78" s="159"/>
      <c r="K78" s="159"/>
      <c r="L78" s="159"/>
      <c r="M78" s="159"/>
      <c r="N78" s="159"/>
      <c r="O78" s="159"/>
      <c r="P78" s="159"/>
      <c r="Q78" s="159"/>
      <c r="R78" s="159"/>
      <c r="S78" s="159"/>
      <c r="T78" s="159"/>
      <c r="U78" s="155"/>
      <c r="V78" s="156"/>
      <c r="W78" s="159"/>
      <c r="X78" s="159"/>
      <c r="Y78" s="159"/>
      <c r="Z78" s="998" t="s">
        <v>559</v>
      </c>
      <c r="AA78" s="998"/>
      <c r="AB78" s="998"/>
      <c r="AC78" s="998"/>
      <c r="AD78" s="998"/>
      <c r="AE78" s="998"/>
      <c r="AF78" s="998"/>
      <c r="AG78" s="998"/>
      <c r="AH78" s="998"/>
      <c r="AI78" s="998"/>
      <c r="AJ78" s="998"/>
      <c r="AK78" s="998"/>
      <c r="AL78" s="168"/>
      <c r="AM78" s="155"/>
      <c r="AN78" s="156"/>
      <c r="AO78" s="159"/>
      <c r="AP78" s="159"/>
      <c r="AQ78" s="159"/>
    </row>
    <row r="79" spans="1:43" s="264" customFormat="1" x14ac:dyDescent="0.2">
      <c r="A79" s="157"/>
      <c r="B79" s="775"/>
      <c r="C79" s="155"/>
      <c r="D79" s="156"/>
      <c r="E79" s="157"/>
      <c r="F79" s="157"/>
      <c r="G79" s="157"/>
      <c r="H79" s="157"/>
      <c r="I79" s="157"/>
      <c r="J79" s="157"/>
      <c r="K79" s="157"/>
      <c r="L79" s="157"/>
      <c r="M79" s="157"/>
      <c r="N79" s="157"/>
      <c r="O79" s="157"/>
      <c r="P79" s="157"/>
      <c r="Q79" s="157"/>
      <c r="R79" s="157"/>
      <c r="S79" s="157"/>
      <c r="T79" s="157"/>
      <c r="U79" s="155"/>
      <c r="V79" s="156"/>
      <c r="W79" s="157" t="s">
        <v>560</v>
      </c>
      <c r="X79" s="157"/>
      <c r="Y79" s="157"/>
      <c r="Z79" s="157"/>
      <c r="AA79" s="279"/>
      <c r="AB79" s="163" t="s">
        <v>2</v>
      </c>
      <c r="AC79" s="163"/>
      <c r="AD79" s="163"/>
      <c r="AE79" s="163"/>
      <c r="AF79" s="163"/>
      <c r="AG79" s="163"/>
      <c r="AH79" s="163"/>
      <c r="AI79" s="163"/>
      <c r="AJ79" s="163"/>
      <c r="AK79" s="163"/>
      <c r="AL79" s="269" t="s">
        <v>7</v>
      </c>
      <c r="AM79" s="155"/>
      <c r="AN79" s="156"/>
      <c r="AO79" s="157"/>
      <c r="AP79" s="157"/>
      <c r="AQ79" s="157"/>
    </row>
    <row r="80" spans="1:43" s="264" customFormat="1" ht="6" customHeight="1" thickBot="1" x14ac:dyDescent="0.25">
      <c r="A80" s="232"/>
      <c r="B80" s="791"/>
      <c r="C80" s="230"/>
      <c r="D80" s="231"/>
      <c r="E80" s="232"/>
      <c r="F80" s="232"/>
      <c r="G80" s="232"/>
      <c r="H80" s="232"/>
      <c r="I80" s="232"/>
      <c r="J80" s="232"/>
      <c r="K80" s="232"/>
      <c r="L80" s="232"/>
      <c r="M80" s="232"/>
      <c r="N80" s="232"/>
      <c r="O80" s="232"/>
      <c r="P80" s="232"/>
      <c r="Q80" s="232"/>
      <c r="R80" s="232"/>
      <c r="S80" s="232"/>
      <c r="T80" s="232"/>
      <c r="U80" s="230"/>
      <c r="V80" s="231"/>
      <c r="W80" s="232"/>
      <c r="X80" s="232"/>
      <c r="Y80" s="232"/>
      <c r="Z80" s="232"/>
      <c r="AA80" s="232"/>
      <c r="AB80" s="232"/>
      <c r="AC80" s="232"/>
      <c r="AD80" s="232"/>
      <c r="AE80" s="232"/>
      <c r="AF80" s="232"/>
      <c r="AG80" s="232"/>
      <c r="AH80" s="232"/>
      <c r="AI80" s="232"/>
      <c r="AJ80" s="232"/>
      <c r="AK80" s="232"/>
      <c r="AL80" s="233"/>
      <c r="AM80" s="230"/>
      <c r="AN80" s="231"/>
      <c r="AO80" s="232"/>
      <c r="AP80" s="232"/>
      <c r="AQ80" s="232"/>
    </row>
    <row r="81" spans="1:43" ht="6" customHeight="1" x14ac:dyDescent="0.2">
      <c r="A81" s="218"/>
      <c r="B81" s="219"/>
      <c r="C81" s="220"/>
      <c r="D81" s="221"/>
      <c r="E81" s="1"/>
      <c r="F81" s="222"/>
      <c r="G81" s="222"/>
      <c r="H81" s="222"/>
      <c r="I81" s="222"/>
      <c r="J81" s="222"/>
      <c r="K81" s="222"/>
      <c r="L81" s="222"/>
      <c r="M81" s="222"/>
      <c r="N81" s="222"/>
      <c r="O81" s="222"/>
      <c r="P81" s="222"/>
      <c r="Q81" s="222"/>
      <c r="R81" s="222"/>
      <c r="S81" s="222"/>
      <c r="T81" s="222"/>
      <c r="U81" s="222"/>
      <c r="V81" s="221"/>
      <c r="W81" s="222"/>
      <c r="X81" s="222"/>
      <c r="Y81" s="222"/>
      <c r="Z81" s="222"/>
      <c r="AA81" s="222"/>
      <c r="AB81" s="222"/>
      <c r="AC81" s="222"/>
      <c r="AD81" s="222"/>
      <c r="AE81" s="222"/>
      <c r="AF81" s="222"/>
      <c r="AG81" s="222"/>
      <c r="AH81" s="222"/>
      <c r="AI81" s="219"/>
      <c r="AJ81" s="222"/>
      <c r="AK81" s="222"/>
      <c r="AL81" s="219"/>
      <c r="AM81" s="220"/>
      <c r="AN81" s="221"/>
      <c r="AO81" s="222"/>
      <c r="AP81" s="222"/>
      <c r="AQ81" s="224"/>
    </row>
    <row r="82" spans="1:43" x14ac:dyDescent="0.2">
      <c r="A82" s="225"/>
      <c r="B82" s="775">
        <v>731</v>
      </c>
      <c r="C82" s="155"/>
      <c r="D82" s="156"/>
      <c r="E82" s="899" t="s">
        <v>1168</v>
      </c>
      <c r="F82" s="899"/>
      <c r="G82" s="899"/>
      <c r="H82" s="899"/>
      <c r="I82" s="899"/>
      <c r="J82" s="899"/>
      <c r="K82" s="899"/>
      <c r="L82" s="899"/>
      <c r="M82" s="899"/>
      <c r="N82" s="899"/>
      <c r="O82" s="899"/>
      <c r="P82" s="899"/>
      <c r="Q82" s="899"/>
      <c r="R82" s="899"/>
      <c r="S82" s="899"/>
      <c r="T82" s="899"/>
      <c r="U82" s="157"/>
      <c r="V82" s="156"/>
      <c r="W82" s="157"/>
      <c r="X82" s="157"/>
      <c r="Y82" s="157"/>
      <c r="Z82" s="157"/>
      <c r="AA82" s="157"/>
      <c r="AB82" s="157"/>
      <c r="AC82" s="157"/>
      <c r="AD82" s="157"/>
      <c r="AE82" s="157"/>
      <c r="AF82" s="157"/>
      <c r="AG82" s="28"/>
      <c r="AH82" s="210"/>
      <c r="AI82" s="154" t="s">
        <v>444</v>
      </c>
      <c r="AJ82" s="157"/>
      <c r="AK82" s="28"/>
      <c r="AL82" s="154" t="s">
        <v>445</v>
      </c>
      <c r="AM82" s="155"/>
      <c r="AN82" s="156"/>
      <c r="AO82" s="157"/>
      <c r="AP82" s="157"/>
      <c r="AQ82" s="226"/>
    </row>
    <row r="83" spans="1:43" x14ac:dyDescent="0.2">
      <c r="A83" s="225"/>
      <c r="B83" s="775"/>
      <c r="C83" s="155"/>
      <c r="D83" s="156"/>
      <c r="E83" s="899"/>
      <c r="F83" s="899"/>
      <c r="G83" s="899"/>
      <c r="H83" s="899"/>
      <c r="I83" s="899"/>
      <c r="J83" s="899"/>
      <c r="K83" s="899"/>
      <c r="L83" s="899"/>
      <c r="M83" s="899"/>
      <c r="N83" s="899"/>
      <c r="O83" s="899"/>
      <c r="P83" s="899"/>
      <c r="Q83" s="899"/>
      <c r="R83" s="899"/>
      <c r="S83" s="899"/>
      <c r="T83" s="899"/>
      <c r="U83" s="157"/>
      <c r="V83" s="156"/>
      <c r="W83" s="157" t="s">
        <v>1169</v>
      </c>
      <c r="X83" s="157"/>
      <c r="Y83" s="157"/>
      <c r="Z83" s="157"/>
      <c r="AA83" s="157"/>
      <c r="AB83" s="163" t="s">
        <v>2</v>
      </c>
      <c r="AC83" s="163"/>
      <c r="AD83" s="274"/>
      <c r="AE83" s="274"/>
      <c r="AF83" s="163"/>
      <c r="AG83" s="163"/>
      <c r="AH83" s="90"/>
      <c r="AI83" s="174" t="s">
        <v>10</v>
      </c>
      <c r="AJ83" s="157"/>
      <c r="AK83" s="28"/>
      <c r="AL83" s="174" t="s">
        <v>12</v>
      </c>
      <c r="AM83" s="155"/>
      <c r="AN83" s="156"/>
      <c r="AO83" s="157"/>
      <c r="AP83" s="157"/>
      <c r="AQ83" s="226"/>
    </row>
    <row r="84" spans="1:43" x14ac:dyDescent="0.2">
      <c r="A84" s="225"/>
      <c r="B84" s="775"/>
      <c r="C84" s="155"/>
      <c r="D84" s="156"/>
      <c r="E84" s="899"/>
      <c r="F84" s="899"/>
      <c r="G84" s="899"/>
      <c r="H84" s="899"/>
      <c r="I84" s="899"/>
      <c r="J84" s="899"/>
      <c r="K84" s="899"/>
      <c r="L84" s="899"/>
      <c r="M84" s="899"/>
      <c r="N84" s="899"/>
      <c r="O84" s="899"/>
      <c r="P84" s="899"/>
      <c r="Q84" s="899"/>
      <c r="R84" s="899"/>
      <c r="S84" s="899"/>
      <c r="T84" s="899"/>
      <c r="U84" s="157"/>
      <c r="V84" s="156"/>
      <c r="W84" s="157" t="s">
        <v>1170</v>
      </c>
      <c r="X84" s="157"/>
      <c r="Y84" s="157"/>
      <c r="Z84" s="157"/>
      <c r="AA84" s="157"/>
      <c r="AB84" s="163"/>
      <c r="AC84" s="163" t="s">
        <v>2</v>
      </c>
      <c r="AD84" s="274"/>
      <c r="AE84" s="274"/>
      <c r="AF84" s="163"/>
      <c r="AG84" s="163"/>
      <c r="AH84" s="90"/>
      <c r="AI84" s="174" t="s">
        <v>10</v>
      </c>
      <c r="AJ84" s="157"/>
      <c r="AK84" s="28"/>
      <c r="AL84" s="174" t="s">
        <v>12</v>
      </c>
      <c r="AM84" s="155"/>
      <c r="AN84" s="156"/>
      <c r="AO84" s="157"/>
      <c r="AP84" s="157"/>
      <c r="AQ84" s="226"/>
    </row>
    <row r="85" spans="1:43" x14ac:dyDescent="0.2">
      <c r="A85" s="225"/>
      <c r="B85" s="775"/>
      <c r="C85" s="155"/>
      <c r="D85" s="156"/>
      <c r="E85" s="899"/>
      <c r="F85" s="899"/>
      <c r="G85" s="899"/>
      <c r="H85" s="899"/>
      <c r="I85" s="899"/>
      <c r="J85" s="899"/>
      <c r="K85" s="899"/>
      <c r="L85" s="899"/>
      <c r="M85" s="899"/>
      <c r="N85" s="899"/>
      <c r="O85" s="899"/>
      <c r="P85" s="899"/>
      <c r="Q85" s="899"/>
      <c r="R85" s="899"/>
      <c r="S85" s="899"/>
      <c r="T85" s="899"/>
      <c r="U85" s="157"/>
      <c r="V85" s="156"/>
      <c r="W85" s="157" t="s">
        <v>1171</v>
      </c>
      <c r="X85" s="157"/>
      <c r="Y85" s="157"/>
      <c r="Z85" s="157"/>
      <c r="AA85" s="157"/>
      <c r="AB85" s="157"/>
      <c r="AC85" s="163" t="s">
        <v>2</v>
      </c>
      <c r="AD85" s="274"/>
      <c r="AE85" s="274"/>
      <c r="AF85" s="163"/>
      <c r="AG85" s="163"/>
      <c r="AH85" s="90"/>
      <c r="AI85" s="174" t="s">
        <v>10</v>
      </c>
      <c r="AJ85" s="157"/>
      <c r="AK85" s="28"/>
      <c r="AL85" s="174" t="s">
        <v>12</v>
      </c>
      <c r="AM85" s="155"/>
      <c r="AN85" s="156"/>
      <c r="AO85" s="157"/>
      <c r="AP85" s="157"/>
      <c r="AQ85" s="226"/>
    </row>
    <row r="86" spans="1:43" ht="6" customHeight="1" thickBot="1" x14ac:dyDescent="0.25">
      <c r="A86" s="228"/>
      <c r="B86" s="791"/>
      <c r="C86" s="230"/>
      <c r="D86" s="231"/>
      <c r="E86" s="146"/>
      <c r="F86" s="232"/>
      <c r="G86" s="232"/>
      <c r="H86" s="232"/>
      <c r="I86" s="232"/>
      <c r="J86" s="232"/>
      <c r="K86" s="232"/>
      <c r="L86" s="232"/>
      <c r="M86" s="232"/>
      <c r="N86" s="232"/>
      <c r="O86" s="232"/>
      <c r="P86" s="232"/>
      <c r="Q86" s="232"/>
      <c r="R86" s="232"/>
      <c r="S86" s="232"/>
      <c r="T86" s="232"/>
      <c r="U86" s="232"/>
      <c r="V86" s="231"/>
      <c r="W86" s="232"/>
      <c r="X86" s="232"/>
      <c r="Y86" s="232"/>
      <c r="Z86" s="232"/>
      <c r="AA86" s="232"/>
      <c r="AB86" s="232"/>
      <c r="AC86" s="232"/>
      <c r="AD86" s="232"/>
      <c r="AE86" s="232"/>
      <c r="AF86" s="232"/>
      <c r="AG86" s="232"/>
      <c r="AH86" s="232"/>
      <c r="AI86" s="229"/>
      <c r="AJ86" s="232"/>
      <c r="AK86" s="232"/>
      <c r="AL86" s="229"/>
      <c r="AM86" s="230"/>
      <c r="AN86" s="231"/>
      <c r="AO86" s="232"/>
      <c r="AP86" s="232"/>
      <c r="AQ86" s="234"/>
    </row>
    <row r="87" spans="1:43" ht="6" customHeight="1" x14ac:dyDescent="0.2">
      <c r="A87" s="157"/>
      <c r="B87" s="757"/>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row>
  </sheetData>
  <sheetProtection formatCells="0" formatRows="0" insertRows="0" deleteRows="0"/>
  <mergeCells count="23">
    <mergeCell ref="Z46:AK46"/>
    <mergeCell ref="Z78:AK78"/>
    <mergeCell ref="E54:T59"/>
    <mergeCell ref="Y59:AK59"/>
    <mergeCell ref="E62:T62"/>
    <mergeCell ref="Y70:AK70"/>
    <mergeCell ref="E50:T52"/>
    <mergeCell ref="AN3:AQ3"/>
    <mergeCell ref="E27:T30"/>
    <mergeCell ref="A1:AQ1"/>
    <mergeCell ref="E82:T85"/>
    <mergeCell ref="E3:T3"/>
    <mergeCell ref="W3:AL3"/>
    <mergeCell ref="E24:T26"/>
    <mergeCell ref="E5:T5"/>
    <mergeCell ref="AP7:AP8"/>
    <mergeCell ref="E11:T11"/>
    <mergeCell ref="AP13:AP14"/>
    <mergeCell ref="E17:T21"/>
    <mergeCell ref="AP35:AP36"/>
    <mergeCell ref="E33:AL33"/>
    <mergeCell ref="E41:T45"/>
    <mergeCell ref="E46:T47"/>
  </mergeCells>
  <printOptions horizontalCentered="1"/>
  <pageMargins left="0.5" right="0.5" top="0.5" bottom="0.5" header="0.3" footer="0.3"/>
  <pageSetup paperSize="9" orientation="portrait" r:id="rId1"/>
  <headerFooter>
    <oddFooter>&amp;CW-&amp;P</oddFooter>
  </headerFooter>
  <rowBreaks count="1" manualBreakCount="1">
    <brk id="48" max="42"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tabColor theme="3" tint="0.59999389629810485"/>
  </sheetPr>
  <dimension ref="A1:AQ9"/>
  <sheetViews>
    <sheetView view="pageBreakPreview" zoomScaleNormal="100" zoomScaleSheetLayoutView="100" workbookViewId="0"/>
  </sheetViews>
  <sheetFormatPr defaultColWidth="2.77734375" defaultRowHeight="10" x14ac:dyDescent="0.2"/>
  <cols>
    <col min="1" max="16384" width="2.77734375" style="142"/>
  </cols>
  <sheetData>
    <row r="1" spans="1:43" x14ac:dyDescent="0.2">
      <c r="A1" s="961" t="s">
        <v>1496</v>
      </c>
      <c r="B1" s="961"/>
      <c r="C1" s="961"/>
      <c r="D1" s="961"/>
      <c r="E1" s="961"/>
      <c r="F1" s="961"/>
      <c r="G1" s="961"/>
      <c r="H1" s="961"/>
      <c r="I1" s="961"/>
      <c r="J1" s="961"/>
      <c r="K1" s="961"/>
      <c r="L1" s="961"/>
      <c r="M1" s="961"/>
      <c r="N1" s="961"/>
      <c r="O1" s="961"/>
      <c r="P1" s="961"/>
      <c r="Q1" s="961"/>
      <c r="R1" s="961"/>
      <c r="S1" s="961"/>
      <c r="T1" s="961"/>
      <c r="U1" s="961"/>
      <c r="V1" s="961"/>
      <c r="W1" s="961"/>
      <c r="X1" s="961"/>
      <c r="Y1" s="961"/>
      <c r="Z1" s="961"/>
      <c r="AA1" s="961"/>
      <c r="AB1" s="961"/>
      <c r="AC1" s="961"/>
      <c r="AD1" s="961"/>
      <c r="AE1" s="961"/>
      <c r="AF1" s="961"/>
      <c r="AG1" s="961"/>
      <c r="AH1" s="961"/>
      <c r="AI1" s="961"/>
      <c r="AJ1" s="961"/>
      <c r="AK1" s="961"/>
      <c r="AL1" s="961"/>
      <c r="AM1" s="961"/>
      <c r="AN1" s="961"/>
      <c r="AO1" s="961"/>
    </row>
    <row r="2" spans="1:43" ht="6" customHeight="1" x14ac:dyDescent="0.2">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row>
    <row r="3" spans="1:43" ht="11.25" customHeight="1" x14ac:dyDescent="0.2">
      <c r="A3" s="310"/>
      <c r="B3" s="916" t="s">
        <v>1364</v>
      </c>
      <c r="C3" s="916"/>
      <c r="D3" s="916"/>
      <c r="E3" s="916"/>
      <c r="F3" s="916"/>
      <c r="G3" s="916"/>
      <c r="H3" s="916"/>
      <c r="I3" s="916"/>
      <c r="J3" s="916"/>
      <c r="K3" s="916"/>
      <c r="L3" s="916"/>
      <c r="M3" s="916"/>
      <c r="N3" s="916"/>
      <c r="O3" s="916"/>
      <c r="P3" s="916"/>
      <c r="Q3" s="916"/>
      <c r="R3" s="916"/>
      <c r="S3" s="916"/>
      <c r="T3" s="916"/>
      <c r="U3" s="916"/>
      <c r="V3" s="916"/>
      <c r="W3" s="916"/>
      <c r="X3" s="916"/>
      <c r="Y3" s="916"/>
      <c r="Z3" s="916"/>
      <c r="AA3" s="916"/>
      <c r="AB3" s="916"/>
      <c r="AC3" s="916"/>
      <c r="AD3" s="916"/>
      <c r="AE3" s="916"/>
      <c r="AF3" s="916"/>
      <c r="AG3" s="916"/>
      <c r="AH3" s="916"/>
      <c r="AI3" s="916"/>
      <c r="AJ3" s="916"/>
      <c r="AK3" s="916"/>
      <c r="AL3" s="916"/>
      <c r="AM3" s="916"/>
      <c r="AN3" s="916"/>
      <c r="AO3" s="916"/>
      <c r="AP3" s="311"/>
      <c r="AQ3" s="311"/>
    </row>
    <row r="4" spans="1:43" ht="11.25" customHeight="1" x14ac:dyDescent="0.2">
      <c r="A4" s="310"/>
      <c r="B4" s="916" t="s">
        <v>1365</v>
      </c>
      <c r="C4" s="916"/>
      <c r="D4" s="916"/>
      <c r="E4" s="916"/>
      <c r="F4" s="916"/>
      <c r="G4" s="916"/>
      <c r="H4" s="916"/>
      <c r="I4" s="916"/>
      <c r="J4" s="916"/>
      <c r="K4" s="916"/>
      <c r="L4" s="916"/>
      <c r="M4" s="916"/>
      <c r="N4" s="916"/>
      <c r="O4" s="916"/>
      <c r="P4" s="916"/>
      <c r="Q4" s="916"/>
      <c r="R4" s="916"/>
      <c r="S4" s="916"/>
      <c r="T4" s="916"/>
      <c r="U4" s="916"/>
      <c r="V4" s="916"/>
      <c r="W4" s="916"/>
      <c r="X4" s="916"/>
      <c r="Y4" s="916"/>
      <c r="Z4" s="916"/>
      <c r="AA4" s="916"/>
      <c r="AB4" s="916"/>
      <c r="AC4" s="916"/>
      <c r="AD4" s="916"/>
      <c r="AE4" s="916"/>
      <c r="AF4" s="916"/>
      <c r="AG4" s="916"/>
      <c r="AH4" s="916"/>
      <c r="AI4" s="916"/>
      <c r="AJ4" s="916"/>
      <c r="AK4" s="916"/>
      <c r="AL4" s="916"/>
      <c r="AM4" s="916"/>
      <c r="AN4" s="916"/>
      <c r="AO4" s="916"/>
      <c r="AP4" s="311"/>
      <c r="AQ4" s="311"/>
    </row>
    <row r="5" spans="1:43" x14ac:dyDescent="0.2">
      <c r="A5" s="310"/>
      <c r="B5" s="916"/>
      <c r="C5" s="916"/>
      <c r="D5" s="916"/>
      <c r="E5" s="916"/>
      <c r="F5" s="916"/>
      <c r="G5" s="916"/>
      <c r="H5" s="916"/>
      <c r="I5" s="916"/>
      <c r="J5" s="916"/>
      <c r="K5" s="916"/>
      <c r="L5" s="916"/>
      <c r="M5" s="916"/>
      <c r="N5" s="916"/>
      <c r="O5" s="916"/>
      <c r="P5" s="916"/>
      <c r="Q5" s="916"/>
      <c r="R5" s="916"/>
      <c r="S5" s="916"/>
      <c r="T5" s="916"/>
      <c r="U5" s="916"/>
      <c r="V5" s="916"/>
      <c r="W5" s="916"/>
      <c r="X5" s="916"/>
      <c r="Y5" s="916"/>
      <c r="Z5" s="916"/>
      <c r="AA5" s="916"/>
      <c r="AB5" s="916"/>
      <c r="AC5" s="916"/>
      <c r="AD5" s="916"/>
      <c r="AE5" s="916"/>
      <c r="AF5" s="916"/>
      <c r="AG5" s="916"/>
      <c r="AH5" s="916"/>
      <c r="AI5" s="916"/>
      <c r="AJ5" s="916"/>
      <c r="AK5" s="916"/>
      <c r="AL5" s="916"/>
      <c r="AM5" s="916"/>
      <c r="AN5" s="916"/>
      <c r="AO5" s="916"/>
      <c r="AP5" s="311"/>
      <c r="AQ5" s="311"/>
    </row>
    <row r="6" spans="1:43" x14ac:dyDescent="0.2">
      <c r="B6" s="934" t="s">
        <v>1630</v>
      </c>
      <c r="C6" s="934"/>
      <c r="D6" s="934"/>
      <c r="E6" s="934"/>
      <c r="F6" s="934"/>
      <c r="G6" s="934"/>
      <c r="H6" s="934"/>
      <c r="I6" s="934"/>
      <c r="J6" s="934"/>
      <c r="K6" s="934"/>
      <c r="L6" s="934"/>
      <c r="M6" s="934"/>
      <c r="N6" s="934"/>
      <c r="O6" s="934"/>
      <c r="P6" s="934"/>
      <c r="Q6" s="934"/>
      <c r="R6" s="934"/>
      <c r="S6" s="934"/>
      <c r="T6" s="934"/>
      <c r="U6" s="934"/>
      <c r="V6" s="934"/>
      <c r="W6" s="934"/>
      <c r="X6" s="934"/>
      <c r="Y6" s="934"/>
      <c r="Z6" s="934"/>
      <c r="AA6" s="934"/>
      <c r="AB6" s="934"/>
      <c r="AC6" s="934"/>
      <c r="AD6" s="934"/>
      <c r="AE6" s="934"/>
      <c r="AF6" s="934"/>
      <c r="AG6" s="934"/>
      <c r="AH6" s="934"/>
      <c r="AI6" s="934"/>
      <c r="AJ6" s="934"/>
      <c r="AK6" s="934"/>
      <c r="AL6" s="934"/>
      <c r="AM6" s="934"/>
      <c r="AN6" s="934"/>
      <c r="AO6" s="934"/>
    </row>
    <row r="7" spans="1:43" x14ac:dyDescent="0.2">
      <c r="B7" s="934"/>
      <c r="C7" s="934"/>
      <c r="D7" s="934"/>
      <c r="E7" s="934"/>
      <c r="F7" s="934"/>
      <c r="G7" s="934"/>
      <c r="H7" s="934"/>
      <c r="I7" s="934"/>
      <c r="J7" s="934"/>
      <c r="K7" s="934"/>
      <c r="L7" s="934"/>
      <c r="M7" s="934"/>
      <c r="N7" s="934"/>
      <c r="O7" s="934"/>
      <c r="P7" s="934"/>
      <c r="Q7" s="934"/>
      <c r="R7" s="934"/>
      <c r="S7" s="934"/>
      <c r="T7" s="934"/>
      <c r="U7" s="934"/>
      <c r="V7" s="934"/>
      <c r="W7" s="934"/>
      <c r="X7" s="934"/>
      <c r="Y7" s="934"/>
      <c r="Z7" s="934"/>
      <c r="AA7" s="934"/>
      <c r="AB7" s="934"/>
      <c r="AC7" s="934"/>
      <c r="AD7" s="934"/>
      <c r="AE7" s="934"/>
      <c r="AF7" s="934"/>
      <c r="AG7" s="934"/>
      <c r="AH7" s="934"/>
      <c r="AI7" s="934"/>
      <c r="AJ7" s="934"/>
      <c r="AK7" s="934"/>
      <c r="AL7" s="934"/>
      <c r="AM7" s="934"/>
      <c r="AN7" s="934"/>
      <c r="AO7" s="934"/>
    </row>
    <row r="8" spans="1:43" x14ac:dyDescent="0.2">
      <c r="B8" s="934"/>
      <c r="C8" s="934"/>
      <c r="D8" s="934"/>
      <c r="E8" s="934"/>
      <c r="F8" s="934"/>
      <c r="G8" s="934"/>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row>
    <row r="9" spans="1:43" ht="6" customHeight="1" x14ac:dyDescent="0.2">
      <c r="A9" s="310"/>
      <c r="B9" s="312"/>
      <c r="C9" s="312"/>
      <c r="D9" s="312"/>
      <c r="E9" s="312"/>
      <c r="F9" s="312"/>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row>
  </sheetData>
  <sheetProtection formatCells="0" formatRows="0" insertRows="0" deleteRows="0"/>
  <mergeCells count="4">
    <mergeCell ref="A1:AO1"/>
    <mergeCell ref="B3:AO3"/>
    <mergeCell ref="B4:AO5"/>
    <mergeCell ref="B6:AO8"/>
  </mergeCells>
  <printOptions horizontalCentered="1"/>
  <pageMargins left="0.5" right="0.5" top="0.5" bottom="0.5" header="0.3" footer="0.3"/>
  <pageSetup paperSize="9" orientation="portrait" r:id="rId1"/>
  <headerFooter>
    <oddFooter>&amp;CW-&amp;P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tabColor theme="7" tint="-0.249977111117893"/>
  </sheetPr>
  <dimension ref="A1:AR211"/>
  <sheetViews>
    <sheetView view="pageBreakPreview" zoomScaleNormal="115" zoomScaleSheetLayoutView="100" workbookViewId="0"/>
  </sheetViews>
  <sheetFormatPr defaultColWidth="2.77734375" defaultRowHeight="10" x14ac:dyDescent="0.2"/>
  <cols>
    <col min="1" max="1" width="1.77734375" style="264" customWidth="1"/>
    <col min="2" max="2" width="4.77734375" style="802" customWidth="1"/>
    <col min="3" max="4" width="1.77734375" style="264" customWidth="1"/>
    <col min="5" max="20" width="2.77734375" style="264"/>
    <col min="21" max="22" width="1.77734375" style="264" customWidth="1"/>
    <col min="23" max="32" width="2.77734375" style="264"/>
    <col min="33" max="33" width="2.77734375" style="264" customWidth="1"/>
    <col min="34" max="37" width="2.77734375" style="264"/>
    <col min="38" max="38" width="2.77734375" style="281" customWidth="1"/>
    <col min="39" max="41" width="1.77734375" style="264" customWidth="1"/>
    <col min="42" max="42" width="4.77734375" style="309" customWidth="1"/>
    <col min="43" max="43" width="1.77734375" style="264" customWidth="1"/>
    <col min="44" max="45" width="2.77734375" style="264"/>
    <col min="46" max="46" width="3.109375" style="264" bestFit="1" customWidth="1"/>
    <col min="47" max="47" width="2.77734375" style="264"/>
    <col min="48" max="48" width="3.109375" style="264" bestFit="1" customWidth="1"/>
    <col min="49" max="51" width="2.77734375" style="264"/>
    <col min="52" max="52" width="4.6640625" style="264" bestFit="1" customWidth="1"/>
    <col min="53" max="16384" width="2.77734375" style="264"/>
  </cols>
  <sheetData>
    <row r="1" spans="1:43" x14ac:dyDescent="0.2">
      <c r="A1" s="1003" t="s">
        <v>1172</v>
      </c>
      <c r="B1" s="1003"/>
      <c r="C1" s="1003"/>
      <c r="D1" s="1003"/>
      <c r="E1" s="1003"/>
      <c r="F1" s="1003"/>
      <c r="G1" s="1003"/>
      <c r="H1" s="1003"/>
      <c r="I1" s="1003"/>
      <c r="J1" s="1003"/>
      <c r="K1" s="1003"/>
      <c r="L1" s="1003"/>
      <c r="M1" s="1003"/>
      <c r="N1" s="1003"/>
      <c r="O1" s="1003"/>
      <c r="P1" s="1003"/>
      <c r="Q1" s="1003"/>
      <c r="R1" s="1003"/>
      <c r="S1" s="1003"/>
      <c r="T1" s="1003"/>
      <c r="U1" s="1003"/>
      <c r="V1" s="1003"/>
      <c r="W1" s="1003"/>
      <c r="X1" s="1003"/>
      <c r="Y1" s="1003"/>
      <c r="Z1" s="1003"/>
      <c r="AA1" s="1003"/>
      <c r="AB1" s="1003"/>
      <c r="AC1" s="1003"/>
      <c r="AD1" s="1003"/>
      <c r="AE1" s="1003"/>
      <c r="AF1" s="1003"/>
      <c r="AG1" s="1003"/>
      <c r="AH1" s="1003"/>
      <c r="AI1" s="1003"/>
      <c r="AJ1" s="1003"/>
      <c r="AK1" s="1003"/>
      <c r="AL1" s="1003"/>
      <c r="AM1" s="1003"/>
      <c r="AN1" s="1003"/>
      <c r="AO1" s="1003"/>
      <c r="AP1" s="1003"/>
      <c r="AQ1" s="1003"/>
    </row>
    <row r="2" spans="1:43" ht="6" customHeight="1" x14ac:dyDescent="0.2">
      <c r="A2" s="157"/>
      <c r="B2" s="161"/>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68"/>
      <c r="AM2" s="159"/>
      <c r="AN2" s="159"/>
      <c r="AO2" s="159"/>
      <c r="AP2" s="159"/>
      <c r="AQ2" s="159"/>
    </row>
    <row r="3" spans="1:43" s="279" customFormat="1" ht="11.25" customHeight="1" thickBot="1" x14ac:dyDescent="0.25">
      <c r="A3" s="232"/>
      <c r="B3" s="797" t="s">
        <v>1543</v>
      </c>
      <c r="C3" s="230"/>
      <c r="D3" s="231"/>
      <c r="E3" s="1008" t="s">
        <v>423</v>
      </c>
      <c r="F3" s="1008"/>
      <c r="G3" s="1008"/>
      <c r="H3" s="1008"/>
      <c r="I3" s="1008"/>
      <c r="J3" s="1008"/>
      <c r="K3" s="1008"/>
      <c r="L3" s="1008"/>
      <c r="M3" s="1008"/>
      <c r="N3" s="1008"/>
      <c r="O3" s="1008"/>
      <c r="P3" s="1008"/>
      <c r="Q3" s="1008"/>
      <c r="R3" s="1008"/>
      <c r="S3" s="1008"/>
      <c r="T3" s="1008"/>
      <c r="U3" s="230"/>
      <c r="V3" s="231"/>
      <c r="W3" s="1008" t="s">
        <v>103</v>
      </c>
      <c r="X3" s="1008"/>
      <c r="Y3" s="1008"/>
      <c r="Z3" s="1008"/>
      <c r="AA3" s="1008"/>
      <c r="AB3" s="1008"/>
      <c r="AC3" s="1008"/>
      <c r="AD3" s="1008"/>
      <c r="AE3" s="1008"/>
      <c r="AF3" s="1008"/>
      <c r="AG3" s="1008"/>
      <c r="AH3" s="1008"/>
      <c r="AI3" s="1008"/>
      <c r="AJ3" s="1008"/>
      <c r="AK3" s="1008"/>
      <c r="AL3" s="1008"/>
      <c r="AM3" s="230"/>
      <c r="AN3" s="925" t="s">
        <v>424</v>
      </c>
      <c r="AO3" s="926"/>
      <c r="AP3" s="926"/>
      <c r="AQ3" s="926"/>
    </row>
    <row r="4" spans="1:43" ht="6" customHeight="1" x14ac:dyDescent="0.2">
      <c r="A4" s="218"/>
      <c r="B4" s="219"/>
      <c r="C4" s="220"/>
      <c r="D4" s="221"/>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3"/>
      <c r="AM4" s="220"/>
      <c r="AN4" s="221"/>
      <c r="AO4" s="222"/>
      <c r="AP4" s="222"/>
      <c r="AQ4" s="224"/>
    </row>
    <row r="5" spans="1:43" x14ac:dyDescent="0.2">
      <c r="A5" s="225"/>
      <c r="B5" s="775">
        <v>801</v>
      </c>
      <c r="C5" s="155"/>
      <c r="D5" s="156"/>
      <c r="E5" s="934" t="s">
        <v>1173</v>
      </c>
      <c r="F5" s="934"/>
      <c r="G5" s="934"/>
      <c r="H5" s="934"/>
      <c r="I5" s="934"/>
      <c r="J5" s="934"/>
      <c r="K5" s="934"/>
      <c r="L5" s="934"/>
      <c r="M5" s="934"/>
      <c r="N5" s="934"/>
      <c r="O5" s="934"/>
      <c r="P5" s="934"/>
      <c r="Q5" s="934"/>
      <c r="R5" s="934"/>
      <c r="S5" s="934"/>
      <c r="T5" s="934"/>
      <c r="U5" s="157"/>
      <c r="V5" s="157"/>
      <c r="W5" s="157"/>
      <c r="X5" s="157"/>
      <c r="Y5" s="157"/>
      <c r="Z5" s="157"/>
      <c r="AA5" s="157"/>
      <c r="AB5" s="157"/>
      <c r="AC5" s="157"/>
      <c r="AD5" s="157"/>
      <c r="AE5" s="157"/>
      <c r="AF5" s="157"/>
      <c r="AG5" s="157"/>
      <c r="AH5" s="157"/>
      <c r="AI5" s="157"/>
      <c r="AJ5" s="157"/>
      <c r="AK5" s="157"/>
      <c r="AL5" s="158"/>
      <c r="AM5" s="155"/>
      <c r="AN5" s="156"/>
      <c r="AO5" s="157"/>
      <c r="AP5" s="157"/>
      <c r="AQ5" s="226"/>
    </row>
    <row r="6" spans="1:43" ht="6" customHeight="1" x14ac:dyDescent="0.2">
      <c r="A6" s="225"/>
      <c r="B6" s="775"/>
      <c r="C6" s="155"/>
      <c r="D6" s="156"/>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8"/>
      <c r="AM6" s="155"/>
      <c r="AN6" s="156"/>
      <c r="AO6" s="157"/>
      <c r="AP6" s="157"/>
      <c r="AQ6" s="226"/>
    </row>
    <row r="7" spans="1:43" x14ac:dyDescent="0.2">
      <c r="A7" s="225"/>
      <c r="B7" s="775"/>
      <c r="C7" s="155"/>
      <c r="D7" s="156"/>
      <c r="E7" s="157"/>
      <c r="F7" s="157"/>
      <c r="G7" s="157"/>
      <c r="H7" s="157"/>
      <c r="I7" s="157"/>
      <c r="J7" s="157"/>
      <c r="L7" s="157"/>
      <c r="M7" s="157"/>
      <c r="N7" s="158" t="s">
        <v>1253</v>
      </c>
      <c r="P7" s="157"/>
      <c r="Q7" s="157"/>
      <c r="R7" s="157"/>
      <c r="S7" s="157"/>
      <c r="T7" s="157"/>
      <c r="U7" s="157"/>
      <c r="W7" s="157"/>
      <c r="X7" s="157"/>
      <c r="Y7" s="157"/>
      <c r="Z7" s="158" t="s">
        <v>1178</v>
      </c>
      <c r="AA7" s="157"/>
      <c r="AB7" s="157"/>
      <c r="AC7" s="157"/>
      <c r="AD7" s="157"/>
      <c r="AE7" s="157"/>
      <c r="AF7" s="157"/>
      <c r="AG7" s="157"/>
      <c r="AH7" s="157"/>
      <c r="AI7" s="157"/>
      <c r="AJ7" s="157"/>
      <c r="AK7" s="157"/>
      <c r="AL7" s="158"/>
      <c r="AM7" s="155"/>
      <c r="AN7" s="156"/>
      <c r="AO7" s="157"/>
      <c r="AP7" s="973">
        <v>813</v>
      </c>
      <c r="AQ7" s="294"/>
    </row>
    <row r="8" spans="1:43" x14ac:dyDescent="0.2">
      <c r="A8" s="225"/>
      <c r="B8" s="775"/>
      <c r="C8" s="155"/>
      <c r="D8" s="156"/>
      <c r="E8" s="157"/>
      <c r="F8" s="157"/>
      <c r="G8" s="157"/>
      <c r="H8" s="157"/>
      <c r="I8" s="157"/>
      <c r="J8" s="157"/>
      <c r="L8" s="157"/>
      <c r="M8" s="157"/>
      <c r="N8" s="158" t="s">
        <v>1179</v>
      </c>
      <c r="P8" s="157"/>
      <c r="Q8" s="157"/>
      <c r="R8" s="157"/>
      <c r="S8" s="157"/>
      <c r="T8" s="157"/>
      <c r="U8" s="157"/>
      <c r="W8" s="157"/>
      <c r="X8" s="157"/>
      <c r="Y8" s="157"/>
      <c r="Z8" s="158" t="s">
        <v>1179</v>
      </c>
      <c r="AA8" s="157"/>
      <c r="AB8" s="157"/>
      <c r="AC8" s="157"/>
      <c r="AD8" s="157"/>
      <c r="AE8" s="157"/>
      <c r="AF8" s="157"/>
      <c r="AG8" s="157"/>
      <c r="AH8" s="157"/>
      <c r="AI8" s="157"/>
      <c r="AJ8" s="157"/>
      <c r="AK8" s="157"/>
      <c r="AL8" s="158"/>
      <c r="AM8" s="155"/>
      <c r="AN8" s="156"/>
      <c r="AO8" s="157"/>
      <c r="AP8" s="973"/>
      <c r="AQ8" s="294"/>
    </row>
    <row r="9" spans="1:43" ht="6" customHeight="1" thickBot="1" x14ac:dyDescent="0.25">
      <c r="A9" s="228"/>
      <c r="B9" s="791"/>
      <c r="C9" s="230"/>
      <c r="D9" s="231"/>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3"/>
      <c r="AM9" s="230"/>
      <c r="AN9" s="231"/>
      <c r="AO9" s="232"/>
      <c r="AP9" s="232"/>
      <c r="AQ9" s="234"/>
    </row>
    <row r="10" spans="1:43" ht="6" customHeight="1" x14ac:dyDescent="0.2">
      <c r="A10" s="218"/>
      <c r="B10" s="219"/>
      <c r="C10" s="220"/>
      <c r="D10" s="221"/>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3"/>
      <c r="AM10" s="220"/>
      <c r="AN10" s="221"/>
      <c r="AO10" s="222"/>
      <c r="AP10" s="222"/>
      <c r="AQ10" s="224"/>
    </row>
    <row r="11" spans="1:43" x14ac:dyDescent="0.2">
      <c r="A11" s="225"/>
      <c r="B11" s="775">
        <v>802</v>
      </c>
      <c r="C11" s="155"/>
      <c r="D11" s="156"/>
      <c r="E11" s="934" t="s">
        <v>575</v>
      </c>
      <c r="F11" s="934"/>
      <c r="G11" s="934"/>
      <c r="H11" s="934"/>
      <c r="I11" s="934"/>
      <c r="J11" s="934"/>
      <c r="K11" s="934"/>
      <c r="L11" s="934"/>
      <c r="M11" s="934"/>
      <c r="N11" s="934"/>
      <c r="O11" s="934"/>
      <c r="P11" s="934"/>
      <c r="Q11" s="934"/>
      <c r="R11" s="934"/>
      <c r="S11" s="934"/>
      <c r="T11" s="934"/>
      <c r="U11" s="157"/>
      <c r="V11" s="157"/>
      <c r="W11" s="157"/>
      <c r="X11" s="157"/>
      <c r="Y11" s="157"/>
      <c r="Z11" s="157"/>
      <c r="AA11" s="157"/>
      <c r="AB11" s="157"/>
      <c r="AC11" s="157"/>
      <c r="AD11" s="157"/>
      <c r="AE11" s="157"/>
      <c r="AF11" s="157"/>
      <c r="AG11" s="157"/>
      <c r="AH11" s="157"/>
      <c r="AI11" s="157"/>
      <c r="AJ11" s="157"/>
      <c r="AK11" s="157"/>
      <c r="AL11" s="158"/>
      <c r="AM11" s="155"/>
      <c r="AN11" s="156"/>
      <c r="AO11" s="157"/>
      <c r="AP11" s="157"/>
      <c r="AQ11" s="226"/>
    </row>
    <row r="12" spans="1:43" ht="6" customHeight="1" x14ac:dyDescent="0.2">
      <c r="A12" s="225"/>
      <c r="B12" s="161"/>
      <c r="C12" s="155"/>
      <c r="D12" s="156"/>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8"/>
      <c r="AM12" s="155"/>
      <c r="AN12" s="156"/>
      <c r="AO12" s="157"/>
      <c r="AP12" s="157"/>
      <c r="AQ12" s="226"/>
    </row>
    <row r="13" spans="1:43" x14ac:dyDescent="0.2">
      <c r="A13" s="225"/>
      <c r="B13" s="174"/>
      <c r="C13" s="155"/>
      <c r="D13" s="156"/>
      <c r="E13" s="157"/>
      <c r="F13" s="157"/>
      <c r="G13" s="157"/>
      <c r="H13" s="157"/>
      <c r="I13" s="157"/>
      <c r="J13" s="157"/>
      <c r="L13" s="157"/>
      <c r="M13" s="157"/>
      <c r="N13" s="158" t="s">
        <v>578</v>
      </c>
      <c r="P13" s="157"/>
      <c r="Q13" s="159"/>
      <c r="R13" s="159"/>
      <c r="S13" s="159"/>
      <c r="T13" s="159"/>
      <c r="U13" s="157"/>
      <c r="W13" s="157"/>
      <c r="X13" s="157"/>
      <c r="Y13" s="157"/>
      <c r="Z13" s="158" t="s">
        <v>576</v>
      </c>
      <c r="AA13" s="157"/>
      <c r="AB13" s="157"/>
      <c r="AC13" s="157"/>
      <c r="AD13" s="157"/>
      <c r="AE13" s="157"/>
      <c r="AF13" s="157"/>
      <c r="AG13" s="157"/>
      <c r="AH13" s="157"/>
      <c r="AI13" s="157"/>
      <c r="AJ13" s="157"/>
      <c r="AK13" s="157"/>
      <c r="AL13" s="158"/>
      <c r="AM13" s="155"/>
      <c r="AN13" s="156"/>
      <c r="AO13" s="157"/>
      <c r="AP13" s="973">
        <v>804</v>
      </c>
      <c r="AQ13" s="294"/>
    </row>
    <row r="14" spans="1:43" x14ac:dyDescent="0.2">
      <c r="A14" s="225"/>
      <c r="B14" s="775"/>
      <c r="C14" s="155"/>
      <c r="D14" s="156"/>
      <c r="E14" s="157"/>
      <c r="F14" s="157"/>
      <c r="G14" s="157"/>
      <c r="H14" s="157"/>
      <c r="I14" s="157"/>
      <c r="J14" s="157"/>
      <c r="L14" s="157"/>
      <c r="M14" s="157"/>
      <c r="N14" s="158"/>
      <c r="P14" s="157"/>
      <c r="Q14" s="159"/>
      <c r="R14" s="159"/>
      <c r="S14" s="159"/>
      <c r="T14" s="159"/>
      <c r="U14" s="157"/>
      <c r="W14" s="157"/>
      <c r="X14" s="157"/>
      <c r="Y14" s="157"/>
      <c r="Z14" s="158" t="s">
        <v>577</v>
      </c>
      <c r="AA14" s="157"/>
      <c r="AB14" s="157"/>
      <c r="AC14" s="157"/>
      <c r="AD14" s="157"/>
      <c r="AE14" s="157"/>
      <c r="AF14" s="157"/>
      <c r="AG14" s="157"/>
      <c r="AH14" s="157"/>
      <c r="AI14" s="157"/>
      <c r="AJ14" s="157"/>
      <c r="AK14" s="157"/>
      <c r="AL14" s="158"/>
      <c r="AM14" s="155"/>
      <c r="AN14" s="156"/>
      <c r="AO14" s="157"/>
      <c r="AP14" s="973"/>
      <c r="AQ14" s="294"/>
    </row>
    <row r="15" spans="1:43" ht="6" customHeight="1" thickBot="1" x14ac:dyDescent="0.25">
      <c r="A15" s="228"/>
      <c r="B15" s="791"/>
      <c r="C15" s="230"/>
      <c r="D15" s="231"/>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3"/>
      <c r="AM15" s="230"/>
      <c r="AN15" s="231"/>
      <c r="AO15" s="232"/>
      <c r="AP15" s="232"/>
      <c r="AQ15" s="234"/>
    </row>
    <row r="16" spans="1:43" ht="6" customHeight="1" x14ac:dyDescent="0.2">
      <c r="A16" s="34"/>
      <c r="B16" s="787"/>
      <c r="C16" s="152"/>
      <c r="D16" s="153"/>
      <c r="E16" s="34"/>
      <c r="F16" s="34"/>
      <c r="G16" s="34"/>
      <c r="H16" s="34"/>
      <c r="I16" s="34"/>
      <c r="J16" s="34"/>
      <c r="K16" s="34"/>
      <c r="L16" s="34"/>
      <c r="M16" s="34"/>
      <c r="N16" s="34"/>
      <c r="O16" s="34"/>
      <c r="P16" s="34"/>
      <c r="Q16" s="34"/>
      <c r="R16" s="34"/>
      <c r="S16" s="34"/>
      <c r="T16" s="34"/>
      <c r="U16" s="152"/>
      <c r="V16" s="153"/>
      <c r="W16" s="34"/>
      <c r="X16" s="34"/>
      <c r="Y16" s="34"/>
      <c r="Z16" s="34"/>
      <c r="AA16" s="34"/>
      <c r="AB16" s="34"/>
      <c r="AC16" s="34"/>
      <c r="AD16" s="34"/>
      <c r="AE16" s="34"/>
      <c r="AF16" s="34"/>
      <c r="AG16" s="34"/>
      <c r="AH16" s="34"/>
      <c r="AI16" s="34"/>
      <c r="AJ16" s="34"/>
      <c r="AK16" s="34"/>
      <c r="AL16" s="41"/>
      <c r="AM16" s="152"/>
      <c r="AN16" s="153"/>
      <c r="AO16" s="34"/>
      <c r="AP16" s="34"/>
      <c r="AQ16" s="34"/>
    </row>
    <row r="17" spans="1:43" ht="11.25" customHeight="1" x14ac:dyDescent="0.2">
      <c r="A17" s="157"/>
      <c r="B17" s="775">
        <v>803</v>
      </c>
      <c r="C17" s="155"/>
      <c r="D17" s="156"/>
      <c r="E17" s="924" t="str">
        <f ca="1">VLOOKUP(INDIRECT(ADDRESS(ROW(),COLUMN()-3)),Language_Translations,MATCH(Language_Selected,Language_Options,0),FALSE)</f>
        <v>Je voudrais maintenant vous poser des questions sur l'avenir. Après l'enfant que vous attendez maintenant, souhaiteriez-vous un autre enfant ou préféreriez-vous ne plus en avoir ?</v>
      </c>
      <c r="F17" s="924"/>
      <c r="G17" s="924"/>
      <c r="H17" s="924"/>
      <c r="I17" s="924"/>
      <c r="J17" s="924"/>
      <c r="K17" s="924"/>
      <c r="L17" s="924"/>
      <c r="M17" s="924"/>
      <c r="N17" s="924"/>
      <c r="O17" s="924"/>
      <c r="P17" s="924"/>
      <c r="Q17" s="924"/>
      <c r="R17" s="924"/>
      <c r="S17" s="924"/>
      <c r="T17" s="924"/>
      <c r="U17" s="238"/>
      <c r="V17" s="156"/>
      <c r="W17" s="159" t="s">
        <v>1180</v>
      </c>
      <c r="X17" s="159"/>
      <c r="Y17" s="159"/>
      <c r="Z17" s="159"/>
      <c r="AA17" s="159"/>
      <c r="AB17" s="159"/>
      <c r="AC17" s="159"/>
      <c r="AE17" s="162" t="s">
        <v>2</v>
      </c>
      <c r="AF17" s="162"/>
      <c r="AG17" s="280"/>
      <c r="AH17" s="162"/>
      <c r="AI17" s="162"/>
      <c r="AJ17" s="162"/>
      <c r="AK17" s="162"/>
      <c r="AL17" s="169" t="s">
        <v>10</v>
      </c>
      <c r="AM17" s="155"/>
      <c r="AN17" s="156"/>
      <c r="AO17" s="157"/>
      <c r="AP17" s="170">
        <v>805</v>
      </c>
      <c r="AQ17" s="157"/>
    </row>
    <row r="18" spans="1:43" x14ac:dyDescent="0.2">
      <c r="A18" s="157"/>
      <c r="B18" s="174"/>
      <c r="C18" s="155"/>
      <c r="D18" s="156"/>
      <c r="E18" s="924"/>
      <c r="F18" s="924"/>
      <c r="G18" s="924"/>
      <c r="H18" s="924"/>
      <c r="I18" s="924"/>
      <c r="J18" s="924"/>
      <c r="K18" s="924"/>
      <c r="L18" s="924"/>
      <c r="M18" s="924"/>
      <c r="N18" s="924"/>
      <c r="O18" s="924"/>
      <c r="P18" s="924"/>
      <c r="Q18" s="924"/>
      <c r="R18" s="924"/>
      <c r="S18" s="924"/>
      <c r="T18" s="924"/>
      <c r="U18" s="238"/>
      <c r="V18" s="156"/>
      <c r="W18" s="159" t="s">
        <v>1181</v>
      </c>
      <c r="X18" s="159"/>
      <c r="Y18" s="159"/>
      <c r="Z18" s="159"/>
      <c r="AA18" s="162"/>
      <c r="AB18" s="280"/>
      <c r="AC18" s="162"/>
      <c r="AD18" s="162"/>
      <c r="AE18" s="162" t="s">
        <v>2</v>
      </c>
      <c r="AF18" s="162"/>
      <c r="AG18" s="162"/>
      <c r="AH18" s="162"/>
      <c r="AI18" s="162"/>
      <c r="AJ18" s="162"/>
      <c r="AK18" s="162"/>
      <c r="AL18" s="169" t="s">
        <v>12</v>
      </c>
      <c r="AM18" s="155"/>
      <c r="AN18" s="156"/>
      <c r="AO18" s="157"/>
      <c r="AP18" s="973">
        <v>812</v>
      </c>
      <c r="AQ18" s="295"/>
    </row>
    <row r="19" spans="1:43" x14ac:dyDescent="0.2">
      <c r="A19" s="157"/>
      <c r="B19" s="775"/>
      <c r="C19" s="155"/>
      <c r="D19" s="156"/>
      <c r="E19" s="924"/>
      <c r="F19" s="924"/>
      <c r="G19" s="924"/>
      <c r="H19" s="924"/>
      <c r="I19" s="924"/>
      <c r="J19" s="924"/>
      <c r="K19" s="924"/>
      <c r="L19" s="924"/>
      <c r="M19" s="924"/>
      <c r="N19" s="924"/>
      <c r="O19" s="924"/>
      <c r="P19" s="924"/>
      <c r="Q19" s="924"/>
      <c r="R19" s="924"/>
      <c r="S19" s="924"/>
      <c r="T19" s="924"/>
      <c r="U19" s="238"/>
      <c r="V19" s="156"/>
      <c r="W19" s="159" t="s">
        <v>1182</v>
      </c>
      <c r="X19" s="159"/>
      <c r="Y19" s="159"/>
      <c r="Z19" s="159"/>
      <c r="AA19" s="159"/>
      <c r="AB19" s="159"/>
      <c r="AC19" s="159"/>
      <c r="AD19" s="159"/>
      <c r="AE19" s="162" t="s">
        <v>2</v>
      </c>
      <c r="AF19" s="162"/>
      <c r="AG19" s="162"/>
      <c r="AH19" s="162"/>
      <c r="AI19" s="162"/>
      <c r="AJ19" s="162"/>
      <c r="AK19" s="162"/>
      <c r="AL19" s="169" t="s">
        <v>58</v>
      </c>
      <c r="AM19" s="155"/>
      <c r="AN19" s="156"/>
      <c r="AO19" s="157"/>
      <c r="AP19" s="973"/>
      <c r="AQ19" s="295"/>
    </row>
    <row r="20" spans="1:43" x14ac:dyDescent="0.2">
      <c r="A20" s="157"/>
      <c r="B20" s="775"/>
      <c r="C20" s="155"/>
      <c r="D20" s="156"/>
      <c r="E20" s="924"/>
      <c r="F20" s="924"/>
      <c r="G20" s="924"/>
      <c r="H20" s="924"/>
      <c r="I20" s="924"/>
      <c r="J20" s="924"/>
      <c r="K20" s="924"/>
      <c r="L20" s="924"/>
      <c r="M20" s="924"/>
      <c r="N20" s="924"/>
      <c r="O20" s="924"/>
      <c r="P20" s="924"/>
      <c r="Q20" s="924"/>
      <c r="R20" s="924"/>
      <c r="S20" s="924"/>
      <c r="T20" s="924"/>
      <c r="U20" s="238"/>
      <c r="V20" s="156"/>
      <c r="W20" s="159"/>
      <c r="X20" s="159"/>
      <c r="Y20" s="159"/>
      <c r="Z20" s="159"/>
      <c r="AA20" s="159"/>
      <c r="AB20" s="159"/>
      <c r="AC20" s="159"/>
      <c r="AD20" s="159"/>
      <c r="AE20" s="159"/>
      <c r="AF20" s="159"/>
      <c r="AG20" s="159"/>
      <c r="AH20" s="159"/>
      <c r="AI20" s="159"/>
      <c r="AJ20" s="159"/>
      <c r="AK20" s="159"/>
      <c r="AL20" s="168"/>
      <c r="AM20" s="155"/>
      <c r="AN20" s="156"/>
      <c r="AO20" s="157"/>
      <c r="AP20" s="157"/>
      <c r="AQ20" s="157"/>
    </row>
    <row r="21" spans="1:43" ht="6" customHeight="1" x14ac:dyDescent="0.2">
      <c r="A21" s="172"/>
      <c r="B21" s="171"/>
      <c r="C21" s="166"/>
      <c r="D21" s="165"/>
      <c r="E21" s="172"/>
      <c r="F21" s="172"/>
      <c r="G21" s="172"/>
      <c r="H21" s="172"/>
      <c r="I21" s="172"/>
      <c r="J21" s="172"/>
      <c r="K21" s="172"/>
      <c r="L21" s="172"/>
      <c r="M21" s="172"/>
      <c r="N21" s="172"/>
      <c r="O21" s="172"/>
      <c r="P21" s="172"/>
      <c r="Q21" s="172"/>
      <c r="R21" s="172"/>
      <c r="S21" s="172"/>
      <c r="T21" s="172"/>
      <c r="U21" s="166"/>
      <c r="V21" s="165"/>
      <c r="W21" s="172"/>
      <c r="X21" s="172"/>
      <c r="Y21" s="172"/>
      <c r="Z21" s="172"/>
      <c r="AA21" s="172"/>
      <c r="AB21" s="172"/>
      <c r="AC21" s="172"/>
      <c r="AD21" s="172"/>
      <c r="AE21" s="172"/>
      <c r="AF21" s="172"/>
      <c r="AG21" s="172"/>
      <c r="AH21" s="172"/>
      <c r="AI21" s="172"/>
      <c r="AJ21" s="172"/>
      <c r="AK21" s="172"/>
      <c r="AL21" s="173"/>
      <c r="AM21" s="166"/>
      <c r="AN21" s="165"/>
      <c r="AO21" s="172"/>
      <c r="AP21" s="172"/>
      <c r="AQ21" s="172"/>
    </row>
    <row r="22" spans="1:43" ht="6" customHeight="1" x14ac:dyDescent="0.2">
      <c r="A22" s="26"/>
      <c r="B22" s="756"/>
      <c r="C22" s="89"/>
      <c r="D22" s="45"/>
      <c r="E22" s="26"/>
      <c r="F22" s="26"/>
      <c r="G22" s="26"/>
      <c r="H22" s="26"/>
      <c r="I22" s="26"/>
      <c r="J22" s="26"/>
      <c r="K22" s="26"/>
      <c r="L22" s="26"/>
      <c r="M22" s="26"/>
      <c r="N22" s="26"/>
      <c r="O22" s="26"/>
      <c r="P22" s="26"/>
      <c r="Q22" s="26"/>
      <c r="R22" s="26"/>
      <c r="S22" s="26"/>
      <c r="T22" s="26"/>
      <c r="U22" s="89"/>
      <c r="V22" s="45"/>
      <c r="W22" s="26"/>
      <c r="X22" s="26"/>
      <c r="Y22" s="26"/>
      <c r="Z22" s="26"/>
      <c r="AA22" s="26"/>
      <c r="AB22" s="26"/>
      <c r="AC22" s="26"/>
      <c r="AD22" s="26"/>
      <c r="AE22" s="26"/>
      <c r="AF22" s="26"/>
      <c r="AG22" s="26"/>
      <c r="AH22" s="26"/>
      <c r="AI22" s="26"/>
      <c r="AJ22" s="26"/>
      <c r="AK22" s="26"/>
      <c r="AL22" s="187"/>
      <c r="AM22" s="89"/>
      <c r="AN22" s="45"/>
      <c r="AO22" s="26"/>
      <c r="AP22" s="26"/>
      <c r="AQ22" s="26"/>
    </row>
    <row r="23" spans="1:43" ht="11.25" customHeight="1" x14ac:dyDescent="0.2">
      <c r="A23" s="28"/>
      <c r="B23" s="757">
        <v>804</v>
      </c>
      <c r="C23" s="94"/>
      <c r="D23" s="95"/>
      <c r="E23" s="918" t="str">
        <f ca="1">VLOOKUP(INDIRECT(ADDRESS(ROW(),COLUMN()-3)),Language_Translations,MATCH(Language_Selected,Language_Options,0),FALSE)</f>
        <v>Je voudrais maintenant vous poser des questions sur l'avenir. Voudriez-vous avoir (un/un autre) enfant ou préféreriez-vous ne pas (plus) avoir d'enfant ?</v>
      </c>
      <c r="F23" s="918"/>
      <c r="G23" s="918"/>
      <c r="H23" s="918"/>
      <c r="I23" s="918"/>
      <c r="J23" s="918"/>
      <c r="K23" s="918"/>
      <c r="L23" s="918"/>
      <c r="M23" s="918"/>
      <c r="N23" s="918"/>
      <c r="O23" s="918"/>
      <c r="P23" s="918"/>
      <c r="Q23" s="918"/>
      <c r="R23" s="918"/>
      <c r="S23" s="918"/>
      <c r="T23" s="918"/>
      <c r="U23" s="94"/>
      <c r="V23" s="95"/>
      <c r="W23" s="700" t="s">
        <v>1183</v>
      </c>
      <c r="X23" s="24"/>
      <c r="Y23" s="24"/>
      <c r="Z23" s="24"/>
      <c r="AA23" s="24"/>
      <c r="AB23" s="24"/>
      <c r="AC23" s="24"/>
      <c r="AD23" s="24"/>
      <c r="AE23" s="24"/>
      <c r="AF23" s="182"/>
      <c r="AG23" s="280" t="s">
        <v>2</v>
      </c>
      <c r="AH23" s="182"/>
      <c r="AI23" s="182"/>
      <c r="AJ23" s="182"/>
      <c r="AK23" s="182"/>
      <c r="AL23" s="169" t="s">
        <v>10</v>
      </c>
      <c r="AM23" s="94"/>
      <c r="AN23" s="95"/>
      <c r="AO23" s="28"/>
      <c r="AP23" s="28"/>
      <c r="AQ23" s="28"/>
    </row>
    <row r="24" spans="1:43" x14ac:dyDescent="0.2">
      <c r="A24" s="28"/>
      <c r="B24" s="757"/>
      <c r="C24" s="94"/>
      <c r="D24" s="95"/>
      <c r="E24" s="918"/>
      <c r="F24" s="918"/>
      <c r="G24" s="918"/>
      <c r="H24" s="918"/>
      <c r="I24" s="918"/>
      <c r="J24" s="918"/>
      <c r="K24" s="918"/>
      <c r="L24" s="918"/>
      <c r="M24" s="918"/>
      <c r="N24" s="918"/>
      <c r="O24" s="918"/>
      <c r="P24" s="918"/>
      <c r="Q24" s="918"/>
      <c r="R24" s="918"/>
      <c r="S24" s="918"/>
      <c r="T24" s="918"/>
      <c r="U24" s="94"/>
      <c r="V24" s="95"/>
      <c r="W24" s="700" t="s">
        <v>1184</v>
      </c>
      <c r="X24" s="24"/>
      <c r="Y24" s="24"/>
      <c r="Z24" s="24"/>
      <c r="AA24" s="24"/>
      <c r="AB24" s="24"/>
      <c r="AC24" s="182"/>
      <c r="AD24" s="280" t="s">
        <v>2</v>
      </c>
      <c r="AE24" s="182"/>
      <c r="AF24" s="182"/>
      <c r="AG24" s="182"/>
      <c r="AH24" s="182"/>
      <c r="AI24" s="182"/>
      <c r="AJ24" s="182"/>
      <c r="AK24" s="182"/>
      <c r="AL24" s="169" t="s">
        <v>12</v>
      </c>
      <c r="AM24" s="94"/>
      <c r="AN24" s="95"/>
      <c r="AO24" s="28"/>
      <c r="AP24" s="24">
        <v>807</v>
      </c>
      <c r="AQ24" s="28"/>
    </row>
    <row r="25" spans="1:43" x14ac:dyDescent="0.2">
      <c r="A25" s="28"/>
      <c r="B25" s="757"/>
      <c r="C25" s="94"/>
      <c r="D25" s="95"/>
      <c r="E25" s="918"/>
      <c r="F25" s="918"/>
      <c r="G25" s="918"/>
      <c r="H25" s="918"/>
      <c r="I25" s="918"/>
      <c r="J25" s="918"/>
      <c r="K25" s="918"/>
      <c r="L25" s="918"/>
      <c r="M25" s="918"/>
      <c r="N25" s="918"/>
      <c r="O25" s="918"/>
      <c r="P25" s="918"/>
      <c r="Q25" s="918"/>
      <c r="R25" s="918"/>
      <c r="S25" s="918"/>
      <c r="T25" s="918"/>
      <c r="U25" s="94"/>
      <c r="V25" s="95"/>
      <c r="W25" s="24" t="s">
        <v>1185</v>
      </c>
      <c r="X25" s="24"/>
      <c r="Y25" s="24"/>
      <c r="Z25" s="24"/>
      <c r="AA25" s="24"/>
      <c r="AB25" s="24"/>
      <c r="AC25" s="24"/>
      <c r="AD25" s="24"/>
      <c r="AE25" s="24"/>
      <c r="AF25" s="24"/>
      <c r="AG25" s="24"/>
      <c r="AH25" s="182"/>
      <c r="AI25" s="182"/>
      <c r="AJ25" s="182"/>
      <c r="AK25" s="182" t="s">
        <v>2</v>
      </c>
      <c r="AL25" s="178" t="s">
        <v>14</v>
      </c>
      <c r="AM25" s="94"/>
      <c r="AN25" s="95"/>
      <c r="AO25" s="28"/>
      <c r="AP25" s="24">
        <v>813</v>
      </c>
      <c r="AQ25" s="28"/>
    </row>
    <row r="26" spans="1:43" x14ac:dyDescent="0.2">
      <c r="A26" s="28"/>
      <c r="B26" s="757"/>
      <c r="C26" s="94"/>
      <c r="D26" s="95"/>
      <c r="E26" s="918"/>
      <c r="F26" s="918"/>
      <c r="G26" s="918"/>
      <c r="H26" s="918"/>
      <c r="I26" s="918"/>
      <c r="J26" s="918"/>
      <c r="K26" s="918"/>
      <c r="L26" s="918"/>
      <c r="M26" s="918"/>
      <c r="N26" s="918"/>
      <c r="O26" s="918"/>
      <c r="P26" s="918"/>
      <c r="Q26" s="918"/>
      <c r="R26" s="918"/>
      <c r="S26" s="918"/>
      <c r="T26" s="918"/>
      <c r="U26" s="94"/>
      <c r="V26" s="95"/>
      <c r="W26" s="159" t="s">
        <v>1182</v>
      </c>
      <c r="X26" s="24"/>
      <c r="Y26" s="24"/>
      <c r="Z26" s="24"/>
      <c r="AA26" s="24"/>
      <c r="AB26" s="24"/>
      <c r="AC26" s="24"/>
      <c r="AD26" s="24"/>
      <c r="AE26" s="182" t="s">
        <v>2</v>
      </c>
      <c r="AF26" s="280"/>
      <c r="AG26" s="280"/>
      <c r="AH26" s="182"/>
      <c r="AI26" s="182"/>
      <c r="AJ26" s="182"/>
      <c r="AK26" s="182"/>
      <c r="AL26" s="178" t="s">
        <v>58</v>
      </c>
      <c r="AM26" s="94"/>
      <c r="AN26" s="95"/>
      <c r="AO26" s="28"/>
      <c r="AP26" s="28">
        <v>811</v>
      </c>
      <c r="AQ26" s="28"/>
    </row>
    <row r="27" spans="1:43" ht="6" customHeight="1" x14ac:dyDescent="0.2">
      <c r="A27" s="30"/>
      <c r="B27" s="793"/>
      <c r="C27" s="91"/>
      <c r="D27" s="44"/>
      <c r="E27" s="30"/>
      <c r="F27" s="30"/>
      <c r="G27" s="30"/>
      <c r="H27" s="30"/>
      <c r="I27" s="30"/>
      <c r="J27" s="30"/>
      <c r="K27" s="30"/>
      <c r="L27" s="30"/>
      <c r="M27" s="30"/>
      <c r="N27" s="30"/>
      <c r="O27" s="30"/>
      <c r="P27" s="30"/>
      <c r="Q27" s="30"/>
      <c r="R27" s="30"/>
      <c r="S27" s="30"/>
      <c r="T27" s="30"/>
      <c r="U27" s="91"/>
      <c r="V27" s="44"/>
      <c r="W27" s="30"/>
      <c r="X27" s="30"/>
      <c r="Y27" s="30"/>
      <c r="Z27" s="30"/>
      <c r="AA27" s="30"/>
      <c r="AB27" s="30"/>
      <c r="AC27" s="30"/>
      <c r="AD27" s="30"/>
      <c r="AE27" s="30"/>
      <c r="AF27" s="30"/>
      <c r="AG27" s="30"/>
      <c r="AH27" s="30"/>
      <c r="AI27" s="30"/>
      <c r="AJ27" s="30"/>
      <c r="AK27" s="30"/>
      <c r="AL27" s="185"/>
      <c r="AM27" s="91"/>
      <c r="AN27" s="44"/>
      <c r="AO27" s="30"/>
      <c r="AP27" s="30"/>
      <c r="AQ27" s="30"/>
    </row>
    <row r="28" spans="1:43" ht="6" customHeight="1" x14ac:dyDescent="0.2">
      <c r="A28" s="26"/>
      <c r="B28" s="756"/>
      <c r="C28" s="89"/>
      <c r="D28" s="45"/>
      <c r="E28" s="26"/>
      <c r="F28" s="26"/>
      <c r="G28" s="26"/>
      <c r="H28" s="26"/>
      <c r="I28" s="26"/>
      <c r="J28" s="26"/>
      <c r="K28" s="26"/>
      <c r="L28" s="26"/>
      <c r="M28" s="26"/>
      <c r="N28" s="26"/>
      <c r="O28" s="26"/>
      <c r="P28" s="26"/>
      <c r="Q28" s="26"/>
      <c r="R28" s="26"/>
      <c r="S28" s="26"/>
      <c r="T28" s="26"/>
      <c r="U28" s="89"/>
      <c r="V28" s="45"/>
      <c r="W28" s="26"/>
      <c r="X28" s="26"/>
      <c r="Y28" s="26"/>
      <c r="Z28" s="26"/>
      <c r="AA28" s="26"/>
      <c r="AB28" s="26"/>
      <c r="AC28" s="26"/>
      <c r="AD28" s="26"/>
      <c r="AE28" s="26"/>
      <c r="AF28" s="26"/>
      <c r="AG28" s="26"/>
      <c r="AH28" s="26"/>
      <c r="AI28" s="26"/>
      <c r="AJ28" s="26"/>
      <c r="AK28" s="26"/>
      <c r="AL28" s="187"/>
      <c r="AM28" s="89"/>
      <c r="AN28" s="45"/>
      <c r="AO28" s="26"/>
      <c r="AP28" s="26"/>
      <c r="AQ28" s="26"/>
    </row>
    <row r="29" spans="1:43" x14ac:dyDescent="0.2">
      <c r="A29" s="28"/>
      <c r="B29" s="757">
        <v>805</v>
      </c>
      <c r="C29" s="94"/>
      <c r="D29" s="95"/>
      <c r="E29" s="919" t="s">
        <v>575</v>
      </c>
      <c r="F29" s="919"/>
      <c r="G29" s="919"/>
      <c r="H29" s="919"/>
      <c r="I29" s="919"/>
      <c r="J29" s="919"/>
      <c r="K29" s="919"/>
      <c r="L29" s="919"/>
      <c r="M29" s="919"/>
      <c r="N29" s="919"/>
      <c r="O29" s="919"/>
      <c r="P29" s="919"/>
      <c r="Q29" s="919"/>
      <c r="R29" s="919"/>
      <c r="S29" s="919"/>
      <c r="T29" s="919"/>
      <c r="U29" s="94"/>
      <c r="V29" s="95"/>
      <c r="W29" s="28"/>
      <c r="X29" s="28"/>
      <c r="Y29" s="28"/>
      <c r="Z29" s="28"/>
      <c r="AA29" s="28"/>
      <c r="AB29" s="28"/>
      <c r="AC29" s="28"/>
      <c r="AD29" s="28"/>
      <c r="AE29" s="28"/>
      <c r="AF29" s="28"/>
      <c r="AG29" s="28"/>
      <c r="AH29" s="28"/>
      <c r="AI29" s="45"/>
      <c r="AJ29" s="89"/>
      <c r="AK29" s="45"/>
      <c r="AL29" s="37"/>
      <c r="AM29" s="94"/>
      <c r="AN29" s="95"/>
      <c r="AO29" s="28"/>
      <c r="AP29" s="28"/>
      <c r="AQ29" s="28"/>
    </row>
    <row r="30" spans="1:43" x14ac:dyDescent="0.2">
      <c r="A30" s="28"/>
      <c r="B30" s="757"/>
      <c r="C30" s="94"/>
      <c r="D30" s="95"/>
      <c r="E30" s="24"/>
      <c r="F30" s="24"/>
      <c r="G30" s="24"/>
      <c r="H30" s="24"/>
      <c r="I30" s="24"/>
      <c r="J30" s="24"/>
      <c r="K30" s="24"/>
      <c r="L30" s="24"/>
      <c r="M30" s="24"/>
      <c r="N30" s="24"/>
      <c r="O30" s="24"/>
      <c r="P30" s="24"/>
      <c r="Q30" s="24"/>
      <c r="R30" s="24"/>
      <c r="S30" s="24"/>
      <c r="T30" s="24"/>
      <c r="U30" s="94"/>
      <c r="V30" s="95"/>
      <c r="W30" s="28" t="s">
        <v>388</v>
      </c>
      <c r="X30" s="28"/>
      <c r="Y30" s="28"/>
      <c r="Z30" s="28"/>
      <c r="AA30" s="90" t="s">
        <v>2</v>
      </c>
      <c r="AB30" s="90"/>
      <c r="AC30" s="90"/>
      <c r="AD30" s="90"/>
      <c r="AE30" s="90"/>
      <c r="AF30" s="90"/>
      <c r="AG30" s="296" t="s">
        <v>10</v>
      </c>
      <c r="AH30" s="28"/>
      <c r="AI30" s="44"/>
      <c r="AJ30" s="91"/>
      <c r="AK30" s="44"/>
      <c r="AL30" s="39"/>
      <c r="AM30" s="94"/>
      <c r="AN30" s="95"/>
      <c r="AO30" s="28"/>
      <c r="AP30" s="28"/>
      <c r="AQ30" s="28"/>
    </row>
    <row r="31" spans="1:43" x14ac:dyDescent="0.2">
      <c r="A31" s="28"/>
      <c r="B31" s="757"/>
      <c r="C31" s="94"/>
      <c r="D31" s="95"/>
      <c r="E31" s="24"/>
      <c r="F31" s="28"/>
      <c r="G31" s="28"/>
      <c r="H31" s="279"/>
      <c r="I31" s="28"/>
      <c r="J31" s="42" t="s">
        <v>576</v>
      </c>
      <c r="K31" s="28"/>
      <c r="L31" s="270"/>
      <c r="N31" s="24"/>
      <c r="O31" s="24"/>
      <c r="P31" s="24"/>
      <c r="Q31" s="24"/>
      <c r="R31" s="36" t="s">
        <v>578</v>
      </c>
      <c r="S31" s="24"/>
      <c r="T31" s="24"/>
      <c r="U31" s="94"/>
      <c r="V31" s="95"/>
      <c r="W31" s="28"/>
      <c r="X31" s="28"/>
      <c r="Y31" s="28"/>
      <c r="Z31" s="28"/>
      <c r="AA31" s="28"/>
      <c r="AB31" s="28"/>
      <c r="AC31" s="28"/>
      <c r="AD31" s="28"/>
      <c r="AE31" s="28"/>
      <c r="AF31" s="28"/>
      <c r="AG31" s="42"/>
      <c r="AH31" s="28"/>
      <c r="AI31" s="45"/>
      <c r="AJ31" s="89"/>
      <c r="AK31" s="45"/>
      <c r="AL31" s="37"/>
      <c r="AM31" s="94"/>
      <c r="AN31" s="95"/>
      <c r="AO31" s="28"/>
      <c r="AP31" s="28"/>
      <c r="AQ31" s="28"/>
    </row>
    <row r="32" spans="1:43" x14ac:dyDescent="0.2">
      <c r="A32" s="28"/>
      <c r="B32" s="757"/>
      <c r="C32" s="94"/>
      <c r="D32" s="95"/>
      <c r="E32" s="24"/>
      <c r="F32" s="28"/>
      <c r="G32" s="28"/>
      <c r="H32" s="279"/>
      <c r="I32" s="28"/>
      <c r="J32" s="42" t="s">
        <v>577</v>
      </c>
      <c r="K32" s="28"/>
      <c r="L32" s="270"/>
      <c r="N32" s="24"/>
      <c r="O32" s="24"/>
      <c r="P32" s="24"/>
      <c r="Q32" s="24"/>
      <c r="R32" s="24"/>
      <c r="S32" s="24"/>
      <c r="T32" s="24"/>
      <c r="U32" s="94"/>
      <c r="V32" s="95"/>
      <c r="W32" s="28" t="s">
        <v>428</v>
      </c>
      <c r="X32" s="28"/>
      <c r="Y32" s="28"/>
      <c r="Z32" s="90" t="s">
        <v>2</v>
      </c>
      <c r="AA32" s="280"/>
      <c r="AB32" s="90"/>
      <c r="AC32" s="90"/>
      <c r="AD32" s="90"/>
      <c r="AE32" s="90"/>
      <c r="AF32" s="90"/>
      <c r="AG32" s="296" t="s">
        <v>12</v>
      </c>
      <c r="AH32" s="28"/>
      <c r="AI32" s="44"/>
      <c r="AJ32" s="91"/>
      <c r="AK32" s="44"/>
      <c r="AL32" s="39"/>
      <c r="AM32" s="94"/>
      <c r="AN32" s="95"/>
      <c r="AO32" s="28"/>
      <c r="AP32" s="28"/>
      <c r="AQ32" s="28"/>
    </row>
    <row r="33" spans="1:43" ht="6" customHeight="1" x14ac:dyDescent="0.2">
      <c r="A33" s="28"/>
      <c r="B33" s="757"/>
      <c r="C33" s="94"/>
      <c r="D33" s="95"/>
      <c r="E33" s="24"/>
      <c r="F33" s="28"/>
      <c r="G33" s="28"/>
      <c r="H33" s="28"/>
      <c r="I33" s="28"/>
      <c r="J33" s="28"/>
      <c r="K33" s="28"/>
      <c r="L33" s="270"/>
      <c r="M33" s="24"/>
      <c r="N33" s="24"/>
      <c r="O33" s="24"/>
      <c r="P33" s="24"/>
      <c r="Q33" s="24"/>
      <c r="R33" s="24"/>
      <c r="S33" s="24"/>
      <c r="T33" s="24"/>
      <c r="U33" s="94"/>
      <c r="V33" s="95"/>
      <c r="W33" s="28"/>
      <c r="X33" s="28"/>
      <c r="Y33" s="28"/>
      <c r="Z33" s="28"/>
      <c r="AA33" s="28"/>
      <c r="AB33" s="28"/>
      <c r="AC33" s="28"/>
      <c r="AD33" s="28"/>
      <c r="AE33" s="28"/>
      <c r="AF33" s="28"/>
      <c r="AG33" s="28"/>
      <c r="AH33" s="28"/>
      <c r="AI33" s="28"/>
      <c r="AJ33" s="28"/>
      <c r="AK33" s="28"/>
      <c r="AL33" s="42"/>
      <c r="AM33" s="94"/>
      <c r="AN33" s="95"/>
      <c r="AO33" s="28"/>
      <c r="AP33" s="28"/>
      <c r="AQ33" s="28"/>
    </row>
    <row r="34" spans="1:43" ht="11.25" customHeight="1" x14ac:dyDescent="0.2">
      <c r="A34" s="28"/>
      <c r="B34" s="757"/>
      <c r="C34" s="94"/>
      <c r="D34" s="95"/>
      <c r="E34" s="264" t="s">
        <v>55</v>
      </c>
      <c r="F34" s="918" t="str">
        <f ca="1">VLOOKUP(CONCATENATE($B$29&amp;INDIRECT(ADDRESS(ROW(),COLUMN()-1))),Language_Translations,MATCH(Language_Selected,Language_Options,0),FALSE)</f>
        <v>Combien de temps voudriez-vous attendre à partir de maintenant avant la naissance (d'un/un autre) enfant ?</v>
      </c>
      <c r="G34" s="918"/>
      <c r="H34" s="918"/>
      <c r="I34" s="918"/>
      <c r="J34" s="918"/>
      <c r="K34" s="918"/>
      <c r="L34" s="962"/>
      <c r="M34" s="24" t="s">
        <v>56</v>
      </c>
      <c r="N34" s="918" t="str">
        <f ca="1">VLOOKUP(CONCATENATE($B$29&amp;INDIRECT(ADDRESS(ROW(),COLUMN()-1))),Language_Translations,MATCH(Language_Selected,Language_Options,0),FALSE)</f>
        <v>Après la naissance de l'enfant que vous attendez, combien de temps voudriez-vous attendre avant la naissance d'un autre enfant ?</v>
      </c>
      <c r="O34" s="918"/>
      <c r="P34" s="918"/>
      <c r="Q34" s="918"/>
      <c r="R34" s="918"/>
      <c r="S34" s="918"/>
      <c r="T34" s="918"/>
      <c r="U34" s="94"/>
      <c r="V34" s="95"/>
      <c r="W34" s="28" t="s">
        <v>1186</v>
      </c>
      <c r="X34" s="28"/>
      <c r="Y34" s="28"/>
      <c r="Z34" s="28"/>
      <c r="AA34" s="90"/>
      <c r="AB34" s="90"/>
      <c r="AC34" s="280"/>
      <c r="AD34" s="90" t="s">
        <v>2</v>
      </c>
      <c r="AE34" s="90"/>
      <c r="AF34" s="90"/>
      <c r="AG34" s="90"/>
      <c r="AH34" s="90"/>
      <c r="AI34" s="90"/>
      <c r="AJ34" s="90"/>
      <c r="AK34" s="90"/>
      <c r="AL34" s="42" t="s">
        <v>240</v>
      </c>
      <c r="AM34" s="94"/>
      <c r="AN34" s="95"/>
      <c r="AO34" s="24"/>
      <c r="AP34" s="24">
        <v>811</v>
      </c>
      <c r="AQ34" s="28"/>
    </row>
    <row r="35" spans="1:43" x14ac:dyDescent="0.2">
      <c r="A35" s="28"/>
      <c r="B35" s="757"/>
      <c r="C35" s="94"/>
      <c r="D35" s="95"/>
      <c r="E35" s="24"/>
      <c r="F35" s="918"/>
      <c r="G35" s="918"/>
      <c r="H35" s="918"/>
      <c r="I35" s="918"/>
      <c r="J35" s="918"/>
      <c r="K35" s="918"/>
      <c r="L35" s="962"/>
      <c r="M35" s="24"/>
      <c r="N35" s="918"/>
      <c r="O35" s="918"/>
      <c r="P35" s="918"/>
      <c r="Q35" s="918"/>
      <c r="R35" s="918"/>
      <c r="S35" s="918"/>
      <c r="T35" s="918"/>
      <c r="U35" s="94"/>
      <c r="V35" s="95"/>
      <c r="W35" s="28" t="s">
        <v>1187</v>
      </c>
      <c r="X35" s="28"/>
      <c r="Y35" s="28"/>
      <c r="Z35" s="28"/>
      <c r="AA35" s="28"/>
      <c r="AB35" s="28"/>
      <c r="AC35" s="28"/>
      <c r="AD35" s="28"/>
      <c r="AE35" s="28"/>
      <c r="AF35" s="28"/>
      <c r="AG35" s="28"/>
      <c r="AH35" s="90"/>
      <c r="AI35" s="90"/>
      <c r="AJ35" s="90"/>
      <c r="AK35" s="90" t="s">
        <v>2</v>
      </c>
      <c r="AL35" s="42" t="s">
        <v>161</v>
      </c>
      <c r="AM35" s="94"/>
      <c r="AN35" s="95"/>
      <c r="AO35" s="24"/>
      <c r="AP35" s="24">
        <v>813</v>
      </c>
      <c r="AQ35" s="28"/>
    </row>
    <row r="36" spans="1:43" x14ac:dyDescent="0.2">
      <c r="A36" s="28"/>
      <c r="B36" s="757"/>
      <c r="C36" s="94"/>
      <c r="D36" s="95"/>
      <c r="E36" s="24"/>
      <c r="F36" s="918"/>
      <c r="G36" s="918"/>
      <c r="H36" s="918"/>
      <c r="I36" s="918"/>
      <c r="J36" s="918"/>
      <c r="K36" s="918"/>
      <c r="L36" s="962"/>
      <c r="M36" s="24"/>
      <c r="N36" s="918"/>
      <c r="O36" s="918"/>
      <c r="P36" s="918"/>
      <c r="Q36" s="918"/>
      <c r="R36" s="918"/>
      <c r="S36" s="918"/>
      <c r="T36" s="918"/>
      <c r="U36" s="94"/>
      <c r="V36" s="95"/>
      <c r="W36" s="28" t="s">
        <v>1188</v>
      </c>
      <c r="X36" s="28"/>
      <c r="Y36" s="28"/>
      <c r="Z36" s="28"/>
      <c r="AA36" s="28"/>
      <c r="AB36" s="28"/>
      <c r="AC36" s="90" t="s">
        <v>2</v>
      </c>
      <c r="AD36" s="90"/>
      <c r="AE36" s="90"/>
      <c r="AF36" s="90"/>
      <c r="AG36" s="90"/>
      <c r="AH36" s="90"/>
      <c r="AI36" s="90"/>
      <c r="AJ36" s="90"/>
      <c r="AK36" s="90"/>
      <c r="AL36" s="42" t="s">
        <v>162</v>
      </c>
      <c r="AM36" s="94"/>
      <c r="AN36" s="95"/>
      <c r="AO36" s="24"/>
      <c r="AP36" s="28"/>
      <c r="AQ36" s="28"/>
    </row>
    <row r="37" spans="1:43" x14ac:dyDescent="0.2">
      <c r="A37" s="28"/>
      <c r="B37" s="757"/>
      <c r="C37" s="94"/>
      <c r="D37" s="95"/>
      <c r="E37" s="24"/>
      <c r="F37" s="918"/>
      <c r="G37" s="918"/>
      <c r="H37" s="918"/>
      <c r="I37" s="918"/>
      <c r="J37" s="918"/>
      <c r="K37" s="918"/>
      <c r="L37" s="962"/>
      <c r="M37" s="24"/>
      <c r="N37" s="918"/>
      <c r="O37" s="918"/>
      <c r="P37" s="918"/>
      <c r="Q37" s="918"/>
      <c r="R37" s="918"/>
      <c r="S37" s="918"/>
      <c r="T37" s="918"/>
      <c r="U37" s="94"/>
      <c r="V37" s="95"/>
      <c r="W37" s="28"/>
      <c r="X37" s="28"/>
      <c r="Y37" s="28"/>
      <c r="Z37" s="28"/>
      <c r="AA37" s="28"/>
      <c r="AB37" s="28"/>
      <c r="AC37" s="28"/>
      <c r="AD37" s="28"/>
      <c r="AE37" s="28"/>
      <c r="AF37" s="28"/>
      <c r="AG37" s="28"/>
      <c r="AH37" s="28"/>
      <c r="AI37" s="28"/>
      <c r="AJ37" s="28"/>
      <c r="AK37" s="28"/>
      <c r="AL37" s="42"/>
      <c r="AM37" s="94"/>
      <c r="AN37" s="95"/>
      <c r="AO37" s="24"/>
      <c r="AP37" s="28"/>
      <c r="AQ37" s="28"/>
    </row>
    <row r="38" spans="1:43" x14ac:dyDescent="0.2">
      <c r="A38" s="28"/>
      <c r="B38" s="757"/>
      <c r="C38" s="94"/>
      <c r="D38" s="95"/>
      <c r="E38" s="24"/>
      <c r="F38" s="918"/>
      <c r="G38" s="918"/>
      <c r="H38" s="918"/>
      <c r="I38" s="918"/>
      <c r="J38" s="918"/>
      <c r="K38" s="918"/>
      <c r="L38" s="962"/>
      <c r="M38" s="24"/>
      <c r="N38" s="918"/>
      <c r="O38" s="918"/>
      <c r="P38" s="918"/>
      <c r="Q38" s="918"/>
      <c r="R38" s="918"/>
      <c r="S38" s="918"/>
      <c r="T38" s="918"/>
      <c r="U38" s="94"/>
      <c r="V38" s="95"/>
      <c r="W38" s="24" t="s">
        <v>558</v>
      </c>
      <c r="X38" s="24"/>
      <c r="Y38" s="24"/>
      <c r="Z38" s="24"/>
      <c r="AA38" s="30"/>
      <c r="AB38" s="30"/>
      <c r="AC38" s="30"/>
      <c r="AD38" s="30"/>
      <c r="AE38" s="30"/>
      <c r="AF38" s="30"/>
      <c r="AG38" s="30"/>
      <c r="AH38" s="30"/>
      <c r="AI38" s="30"/>
      <c r="AJ38" s="30"/>
      <c r="AK38" s="24"/>
      <c r="AL38" s="36" t="s">
        <v>163</v>
      </c>
      <c r="AM38" s="94"/>
      <c r="AN38" s="95"/>
      <c r="AO38" s="24"/>
      <c r="AP38" s="24">
        <v>811</v>
      </c>
      <c r="AQ38" s="28"/>
    </row>
    <row r="39" spans="1:43" x14ac:dyDescent="0.2">
      <c r="A39" s="28"/>
      <c r="B39" s="757"/>
      <c r="C39" s="94"/>
      <c r="D39" s="95"/>
      <c r="E39" s="24"/>
      <c r="F39" s="918"/>
      <c r="G39" s="918"/>
      <c r="H39" s="918"/>
      <c r="I39" s="918"/>
      <c r="J39" s="918"/>
      <c r="K39" s="918"/>
      <c r="L39" s="962"/>
      <c r="M39" s="24"/>
      <c r="N39" s="918"/>
      <c r="O39" s="918"/>
      <c r="P39" s="918"/>
      <c r="Q39" s="918"/>
      <c r="R39" s="918"/>
      <c r="S39" s="918"/>
      <c r="T39" s="918"/>
      <c r="U39" s="94"/>
      <c r="V39" s="95"/>
      <c r="W39" s="24"/>
      <c r="X39" s="24"/>
      <c r="Y39" s="24"/>
      <c r="Z39" s="24"/>
      <c r="AA39" s="890" t="s">
        <v>559</v>
      </c>
      <c r="AB39" s="890"/>
      <c r="AC39" s="890"/>
      <c r="AD39" s="890"/>
      <c r="AE39" s="890"/>
      <c r="AF39" s="890"/>
      <c r="AG39" s="890"/>
      <c r="AH39" s="890"/>
      <c r="AI39" s="890"/>
      <c r="AJ39" s="890"/>
      <c r="AK39" s="24"/>
      <c r="AL39" s="36"/>
      <c r="AM39" s="94"/>
      <c r="AN39" s="95"/>
      <c r="AO39" s="28"/>
      <c r="AP39" s="28"/>
      <c r="AQ39" s="28"/>
    </row>
    <row r="40" spans="1:43" x14ac:dyDescent="0.2">
      <c r="A40" s="28"/>
      <c r="B40" s="757"/>
      <c r="C40" s="94"/>
      <c r="D40" s="95"/>
      <c r="E40" s="24"/>
      <c r="F40" s="918"/>
      <c r="G40" s="918"/>
      <c r="H40" s="918"/>
      <c r="I40" s="918"/>
      <c r="J40" s="918"/>
      <c r="K40" s="918"/>
      <c r="L40" s="962"/>
      <c r="M40" s="24"/>
      <c r="N40" s="918"/>
      <c r="O40" s="918"/>
      <c r="P40" s="918"/>
      <c r="Q40" s="918"/>
      <c r="R40" s="918"/>
      <c r="S40" s="918"/>
      <c r="T40" s="918"/>
      <c r="U40" s="94"/>
      <c r="V40" s="95"/>
      <c r="W40" s="28" t="s">
        <v>560</v>
      </c>
      <c r="X40" s="28"/>
      <c r="Y40" s="28"/>
      <c r="Z40" s="28"/>
      <c r="AA40" s="28"/>
      <c r="AB40" s="90" t="s">
        <v>2</v>
      </c>
      <c r="AC40" s="90"/>
      <c r="AD40" s="90"/>
      <c r="AE40" s="90"/>
      <c r="AF40" s="90"/>
      <c r="AG40" s="90"/>
      <c r="AH40" s="90"/>
      <c r="AI40" s="90"/>
      <c r="AJ40" s="90"/>
      <c r="AK40" s="90"/>
      <c r="AL40" s="42" t="s">
        <v>21</v>
      </c>
      <c r="AM40" s="94"/>
      <c r="AN40" s="95"/>
      <c r="AO40" s="24"/>
      <c r="AP40" s="24"/>
      <c r="AQ40" s="28"/>
    </row>
    <row r="41" spans="1:43" ht="6" customHeight="1" thickBot="1" x14ac:dyDescent="0.25">
      <c r="A41" s="146"/>
      <c r="B41" s="761"/>
      <c r="C41" s="148"/>
      <c r="D41" s="149"/>
      <c r="E41" s="146"/>
      <c r="F41" s="146"/>
      <c r="G41" s="146"/>
      <c r="H41" s="146"/>
      <c r="I41" s="146"/>
      <c r="J41" s="146"/>
      <c r="K41" s="146"/>
      <c r="L41" s="146"/>
      <c r="M41" s="146"/>
      <c r="N41" s="146"/>
      <c r="O41" s="146"/>
      <c r="P41" s="146"/>
      <c r="Q41" s="146"/>
      <c r="R41" s="146"/>
      <c r="S41" s="146"/>
      <c r="T41" s="146"/>
      <c r="U41" s="148"/>
      <c r="V41" s="149"/>
      <c r="W41" s="146"/>
      <c r="X41" s="146"/>
      <c r="Y41" s="146"/>
      <c r="Z41" s="146"/>
      <c r="AA41" s="146"/>
      <c r="AB41" s="146"/>
      <c r="AC41" s="146"/>
      <c r="AD41" s="146"/>
      <c r="AE41" s="146"/>
      <c r="AF41" s="146"/>
      <c r="AG41" s="146"/>
      <c r="AH41" s="146"/>
      <c r="AI41" s="146"/>
      <c r="AJ41" s="146"/>
      <c r="AK41" s="146"/>
      <c r="AL41" s="297"/>
      <c r="AM41" s="148"/>
      <c r="AN41" s="149"/>
      <c r="AO41" s="146"/>
      <c r="AP41" s="146"/>
      <c r="AQ41" s="146"/>
    </row>
    <row r="42" spans="1:43" ht="6" customHeight="1" x14ac:dyDescent="0.2">
      <c r="A42" s="298"/>
      <c r="B42" s="299"/>
      <c r="C42" s="300"/>
      <c r="D42" s="30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235"/>
      <c r="AM42" s="300"/>
      <c r="AN42" s="301"/>
      <c r="AO42" s="1"/>
      <c r="AP42" s="1"/>
      <c r="AQ42" s="302"/>
    </row>
    <row r="43" spans="1:43" x14ac:dyDescent="0.2">
      <c r="A43" s="303"/>
      <c r="B43" s="757">
        <v>806</v>
      </c>
      <c r="C43" s="94"/>
      <c r="D43" s="95"/>
      <c r="E43" s="899" t="s">
        <v>575</v>
      </c>
      <c r="F43" s="899"/>
      <c r="G43" s="899"/>
      <c r="H43" s="899"/>
      <c r="I43" s="899"/>
      <c r="J43" s="899"/>
      <c r="K43" s="899"/>
      <c r="L43" s="899"/>
      <c r="M43" s="899"/>
      <c r="N43" s="899"/>
      <c r="O43" s="899"/>
      <c r="P43" s="899"/>
      <c r="Q43" s="899"/>
      <c r="R43" s="899"/>
      <c r="S43" s="899"/>
      <c r="T43" s="899"/>
      <c r="U43" s="28"/>
      <c r="V43" s="28"/>
      <c r="W43" s="28"/>
      <c r="X43" s="28"/>
      <c r="Y43" s="28"/>
      <c r="Z43" s="28"/>
      <c r="AA43" s="28"/>
      <c r="AB43" s="28"/>
      <c r="AC43" s="28"/>
      <c r="AD43" s="28"/>
      <c r="AE43" s="28"/>
      <c r="AF43" s="28"/>
      <c r="AG43" s="28"/>
      <c r="AH43" s="28"/>
      <c r="AI43" s="28"/>
      <c r="AJ43" s="28"/>
      <c r="AK43" s="28"/>
      <c r="AL43" s="42"/>
      <c r="AM43" s="94"/>
      <c r="AN43" s="95"/>
      <c r="AO43" s="28"/>
      <c r="AP43" s="28"/>
      <c r="AQ43" s="304"/>
    </row>
    <row r="44" spans="1:43" ht="6" customHeight="1" x14ac:dyDescent="0.2">
      <c r="A44" s="303"/>
      <c r="B44" s="757"/>
      <c r="C44" s="94"/>
      <c r="D44" s="95"/>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42"/>
      <c r="AM44" s="94"/>
      <c r="AN44" s="95"/>
      <c r="AO44" s="28"/>
      <c r="AP44" s="28"/>
      <c r="AQ44" s="304"/>
    </row>
    <row r="45" spans="1:43" x14ac:dyDescent="0.2">
      <c r="A45" s="303"/>
      <c r="B45" s="757"/>
      <c r="C45" s="94"/>
      <c r="D45" s="95"/>
      <c r="E45" s="24"/>
      <c r="F45" s="24"/>
      <c r="G45" s="28"/>
      <c r="H45" s="28"/>
      <c r="I45" s="28"/>
      <c r="J45" s="28"/>
      <c r="K45" s="28"/>
      <c r="L45" s="28"/>
      <c r="N45" s="42" t="s">
        <v>576</v>
      </c>
      <c r="O45" s="28"/>
      <c r="P45" s="28"/>
      <c r="Q45" s="28"/>
      <c r="R45" s="28"/>
      <c r="S45" s="28"/>
      <c r="T45" s="28"/>
      <c r="U45" s="28"/>
      <c r="V45" s="28"/>
      <c r="X45" s="28"/>
      <c r="Y45" s="28"/>
      <c r="Z45" s="42" t="s">
        <v>578</v>
      </c>
      <c r="AA45" s="28"/>
      <c r="AC45" s="28"/>
      <c r="AD45" s="28"/>
      <c r="AE45" s="28"/>
      <c r="AF45" s="28"/>
      <c r="AG45" s="28"/>
      <c r="AH45" s="28"/>
      <c r="AI45" s="28"/>
      <c r="AJ45" s="28"/>
      <c r="AK45" s="28"/>
      <c r="AL45" s="42"/>
      <c r="AM45" s="94"/>
      <c r="AN45" s="95"/>
      <c r="AO45" s="28"/>
      <c r="AP45" s="933">
        <v>812</v>
      </c>
      <c r="AQ45" s="304"/>
    </row>
    <row r="46" spans="1:43" x14ac:dyDescent="0.2">
      <c r="A46" s="303"/>
      <c r="B46" s="757"/>
      <c r="C46" s="94"/>
      <c r="D46" s="95"/>
      <c r="E46" s="24"/>
      <c r="F46" s="24"/>
      <c r="G46" s="28"/>
      <c r="H46" s="28"/>
      <c r="I46" s="28"/>
      <c r="J46" s="28"/>
      <c r="K46" s="28"/>
      <c r="L46" s="28"/>
      <c r="N46" s="42" t="s">
        <v>577</v>
      </c>
      <c r="O46" s="28"/>
      <c r="P46" s="28"/>
      <c r="Q46" s="28"/>
      <c r="R46" s="28"/>
      <c r="S46" s="28"/>
      <c r="T46" s="28"/>
      <c r="U46" s="28"/>
      <c r="V46" s="28"/>
      <c r="W46" s="28"/>
      <c r="X46" s="28"/>
      <c r="Y46" s="28"/>
      <c r="Z46" s="28"/>
      <c r="AA46" s="28"/>
      <c r="AB46" s="28"/>
      <c r="AC46" s="28"/>
      <c r="AD46" s="28"/>
      <c r="AE46" s="28"/>
      <c r="AF46" s="28"/>
      <c r="AG46" s="28"/>
      <c r="AH46" s="28"/>
      <c r="AI46" s="28"/>
      <c r="AJ46" s="28"/>
      <c r="AK46" s="28"/>
      <c r="AL46" s="42"/>
      <c r="AM46" s="94"/>
      <c r="AN46" s="95"/>
      <c r="AO46" s="28"/>
      <c r="AP46" s="933"/>
      <c r="AQ46" s="304"/>
    </row>
    <row r="47" spans="1:43" x14ac:dyDescent="0.2">
      <c r="A47" s="303"/>
      <c r="B47" s="757"/>
      <c r="C47" s="94"/>
      <c r="D47" s="95"/>
      <c r="E47" s="24"/>
      <c r="F47" s="24"/>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42"/>
      <c r="AM47" s="94"/>
      <c r="AN47" s="95"/>
      <c r="AO47" s="28"/>
      <c r="AP47" s="28"/>
      <c r="AQ47" s="304"/>
    </row>
    <row r="48" spans="1:43" ht="6" customHeight="1" thickBot="1" x14ac:dyDescent="0.25">
      <c r="A48" s="305"/>
      <c r="B48" s="761"/>
      <c r="C48" s="148"/>
      <c r="D48" s="149"/>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297"/>
      <c r="AM48" s="148"/>
      <c r="AN48" s="149"/>
      <c r="AO48" s="146"/>
      <c r="AP48" s="146"/>
      <c r="AQ48" s="306"/>
    </row>
    <row r="49" spans="1:43" ht="6" customHeight="1" x14ac:dyDescent="0.2">
      <c r="A49" s="298"/>
      <c r="B49" s="299"/>
      <c r="C49" s="300"/>
      <c r="D49" s="30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235"/>
      <c r="AM49" s="300"/>
      <c r="AN49" s="301"/>
      <c r="AO49" s="1"/>
      <c r="AP49" s="1"/>
      <c r="AQ49" s="302"/>
    </row>
    <row r="50" spans="1:43" ht="20.25" customHeight="1" x14ac:dyDescent="0.2">
      <c r="A50" s="303"/>
      <c r="B50" s="757">
        <v>807</v>
      </c>
      <c r="C50" s="94"/>
      <c r="D50" s="95"/>
      <c r="E50" s="899" t="s">
        <v>1189</v>
      </c>
      <c r="F50" s="899"/>
      <c r="G50" s="899"/>
      <c r="H50" s="899"/>
      <c r="I50" s="899"/>
      <c r="J50" s="899"/>
      <c r="K50" s="899"/>
      <c r="L50" s="899"/>
      <c r="M50" s="899"/>
      <c r="N50" s="899"/>
      <c r="O50" s="899"/>
      <c r="P50" s="899"/>
      <c r="Q50" s="899"/>
      <c r="R50" s="899"/>
      <c r="S50" s="899"/>
      <c r="T50" s="899"/>
      <c r="U50" s="28"/>
      <c r="V50" s="28"/>
      <c r="W50" s="28"/>
      <c r="X50" s="28"/>
      <c r="Y50" s="28"/>
      <c r="Z50" s="28"/>
      <c r="AA50" s="28"/>
      <c r="AB50" s="28"/>
      <c r="AC50" s="28"/>
      <c r="AD50" s="28"/>
      <c r="AE50" s="28"/>
      <c r="AF50" s="28"/>
      <c r="AG50" s="28"/>
      <c r="AH50" s="28"/>
      <c r="AI50" s="28"/>
      <c r="AJ50" s="28"/>
      <c r="AK50" s="28"/>
      <c r="AL50" s="42"/>
      <c r="AM50" s="94"/>
      <c r="AN50" s="95"/>
      <c r="AO50" s="28"/>
      <c r="AP50" s="28"/>
      <c r="AQ50" s="304"/>
    </row>
    <row r="51" spans="1:43" ht="6" customHeight="1" x14ac:dyDescent="0.2">
      <c r="A51" s="303"/>
      <c r="B51" s="757"/>
      <c r="C51" s="94"/>
      <c r="D51" s="95"/>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42"/>
      <c r="AM51" s="94"/>
      <c r="AN51" s="95"/>
      <c r="AO51" s="28"/>
      <c r="AP51" s="28"/>
      <c r="AQ51" s="304"/>
    </row>
    <row r="52" spans="1:43" x14ac:dyDescent="0.2">
      <c r="A52" s="303"/>
      <c r="B52" s="757"/>
      <c r="C52" s="94"/>
      <c r="D52" s="95"/>
      <c r="E52" s="28"/>
      <c r="F52" s="28"/>
      <c r="G52" s="28"/>
      <c r="H52" s="28"/>
      <c r="I52" s="28"/>
      <c r="J52" s="28"/>
      <c r="K52" s="28"/>
      <c r="L52" s="28"/>
      <c r="N52" s="42" t="s">
        <v>1674</v>
      </c>
      <c r="O52" s="28"/>
      <c r="P52" s="28"/>
      <c r="Q52" s="28"/>
      <c r="R52" s="28"/>
      <c r="S52" s="28"/>
      <c r="T52" s="28"/>
      <c r="U52" s="28"/>
      <c r="V52" s="28"/>
      <c r="X52" s="28"/>
      <c r="Y52" s="28"/>
      <c r="Z52" s="42" t="s">
        <v>1191</v>
      </c>
      <c r="AA52" s="28"/>
      <c r="AB52" s="28"/>
      <c r="AD52" s="28"/>
      <c r="AE52" s="28"/>
      <c r="AF52" s="28"/>
      <c r="AG52" s="28"/>
      <c r="AH52" s="28"/>
      <c r="AI52" s="28"/>
      <c r="AJ52" s="28"/>
      <c r="AK52" s="28"/>
      <c r="AL52" s="42"/>
      <c r="AM52" s="94"/>
      <c r="AN52" s="95"/>
      <c r="AO52" s="28"/>
      <c r="AP52" s="28"/>
      <c r="AQ52" s="304"/>
    </row>
    <row r="53" spans="1:43" x14ac:dyDescent="0.2">
      <c r="A53" s="303"/>
      <c r="B53" s="757"/>
      <c r="C53" s="94"/>
      <c r="D53" s="95"/>
      <c r="E53" s="28"/>
      <c r="F53" s="28"/>
      <c r="G53" s="28"/>
      <c r="H53" s="28"/>
      <c r="I53" s="28"/>
      <c r="J53" s="28"/>
      <c r="K53" s="28"/>
      <c r="L53" s="28"/>
      <c r="N53" s="42" t="s">
        <v>802</v>
      </c>
      <c r="O53" s="28"/>
      <c r="P53" s="28"/>
      <c r="Q53" s="28"/>
      <c r="R53" s="28"/>
      <c r="S53" s="28"/>
      <c r="T53" s="28"/>
      <c r="U53" s="28"/>
      <c r="V53" s="28"/>
      <c r="X53" s="28"/>
      <c r="Y53" s="28"/>
      <c r="Z53" s="42" t="s">
        <v>1190</v>
      </c>
      <c r="AA53" s="28"/>
      <c r="AB53" s="28"/>
      <c r="AD53" s="28"/>
      <c r="AE53" s="28"/>
      <c r="AF53" s="28"/>
      <c r="AG53" s="28"/>
      <c r="AH53" s="28"/>
      <c r="AI53" s="28"/>
      <c r="AJ53" s="28"/>
      <c r="AK53" s="28"/>
      <c r="AL53" s="42"/>
      <c r="AM53" s="94"/>
      <c r="AN53" s="95"/>
      <c r="AO53" s="28"/>
      <c r="AP53" s="28">
        <v>813</v>
      </c>
      <c r="AQ53" s="304"/>
    </row>
    <row r="54" spans="1:43" x14ac:dyDescent="0.2">
      <c r="A54" s="303"/>
      <c r="B54" s="757"/>
      <c r="C54" s="94"/>
      <c r="D54" s="95"/>
      <c r="E54" s="28"/>
      <c r="F54" s="28"/>
      <c r="G54" s="28"/>
      <c r="H54" s="28"/>
      <c r="I54" s="28"/>
      <c r="J54" s="28"/>
      <c r="K54" s="28"/>
      <c r="L54" s="28"/>
      <c r="N54" s="42" t="s">
        <v>1190</v>
      </c>
      <c r="O54" s="28"/>
      <c r="P54" s="28"/>
      <c r="Q54" s="28"/>
      <c r="R54" s="28"/>
      <c r="S54" s="28"/>
      <c r="T54" s="28"/>
      <c r="U54" s="28"/>
      <c r="V54" s="28"/>
      <c r="W54" s="28"/>
      <c r="X54" s="28"/>
      <c r="Y54" s="28"/>
      <c r="Z54" s="28"/>
      <c r="AA54" s="28"/>
      <c r="AB54" s="28"/>
      <c r="AC54" s="28"/>
      <c r="AD54" s="28"/>
      <c r="AE54" s="28"/>
      <c r="AF54" s="28"/>
      <c r="AG54" s="28"/>
      <c r="AH54" s="28"/>
      <c r="AI54" s="28"/>
      <c r="AJ54" s="28"/>
      <c r="AK54" s="28"/>
      <c r="AL54" s="42"/>
      <c r="AM54" s="94"/>
      <c r="AN54" s="95"/>
      <c r="AO54" s="28"/>
      <c r="AP54" s="28"/>
      <c r="AQ54" s="304"/>
    </row>
    <row r="55" spans="1:43" ht="6" customHeight="1" thickBot="1" x14ac:dyDescent="0.25">
      <c r="A55" s="305"/>
      <c r="B55" s="761"/>
      <c r="C55" s="148"/>
      <c r="D55" s="149"/>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297"/>
      <c r="AM55" s="148"/>
      <c r="AN55" s="149"/>
      <c r="AO55" s="146"/>
      <c r="AP55" s="146"/>
      <c r="AQ55" s="306"/>
    </row>
    <row r="56" spans="1:43" ht="6" customHeight="1" x14ac:dyDescent="0.2">
      <c r="A56" s="298"/>
      <c r="B56" s="299"/>
      <c r="C56" s="300"/>
      <c r="D56" s="30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235"/>
      <c r="AM56" s="300"/>
      <c r="AN56" s="301"/>
      <c r="AO56" s="1"/>
      <c r="AP56" s="1"/>
      <c r="AQ56" s="302"/>
    </row>
    <row r="57" spans="1:43" x14ac:dyDescent="0.2">
      <c r="A57" s="303"/>
      <c r="B57" s="757">
        <v>808</v>
      </c>
      <c r="C57" s="94"/>
      <c r="D57" s="95"/>
      <c r="E57" s="899" t="s">
        <v>1174</v>
      </c>
      <c r="F57" s="899"/>
      <c r="G57" s="899"/>
      <c r="H57" s="899"/>
      <c r="I57" s="899"/>
      <c r="J57" s="899"/>
      <c r="K57" s="899"/>
      <c r="L57" s="899"/>
      <c r="M57" s="899"/>
      <c r="N57" s="899"/>
      <c r="O57" s="899"/>
      <c r="P57" s="899"/>
      <c r="Q57" s="899"/>
      <c r="R57" s="899"/>
      <c r="S57" s="899"/>
      <c r="T57" s="899"/>
      <c r="U57" s="28"/>
      <c r="V57" s="28"/>
      <c r="W57" s="28"/>
      <c r="X57" s="28"/>
      <c r="Y57" s="28"/>
      <c r="Z57" s="28"/>
      <c r="AA57" s="28"/>
      <c r="AB57" s="28"/>
      <c r="AC57" s="28"/>
      <c r="AD57" s="28"/>
      <c r="AE57" s="28"/>
      <c r="AF57" s="28"/>
      <c r="AG57" s="28"/>
      <c r="AH57" s="28"/>
      <c r="AI57" s="28"/>
      <c r="AJ57" s="28"/>
      <c r="AK57" s="28"/>
      <c r="AL57" s="42"/>
      <c r="AM57" s="94"/>
      <c r="AN57" s="95"/>
      <c r="AO57" s="28"/>
      <c r="AP57" s="28"/>
      <c r="AQ57" s="304"/>
    </row>
    <row r="58" spans="1:43" ht="6" customHeight="1" x14ac:dyDescent="0.2">
      <c r="A58" s="303"/>
      <c r="B58" s="757"/>
      <c r="C58" s="94"/>
      <c r="D58" s="95"/>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42"/>
      <c r="AM58" s="94"/>
      <c r="AN58" s="95"/>
      <c r="AO58" s="28"/>
      <c r="AP58" s="28"/>
      <c r="AQ58" s="304"/>
    </row>
    <row r="59" spans="1:43" x14ac:dyDescent="0.2">
      <c r="A59" s="303"/>
      <c r="B59" s="757"/>
      <c r="C59" s="94"/>
      <c r="D59" s="95"/>
      <c r="E59" s="28"/>
      <c r="F59" s="28"/>
      <c r="G59" s="28"/>
      <c r="H59" s="28"/>
      <c r="J59" s="28"/>
      <c r="K59" s="28"/>
      <c r="N59" s="296" t="s">
        <v>1192</v>
      </c>
      <c r="P59" s="28"/>
      <c r="S59" s="42" t="s">
        <v>802</v>
      </c>
      <c r="T59" s="28"/>
      <c r="U59" s="28"/>
      <c r="V59" s="28"/>
      <c r="W59" s="28"/>
      <c r="X59" s="28"/>
      <c r="Y59" s="28"/>
      <c r="Z59" s="28"/>
      <c r="AB59" s="28"/>
      <c r="AC59" s="296" t="s">
        <v>1194</v>
      </c>
      <c r="AD59" s="28"/>
      <c r="AE59" s="28"/>
      <c r="AF59" s="28"/>
      <c r="AG59" s="28"/>
      <c r="AH59" s="28"/>
      <c r="AI59" s="28"/>
      <c r="AJ59" s="28"/>
      <c r="AK59" s="28"/>
      <c r="AL59" s="42"/>
      <c r="AM59" s="94"/>
      <c r="AN59" s="95"/>
      <c r="AO59" s="28"/>
      <c r="AP59" s="28"/>
      <c r="AQ59" s="304"/>
    </row>
    <row r="60" spans="1:43" x14ac:dyDescent="0.2">
      <c r="A60" s="303"/>
      <c r="B60" s="757"/>
      <c r="C60" s="94"/>
      <c r="D60" s="95"/>
      <c r="E60" s="28"/>
      <c r="F60" s="28"/>
      <c r="G60" s="28"/>
      <c r="H60" s="28"/>
      <c r="J60" s="28"/>
      <c r="K60" s="28"/>
      <c r="N60" s="42" t="s">
        <v>1193</v>
      </c>
      <c r="P60" s="28"/>
      <c r="S60" s="42" t="s">
        <v>1198</v>
      </c>
      <c r="T60" s="28"/>
      <c r="U60" s="28"/>
      <c r="V60" s="28"/>
      <c r="W60" s="28"/>
      <c r="X60" s="28"/>
      <c r="Y60" s="28"/>
      <c r="Z60" s="28"/>
      <c r="AB60" s="28"/>
      <c r="AC60" s="42" t="s">
        <v>1195</v>
      </c>
      <c r="AD60" s="28"/>
      <c r="AE60" s="28"/>
      <c r="AF60" s="28"/>
      <c r="AG60" s="28"/>
      <c r="AH60" s="28"/>
      <c r="AI60" s="28"/>
      <c r="AJ60" s="28"/>
      <c r="AK60" s="28"/>
      <c r="AL60" s="42"/>
      <c r="AM60" s="94"/>
      <c r="AN60" s="95"/>
      <c r="AO60" s="28"/>
      <c r="AP60" s="28">
        <v>812</v>
      </c>
      <c r="AQ60" s="304"/>
    </row>
    <row r="61" spans="1:43" x14ac:dyDescent="0.2">
      <c r="A61" s="303"/>
      <c r="B61" s="757"/>
      <c r="C61" s="94"/>
      <c r="D61" s="95"/>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42"/>
      <c r="AM61" s="94"/>
      <c r="AN61" s="95"/>
      <c r="AO61" s="28"/>
      <c r="AP61" s="28"/>
      <c r="AQ61" s="304"/>
    </row>
    <row r="62" spans="1:43" ht="6" customHeight="1" thickBot="1" x14ac:dyDescent="0.25">
      <c r="A62" s="305"/>
      <c r="B62" s="761"/>
      <c r="C62" s="148"/>
      <c r="D62" s="149"/>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297"/>
      <c r="AM62" s="148"/>
      <c r="AN62" s="149"/>
      <c r="AO62" s="146"/>
      <c r="AP62" s="146"/>
      <c r="AQ62" s="306"/>
    </row>
    <row r="63" spans="1:43" ht="6" customHeight="1" x14ac:dyDescent="0.2">
      <c r="A63" s="298"/>
      <c r="B63" s="299"/>
      <c r="C63" s="300"/>
      <c r="D63" s="30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235"/>
      <c r="AM63" s="300"/>
      <c r="AN63" s="301"/>
      <c r="AO63" s="1"/>
      <c r="AP63" s="1"/>
      <c r="AQ63" s="302"/>
    </row>
    <row r="64" spans="1:43" x14ac:dyDescent="0.2">
      <c r="A64" s="303"/>
      <c r="B64" s="757">
        <v>809</v>
      </c>
      <c r="C64" s="94"/>
      <c r="D64" s="95"/>
      <c r="E64" s="899" t="s">
        <v>1720</v>
      </c>
      <c r="F64" s="899"/>
      <c r="G64" s="899"/>
      <c r="H64" s="899"/>
      <c r="I64" s="899"/>
      <c r="J64" s="899"/>
      <c r="K64" s="899"/>
      <c r="L64" s="899"/>
      <c r="M64" s="899"/>
      <c r="N64" s="899"/>
      <c r="O64" s="899"/>
      <c r="P64" s="899"/>
      <c r="Q64" s="899"/>
      <c r="R64" s="899"/>
      <c r="S64" s="899"/>
      <c r="T64" s="899"/>
      <c r="U64" s="28"/>
      <c r="V64" s="28"/>
      <c r="W64" s="28"/>
      <c r="X64" s="28"/>
      <c r="Y64" s="28"/>
      <c r="Z64" s="28"/>
      <c r="AA64" s="28"/>
      <c r="AB64" s="28"/>
      <c r="AC64" s="28"/>
      <c r="AD64" s="28"/>
      <c r="AE64" s="28"/>
      <c r="AF64" s="28"/>
      <c r="AG64" s="28"/>
      <c r="AH64" s="28"/>
      <c r="AI64" s="28"/>
      <c r="AJ64" s="28"/>
      <c r="AK64" s="28"/>
      <c r="AL64" s="42"/>
      <c r="AM64" s="94"/>
      <c r="AN64" s="95"/>
      <c r="AO64" s="28"/>
      <c r="AP64" s="28"/>
      <c r="AQ64" s="304"/>
    </row>
    <row r="65" spans="1:43" ht="6" customHeight="1" x14ac:dyDescent="0.2">
      <c r="A65" s="303"/>
      <c r="B65" s="757"/>
      <c r="C65" s="94"/>
      <c r="D65" s="95"/>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42"/>
      <c r="AM65" s="94"/>
      <c r="AN65" s="95"/>
      <c r="AO65" s="28"/>
      <c r="AP65" s="28"/>
      <c r="AQ65" s="304"/>
    </row>
    <row r="66" spans="1:43" x14ac:dyDescent="0.2">
      <c r="A66" s="303"/>
      <c r="B66" s="757"/>
      <c r="C66" s="94"/>
      <c r="D66" s="95"/>
      <c r="E66" s="28"/>
      <c r="F66" s="28"/>
      <c r="G66" s="28"/>
      <c r="H66" s="28"/>
      <c r="J66" s="28"/>
      <c r="K66" s="28"/>
      <c r="N66" s="28"/>
      <c r="Q66" s="28"/>
      <c r="R66" s="28"/>
      <c r="T66" s="28"/>
      <c r="U66" s="28"/>
      <c r="V66" s="28"/>
      <c r="W66" s="42" t="s">
        <v>1197</v>
      </c>
      <c r="Y66" s="28"/>
      <c r="Z66" s="28"/>
      <c r="AB66" s="28"/>
      <c r="AC66" s="28"/>
      <c r="AD66" s="28"/>
      <c r="AE66" s="28"/>
      <c r="AF66" s="28"/>
      <c r="AG66" s="28"/>
      <c r="AH66" s="28"/>
      <c r="AI66" s="28"/>
      <c r="AJ66" s="28"/>
      <c r="AK66" s="28"/>
      <c r="AL66" s="42"/>
      <c r="AM66" s="94"/>
      <c r="AN66" s="95"/>
      <c r="AO66" s="28"/>
      <c r="AP66" s="933">
        <v>811</v>
      </c>
      <c r="AQ66" s="304"/>
    </row>
    <row r="67" spans="1:43" x14ac:dyDescent="0.2">
      <c r="A67" s="303"/>
      <c r="B67" s="757"/>
      <c r="C67" s="94"/>
      <c r="D67" s="95"/>
      <c r="E67" s="28"/>
      <c r="F67" s="28"/>
      <c r="G67" s="28"/>
      <c r="H67" s="28"/>
      <c r="J67" s="28"/>
      <c r="K67" s="28"/>
      <c r="N67" s="42" t="s">
        <v>1196</v>
      </c>
      <c r="Q67" s="28"/>
      <c r="R67" s="28"/>
      <c r="T67" s="28"/>
      <c r="U67" s="28"/>
      <c r="V67" s="28"/>
      <c r="W67" s="42" t="s">
        <v>428</v>
      </c>
      <c r="Y67" s="28"/>
      <c r="Z67" s="28"/>
      <c r="AB67" s="28"/>
      <c r="AC67" s="28"/>
      <c r="AD67" s="28"/>
      <c r="AE67" s="28"/>
      <c r="AF67" s="28"/>
      <c r="AG67" s="28"/>
      <c r="AH67" s="28"/>
      <c r="AI67" s="28"/>
      <c r="AJ67" s="28"/>
      <c r="AK67" s="28"/>
      <c r="AL67" s="42"/>
      <c r="AM67" s="94"/>
      <c r="AN67" s="95"/>
      <c r="AO67" s="28"/>
      <c r="AP67" s="933"/>
      <c r="AQ67" s="304"/>
    </row>
    <row r="68" spans="1:43" x14ac:dyDescent="0.2">
      <c r="A68" s="303"/>
      <c r="B68" s="757"/>
      <c r="C68" s="94"/>
      <c r="D68" s="95"/>
      <c r="E68" s="28"/>
      <c r="F68" s="28"/>
      <c r="G68" s="28"/>
      <c r="H68" s="28"/>
      <c r="J68" s="28"/>
      <c r="K68" s="28"/>
      <c r="N68" s="42" t="s">
        <v>388</v>
      </c>
      <c r="Q68" s="28"/>
      <c r="R68" s="28"/>
      <c r="S68" s="42"/>
      <c r="T68" s="28"/>
      <c r="U68" s="28"/>
      <c r="V68" s="28"/>
      <c r="W68" s="28"/>
      <c r="X68" s="28"/>
      <c r="Y68" s="28"/>
      <c r="Z68" s="28"/>
      <c r="AB68" s="42" t="s">
        <v>802</v>
      </c>
      <c r="AC68" s="28"/>
      <c r="AD68" s="28"/>
      <c r="AE68" s="28"/>
      <c r="AF68" s="28"/>
      <c r="AG68" s="28"/>
      <c r="AH68" s="28"/>
      <c r="AI68" s="28"/>
      <c r="AJ68" s="28"/>
      <c r="AK68" s="28"/>
      <c r="AL68" s="42"/>
      <c r="AM68" s="94"/>
      <c r="AN68" s="95"/>
      <c r="AO68" s="28"/>
      <c r="AP68" s="28"/>
      <c r="AQ68" s="304"/>
    </row>
    <row r="69" spans="1:43" x14ac:dyDescent="0.2">
      <c r="A69" s="303"/>
      <c r="B69" s="757"/>
      <c r="C69" s="94"/>
      <c r="D69" s="95"/>
      <c r="E69" s="28"/>
      <c r="F69" s="28"/>
      <c r="G69" s="28"/>
      <c r="H69" s="28"/>
      <c r="I69" s="28"/>
      <c r="J69" s="28"/>
      <c r="K69" s="28"/>
      <c r="L69" s="28"/>
      <c r="M69" s="28"/>
      <c r="N69" s="28"/>
      <c r="O69" s="28"/>
      <c r="P69" s="28"/>
      <c r="Q69" s="28"/>
      <c r="R69" s="28"/>
      <c r="S69" s="28"/>
      <c r="T69" s="28"/>
      <c r="U69" s="28"/>
      <c r="V69" s="28"/>
      <c r="W69" s="28"/>
      <c r="X69" s="28"/>
      <c r="Y69" s="28"/>
      <c r="Z69" s="28"/>
      <c r="AB69" s="42" t="s">
        <v>1198</v>
      </c>
      <c r="AC69" s="28"/>
      <c r="AD69" s="28"/>
      <c r="AE69" s="28"/>
      <c r="AF69" s="28"/>
      <c r="AG69" s="28"/>
      <c r="AH69" s="28"/>
      <c r="AI69" s="28"/>
      <c r="AJ69" s="28"/>
      <c r="AK69" s="28"/>
      <c r="AL69" s="42"/>
      <c r="AM69" s="94"/>
      <c r="AN69" s="95"/>
      <c r="AO69" s="28"/>
      <c r="AP69" s="28">
        <v>811</v>
      </c>
      <c r="AQ69" s="304"/>
    </row>
    <row r="70" spans="1:43" ht="6" customHeight="1" thickBot="1" x14ac:dyDescent="0.25">
      <c r="A70" s="305"/>
      <c r="B70" s="761"/>
      <c r="C70" s="148"/>
      <c r="D70" s="149"/>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297"/>
      <c r="AM70" s="148"/>
      <c r="AN70" s="149"/>
      <c r="AO70" s="146"/>
      <c r="AP70" s="146"/>
      <c r="AQ70" s="306"/>
    </row>
    <row r="71" spans="1:43" ht="6" customHeight="1" x14ac:dyDescent="0.2">
      <c r="A71" s="1"/>
      <c r="B71" s="299"/>
      <c r="C71" s="300"/>
      <c r="D71" s="301"/>
      <c r="E71" s="1"/>
      <c r="F71" s="1"/>
      <c r="G71" s="1"/>
      <c r="H71" s="1"/>
      <c r="I71" s="1"/>
      <c r="J71" s="1"/>
      <c r="K71" s="1"/>
      <c r="L71" s="1"/>
      <c r="M71" s="1"/>
      <c r="N71" s="1"/>
      <c r="O71" s="1"/>
      <c r="P71" s="1"/>
      <c r="Q71" s="1"/>
      <c r="R71" s="1"/>
      <c r="S71" s="1"/>
      <c r="T71" s="1"/>
      <c r="U71" s="300"/>
      <c r="V71" s="301"/>
      <c r="W71" s="1"/>
      <c r="X71" s="1"/>
      <c r="Y71" s="1"/>
      <c r="Z71" s="1"/>
      <c r="AA71" s="1"/>
      <c r="AB71" s="1"/>
      <c r="AC71" s="1"/>
      <c r="AD71" s="1"/>
      <c r="AE71" s="1"/>
      <c r="AF71" s="1"/>
      <c r="AG71" s="1"/>
      <c r="AH71" s="1"/>
      <c r="AI71" s="1"/>
      <c r="AJ71" s="1"/>
      <c r="AK71" s="1"/>
      <c r="AL71" s="299"/>
      <c r="AM71" s="300"/>
      <c r="AN71" s="301"/>
      <c r="AO71" s="1"/>
      <c r="AP71" s="1"/>
      <c r="AQ71" s="1"/>
    </row>
    <row r="72" spans="1:43" x14ac:dyDescent="0.2">
      <c r="A72" s="28"/>
      <c r="B72" s="757">
        <v>810</v>
      </c>
      <c r="C72" s="94"/>
      <c r="D72" s="95"/>
      <c r="E72" s="28" t="s">
        <v>1175</v>
      </c>
      <c r="F72" s="28"/>
      <c r="G72" s="28"/>
      <c r="H72" s="28"/>
      <c r="I72" s="28"/>
      <c r="J72" s="28"/>
      <c r="K72" s="28"/>
      <c r="L72" s="28"/>
      <c r="M72" s="28"/>
      <c r="N72" s="28"/>
      <c r="O72" s="28"/>
      <c r="P72" s="28"/>
      <c r="Q72" s="28"/>
      <c r="R72" s="28"/>
      <c r="S72" s="28"/>
      <c r="T72" s="28"/>
      <c r="U72" s="94"/>
      <c r="V72" s="95"/>
      <c r="W72" s="28" t="s">
        <v>1675</v>
      </c>
      <c r="X72" s="28"/>
      <c r="Y72" s="28"/>
      <c r="Z72" s="28"/>
      <c r="AA72" s="28"/>
      <c r="AB72" s="90" t="s">
        <v>2</v>
      </c>
      <c r="AC72" s="90"/>
      <c r="AD72" s="280"/>
      <c r="AE72" s="90"/>
      <c r="AF72" s="90"/>
      <c r="AG72" s="90"/>
      <c r="AH72" s="90"/>
      <c r="AI72" s="90"/>
      <c r="AJ72" s="90"/>
      <c r="AK72" s="90"/>
      <c r="AL72" s="179" t="s">
        <v>22</v>
      </c>
      <c r="AM72" s="94"/>
      <c r="AN72" s="95"/>
      <c r="AO72" s="28"/>
      <c r="AP72" s="28"/>
      <c r="AQ72" s="28"/>
    </row>
    <row r="73" spans="1:43" ht="6" customHeight="1" x14ac:dyDescent="0.2">
      <c r="A73" s="28"/>
      <c r="B73" s="757"/>
      <c r="C73" s="94"/>
      <c r="D73" s="95"/>
      <c r="E73" s="28"/>
      <c r="F73" s="28"/>
      <c r="G73" s="28"/>
      <c r="H73" s="28"/>
      <c r="I73" s="28"/>
      <c r="J73" s="28"/>
      <c r="K73" s="28"/>
      <c r="L73" s="28"/>
      <c r="M73" s="28"/>
      <c r="N73" s="28"/>
      <c r="O73" s="28"/>
      <c r="P73" s="28"/>
      <c r="Q73" s="28"/>
      <c r="R73" s="28"/>
      <c r="S73" s="28"/>
      <c r="T73" s="28"/>
      <c r="U73" s="94"/>
      <c r="V73" s="95"/>
      <c r="W73" s="28"/>
      <c r="X73" s="28"/>
      <c r="Y73" s="28"/>
      <c r="Z73" s="28"/>
      <c r="AA73" s="28"/>
      <c r="AB73" s="28"/>
      <c r="AC73" s="28"/>
      <c r="AD73" s="28"/>
      <c r="AE73" s="28"/>
      <c r="AF73" s="28"/>
      <c r="AG73" s="28"/>
      <c r="AH73" s="28"/>
      <c r="AI73" s="28"/>
      <c r="AJ73" s="28"/>
      <c r="AK73" s="28"/>
      <c r="AL73" s="179"/>
      <c r="AM73" s="94"/>
      <c r="AN73" s="95"/>
      <c r="AO73" s="28"/>
      <c r="AP73" s="28"/>
      <c r="AQ73" s="28"/>
    </row>
    <row r="74" spans="1:43" ht="10.5" x14ac:dyDescent="0.25">
      <c r="A74" s="28"/>
      <c r="B74" s="757"/>
      <c r="C74" s="94"/>
      <c r="D74" s="95"/>
      <c r="E74" s="28"/>
      <c r="F74" s="28"/>
      <c r="G74" s="28"/>
      <c r="H74" s="279"/>
      <c r="I74" s="28"/>
      <c r="J74" s="42" t="s">
        <v>1199</v>
      </c>
      <c r="K74" s="279"/>
      <c r="L74" s="270"/>
      <c r="N74" s="28"/>
      <c r="P74" s="28"/>
      <c r="Q74" s="28"/>
      <c r="R74" s="42" t="s">
        <v>1201</v>
      </c>
      <c r="T74" s="28"/>
      <c r="U74" s="94"/>
      <c r="V74" s="95"/>
      <c r="W74" s="747" t="s">
        <v>1202</v>
      </c>
      <c r="X74" s="28"/>
      <c r="Y74" s="28"/>
      <c r="Z74" s="28"/>
      <c r="AA74" s="28"/>
      <c r="AB74" s="28"/>
      <c r="AC74" s="28"/>
      <c r="AD74" s="28"/>
      <c r="AE74" s="28"/>
      <c r="AF74" s="28"/>
      <c r="AG74" s="28"/>
      <c r="AH74" s="28"/>
      <c r="AI74" s="28"/>
      <c r="AJ74" s="28"/>
      <c r="AK74" s="28"/>
      <c r="AL74" s="179"/>
      <c r="AM74" s="94"/>
      <c r="AN74" s="95"/>
      <c r="AO74" s="28"/>
      <c r="AP74" s="28"/>
      <c r="AQ74" s="28"/>
    </row>
    <row r="75" spans="1:43" x14ac:dyDescent="0.2">
      <c r="A75" s="28"/>
      <c r="B75" s="757"/>
      <c r="C75" s="94"/>
      <c r="D75" s="95"/>
      <c r="E75" s="24"/>
      <c r="F75" s="28"/>
      <c r="G75" s="28"/>
      <c r="H75" s="279"/>
      <c r="I75" s="28"/>
      <c r="J75" s="42" t="s">
        <v>1200</v>
      </c>
      <c r="K75" s="279"/>
      <c r="L75" s="270"/>
      <c r="N75" s="24"/>
      <c r="P75" s="24"/>
      <c r="Q75" s="24"/>
      <c r="R75" s="36" t="s">
        <v>1081</v>
      </c>
      <c r="T75" s="24"/>
      <c r="U75" s="94"/>
      <c r="V75" s="95"/>
      <c r="W75" s="28"/>
      <c r="X75" s="695" t="s">
        <v>1203</v>
      </c>
      <c r="Y75" s="28"/>
      <c r="Z75" s="28"/>
      <c r="AA75" s="28"/>
      <c r="AB75" s="28"/>
      <c r="AC75" s="28"/>
      <c r="AD75" s="90"/>
      <c r="AE75" s="280"/>
      <c r="AF75" s="90"/>
      <c r="AG75" s="90" t="s">
        <v>2</v>
      </c>
      <c r="AH75" s="90"/>
      <c r="AI75" s="90"/>
      <c r="AJ75" s="90"/>
      <c r="AK75" s="90"/>
      <c r="AL75" s="179" t="s">
        <v>23</v>
      </c>
      <c r="AM75" s="94"/>
      <c r="AN75" s="95"/>
      <c r="AO75" s="28"/>
      <c r="AP75" s="28"/>
      <c r="AQ75" s="28"/>
    </row>
    <row r="76" spans="1:43" x14ac:dyDescent="0.2">
      <c r="A76" s="28"/>
      <c r="B76" s="757"/>
      <c r="C76" s="94"/>
      <c r="D76" s="95"/>
      <c r="E76" s="24"/>
      <c r="F76" s="28"/>
      <c r="G76" s="28"/>
      <c r="H76" s="279"/>
      <c r="I76" s="28"/>
      <c r="J76" s="28"/>
      <c r="K76" s="28"/>
      <c r="L76" s="270"/>
      <c r="M76" s="24"/>
      <c r="N76" s="24"/>
      <c r="O76" s="24"/>
      <c r="P76" s="24"/>
      <c r="Q76" s="24"/>
      <c r="R76" s="24"/>
      <c r="S76" s="24"/>
      <c r="T76" s="24"/>
      <c r="U76" s="94"/>
      <c r="V76" s="95"/>
      <c r="W76" s="28"/>
      <c r="X76" s="695" t="s">
        <v>1204</v>
      </c>
      <c r="Y76" s="28"/>
      <c r="Z76" s="28"/>
      <c r="AA76" s="28"/>
      <c r="AB76" s="28"/>
      <c r="AC76" s="28"/>
      <c r="AD76" s="90"/>
      <c r="AE76" s="280"/>
      <c r="AF76" s="90"/>
      <c r="AG76" s="90"/>
      <c r="AH76" s="90" t="s">
        <v>2</v>
      </c>
      <c r="AI76" s="90"/>
      <c r="AJ76" s="90"/>
      <c r="AK76" s="90"/>
      <c r="AL76" s="179" t="s">
        <v>24</v>
      </c>
      <c r="AM76" s="94"/>
      <c r="AN76" s="95"/>
      <c r="AO76" s="28"/>
      <c r="AP76" s="28"/>
      <c r="AQ76" s="28"/>
    </row>
    <row r="77" spans="1:43" ht="11.25" customHeight="1" x14ac:dyDescent="0.2">
      <c r="A77" s="28"/>
      <c r="B77" s="757"/>
      <c r="C77" s="94"/>
      <c r="D77" s="95"/>
      <c r="E77" s="264" t="s">
        <v>55</v>
      </c>
      <c r="F77" s="918" t="str">
        <f ca="1">VLOOKUP(CONCATENATE($B$72&amp;INDIRECT(ADDRESS(ROW(),COLUMN()-1))),Language_Translations,MATCH(Language_Selected,Language_Options,0),FALSE)</f>
        <v>Vous avez dit que dans l'immédiat, vous ne souhaitiez pas (un/un autre) enfant. Pouvez-vous me dire pourquoi vous n'utilisez pas une méthode pour éviter une grossesse ?
Y-a-t-il une autre raison ?</v>
      </c>
      <c r="G77" s="918"/>
      <c r="H77" s="918"/>
      <c r="I77" s="918"/>
      <c r="J77" s="918"/>
      <c r="K77" s="918"/>
      <c r="L77" s="962"/>
      <c r="M77" s="28" t="s">
        <v>56</v>
      </c>
      <c r="N77" s="918" t="str">
        <f ca="1">VLOOKUP(CONCATENATE($B$72&amp;INDIRECT(ADDRESS(ROW(),COLUMN()-1))),Language_Translations,MATCH(Language_Selected,Language_Options,0),FALSE)</f>
        <v>Vous avez dit que vous ne souhaitiez pas (plus) d' enfant. Pouvez-vous me dire pourquoi vous n'utilisez pas une méthode pour éviter une grossesse ?
Y-a-t-il une autre raison ?</v>
      </c>
      <c r="O77" s="918"/>
      <c r="P77" s="918"/>
      <c r="Q77" s="918"/>
      <c r="R77" s="918"/>
      <c r="S77" s="918"/>
      <c r="T77" s="918"/>
      <c r="U77" s="94"/>
      <c r="V77" s="95"/>
      <c r="W77" s="28"/>
      <c r="X77" s="695" t="s">
        <v>1205</v>
      </c>
      <c r="Y77" s="28"/>
      <c r="Z77" s="28"/>
      <c r="AA77" s="28"/>
      <c r="AB77" s="28"/>
      <c r="AC77" s="28"/>
      <c r="AD77" s="28"/>
      <c r="AE77" s="28"/>
      <c r="AF77" s="28"/>
      <c r="AG77" s="28"/>
      <c r="AH77" s="90" t="s">
        <v>2</v>
      </c>
      <c r="AI77" s="90"/>
      <c r="AJ77" s="90"/>
      <c r="AK77" s="90"/>
      <c r="AL77" s="179" t="s">
        <v>25</v>
      </c>
      <c r="AM77" s="94"/>
      <c r="AN77" s="95"/>
      <c r="AO77" s="28"/>
      <c r="AP77" s="28"/>
      <c r="AQ77" s="28"/>
    </row>
    <row r="78" spans="1:43" ht="11.25" customHeight="1" x14ac:dyDescent="0.2">
      <c r="A78" s="28"/>
      <c r="B78" s="757"/>
      <c r="C78" s="94"/>
      <c r="D78" s="95"/>
      <c r="F78" s="918"/>
      <c r="G78" s="918"/>
      <c r="H78" s="918"/>
      <c r="I78" s="918"/>
      <c r="J78" s="918"/>
      <c r="K78" s="918"/>
      <c r="L78" s="962"/>
      <c r="N78" s="918"/>
      <c r="O78" s="918"/>
      <c r="P78" s="918"/>
      <c r="Q78" s="918"/>
      <c r="R78" s="918"/>
      <c r="S78" s="918"/>
      <c r="T78" s="918"/>
      <c r="U78" s="94"/>
      <c r="V78" s="95"/>
      <c r="W78" s="28"/>
      <c r="X78" s="695" t="s">
        <v>1206</v>
      </c>
      <c r="Y78" s="28"/>
      <c r="Z78" s="28"/>
      <c r="AA78" s="28"/>
      <c r="AB78" s="28"/>
      <c r="AC78" s="28"/>
      <c r="AD78" s="28"/>
      <c r="AF78" s="90"/>
      <c r="AG78" s="280"/>
      <c r="AH78" s="90" t="s">
        <v>2</v>
      </c>
      <c r="AI78" s="90"/>
      <c r="AJ78" s="90"/>
      <c r="AK78" s="90"/>
      <c r="AL78" s="179" t="s">
        <v>26</v>
      </c>
      <c r="AM78" s="94"/>
      <c r="AN78" s="95"/>
      <c r="AO78" s="28"/>
      <c r="AP78" s="28"/>
      <c r="AQ78" s="28"/>
    </row>
    <row r="79" spans="1:43" x14ac:dyDescent="0.2">
      <c r="A79" s="28"/>
      <c r="B79" s="757"/>
      <c r="C79" s="94"/>
      <c r="D79" s="95"/>
      <c r="E79" s="28"/>
      <c r="F79" s="918"/>
      <c r="G79" s="918"/>
      <c r="H79" s="918"/>
      <c r="I79" s="918"/>
      <c r="J79" s="918"/>
      <c r="K79" s="918"/>
      <c r="L79" s="962"/>
      <c r="M79" s="28"/>
      <c r="N79" s="918"/>
      <c r="O79" s="918"/>
      <c r="P79" s="918"/>
      <c r="Q79" s="918"/>
      <c r="R79" s="918"/>
      <c r="S79" s="918"/>
      <c r="T79" s="918"/>
      <c r="U79" s="94"/>
      <c r="V79" s="95"/>
      <c r="W79" s="28"/>
      <c r="X79" s="28" t="s">
        <v>1207</v>
      </c>
      <c r="Y79" s="28"/>
      <c r="Z79" s="28"/>
      <c r="AA79" s="28"/>
      <c r="AB79" s="28"/>
      <c r="AC79" s="28"/>
      <c r="AD79" s="28"/>
      <c r="AE79" s="28"/>
      <c r="AF79" s="28"/>
      <c r="AG79" s="28"/>
      <c r="AH79" s="28"/>
      <c r="AI79" s="28"/>
      <c r="AJ79" s="24"/>
      <c r="AK79" s="24"/>
      <c r="AL79" s="145"/>
      <c r="AM79" s="94"/>
      <c r="AN79" s="95"/>
      <c r="AO79" s="28"/>
      <c r="AP79" s="28"/>
      <c r="AQ79" s="28"/>
    </row>
    <row r="80" spans="1:43" x14ac:dyDescent="0.2">
      <c r="A80" s="28"/>
      <c r="B80" s="757"/>
      <c r="C80" s="94"/>
      <c r="D80" s="95"/>
      <c r="E80" s="28"/>
      <c r="F80" s="918"/>
      <c r="G80" s="918"/>
      <c r="H80" s="918"/>
      <c r="I80" s="918"/>
      <c r="J80" s="918"/>
      <c r="K80" s="918"/>
      <c r="L80" s="962"/>
      <c r="M80" s="28"/>
      <c r="N80" s="918"/>
      <c r="O80" s="918"/>
      <c r="P80" s="918"/>
      <c r="Q80" s="918"/>
      <c r="R80" s="918"/>
      <c r="S80" s="918"/>
      <c r="T80" s="918"/>
      <c r="U80" s="94"/>
      <c r="V80" s="95"/>
      <c r="W80" s="28"/>
      <c r="X80" s="24"/>
      <c r="Y80" s="24" t="s">
        <v>699</v>
      </c>
      <c r="Z80" s="24"/>
      <c r="AA80" s="24"/>
      <c r="AB80" s="24"/>
      <c r="AC80" s="182"/>
      <c r="AD80" s="182"/>
      <c r="AE80" s="182"/>
      <c r="AF80" s="182" t="s">
        <v>2</v>
      </c>
      <c r="AG80" s="182"/>
      <c r="AH80" s="182"/>
      <c r="AI80" s="182"/>
      <c r="AJ80" s="90"/>
      <c r="AK80" s="90"/>
      <c r="AL80" s="179" t="s">
        <v>28</v>
      </c>
      <c r="AM80" s="94"/>
      <c r="AN80" s="95"/>
      <c r="AO80" s="28"/>
      <c r="AP80" s="28"/>
      <c r="AQ80" s="28"/>
    </row>
    <row r="81" spans="1:43" ht="11.25" customHeight="1" x14ac:dyDescent="0.2">
      <c r="A81" s="28"/>
      <c r="B81" s="757"/>
      <c r="C81" s="94"/>
      <c r="D81" s="95"/>
      <c r="E81" s="28"/>
      <c r="F81" s="918"/>
      <c r="G81" s="918"/>
      <c r="H81" s="918"/>
      <c r="I81" s="918"/>
      <c r="J81" s="918"/>
      <c r="K81" s="918"/>
      <c r="L81" s="962"/>
      <c r="M81" s="28"/>
      <c r="N81" s="918"/>
      <c r="O81" s="918"/>
      <c r="P81" s="918"/>
      <c r="Q81" s="918"/>
      <c r="R81" s="918"/>
      <c r="S81" s="918"/>
      <c r="T81" s="918"/>
      <c r="U81" s="94"/>
      <c r="V81" s="95"/>
      <c r="W81" s="28"/>
      <c r="X81" s="28" t="s">
        <v>1208</v>
      </c>
      <c r="Y81" s="28"/>
      <c r="Z81" s="28"/>
      <c r="AB81" s="90" t="s">
        <v>2</v>
      </c>
      <c r="AC81" s="90"/>
      <c r="AD81" s="90"/>
      <c r="AE81" s="90"/>
      <c r="AF81" s="90"/>
      <c r="AG81" s="90"/>
      <c r="AH81" s="90"/>
      <c r="AI81" s="90"/>
      <c r="AJ81" s="90"/>
      <c r="AK81" s="90"/>
      <c r="AL81" s="179" t="s">
        <v>29</v>
      </c>
      <c r="AM81" s="94"/>
      <c r="AN81" s="95"/>
      <c r="AO81" s="28"/>
      <c r="AP81" s="28"/>
      <c r="AQ81" s="28"/>
    </row>
    <row r="82" spans="1:43" x14ac:dyDescent="0.2">
      <c r="A82" s="28"/>
      <c r="B82" s="757"/>
      <c r="C82" s="94"/>
      <c r="D82" s="95"/>
      <c r="E82" s="28"/>
      <c r="F82" s="918"/>
      <c r="G82" s="918"/>
      <c r="H82" s="918"/>
      <c r="I82" s="918"/>
      <c r="J82" s="918"/>
      <c r="K82" s="918"/>
      <c r="L82" s="962"/>
      <c r="M82" s="28"/>
      <c r="N82" s="918"/>
      <c r="O82" s="918"/>
      <c r="P82" s="918"/>
      <c r="Q82" s="918"/>
      <c r="R82" s="918"/>
      <c r="S82" s="918"/>
      <c r="T82" s="918"/>
      <c r="U82" s="94"/>
      <c r="V82" s="95"/>
      <c r="W82" s="28"/>
      <c r="X82" s="28" t="s">
        <v>1209</v>
      </c>
      <c r="Y82" s="28"/>
      <c r="Z82" s="28"/>
      <c r="AA82" s="28"/>
      <c r="AB82" s="90" t="s">
        <v>2</v>
      </c>
      <c r="AC82" s="90"/>
      <c r="AD82" s="90"/>
      <c r="AE82" s="90"/>
      <c r="AF82" s="90"/>
      <c r="AG82" s="90"/>
      <c r="AH82" s="90"/>
      <c r="AI82" s="90"/>
      <c r="AJ82" s="90"/>
      <c r="AK82" s="90"/>
      <c r="AL82" s="179" t="s">
        <v>30</v>
      </c>
      <c r="AM82" s="94"/>
      <c r="AN82" s="95"/>
      <c r="AO82" s="28"/>
      <c r="AP82" s="28"/>
      <c r="AQ82" s="28"/>
    </row>
    <row r="83" spans="1:43" x14ac:dyDescent="0.2">
      <c r="A83" s="28"/>
      <c r="B83" s="757"/>
      <c r="C83" s="94"/>
      <c r="D83" s="95"/>
      <c r="E83" s="28"/>
      <c r="F83" s="918"/>
      <c r="G83" s="918"/>
      <c r="H83" s="918"/>
      <c r="I83" s="918"/>
      <c r="J83" s="918"/>
      <c r="K83" s="918"/>
      <c r="L83" s="962"/>
      <c r="M83" s="28"/>
      <c r="N83" s="918"/>
      <c r="O83" s="918"/>
      <c r="P83" s="918"/>
      <c r="Q83" s="918"/>
      <c r="R83" s="918"/>
      <c r="S83" s="918"/>
      <c r="T83" s="918"/>
      <c r="U83" s="94"/>
      <c r="V83" s="95"/>
      <c r="W83" s="24"/>
      <c r="X83" s="24"/>
      <c r="Y83" s="24"/>
      <c r="Z83" s="24"/>
      <c r="AA83" s="24"/>
      <c r="AB83" s="24"/>
      <c r="AC83" s="24"/>
      <c r="AD83" s="24"/>
      <c r="AE83" s="24"/>
      <c r="AF83" s="24"/>
      <c r="AG83" s="24"/>
      <c r="AH83" s="24"/>
      <c r="AI83" s="24"/>
      <c r="AJ83" s="24"/>
      <c r="AK83" s="24"/>
      <c r="AL83" s="145"/>
      <c r="AM83" s="94"/>
      <c r="AN83" s="95"/>
      <c r="AO83" s="28"/>
      <c r="AP83" s="28"/>
      <c r="AQ83" s="28"/>
    </row>
    <row r="84" spans="1:43" ht="10.5" x14ac:dyDescent="0.25">
      <c r="A84" s="28"/>
      <c r="B84" s="757"/>
      <c r="C84" s="94"/>
      <c r="D84" s="95"/>
      <c r="E84" s="24"/>
      <c r="F84" s="918"/>
      <c r="G84" s="918"/>
      <c r="H84" s="918"/>
      <c r="I84" s="918"/>
      <c r="J84" s="918"/>
      <c r="K84" s="918"/>
      <c r="L84" s="962"/>
      <c r="M84" s="28"/>
      <c r="N84" s="918"/>
      <c r="O84" s="918"/>
      <c r="P84" s="918"/>
      <c r="Q84" s="918"/>
      <c r="R84" s="918"/>
      <c r="S84" s="918"/>
      <c r="T84" s="918"/>
      <c r="U84" s="94"/>
      <c r="V84" s="95"/>
      <c r="W84" s="747" t="s">
        <v>1210</v>
      </c>
      <c r="X84" s="28"/>
      <c r="Y84" s="28"/>
      <c r="Z84" s="28"/>
      <c r="AA84" s="28"/>
      <c r="AB84" s="28"/>
      <c r="AC84" s="28"/>
      <c r="AD84" s="28"/>
      <c r="AE84" s="28"/>
      <c r="AF84" s="28"/>
      <c r="AG84" s="28"/>
      <c r="AH84" s="28"/>
      <c r="AI84" s="28"/>
      <c r="AJ84" s="28"/>
      <c r="AK84" s="28"/>
      <c r="AL84" s="179"/>
      <c r="AM84" s="94"/>
      <c r="AN84" s="95"/>
      <c r="AO84" s="28"/>
      <c r="AP84" s="28"/>
      <c r="AQ84" s="28"/>
    </row>
    <row r="85" spans="1:43" ht="11.25" customHeight="1" x14ac:dyDescent="0.2">
      <c r="A85" s="28"/>
      <c r="B85" s="757"/>
      <c r="C85" s="94"/>
      <c r="D85" s="95"/>
      <c r="E85" s="28"/>
      <c r="F85" s="918"/>
      <c r="G85" s="918"/>
      <c r="H85" s="918"/>
      <c r="I85" s="918"/>
      <c r="J85" s="918"/>
      <c r="K85" s="918"/>
      <c r="L85" s="962"/>
      <c r="M85" s="28"/>
      <c r="N85" s="918"/>
      <c r="O85" s="918"/>
      <c r="P85" s="918"/>
      <c r="Q85" s="918"/>
      <c r="R85" s="918"/>
      <c r="S85" s="918"/>
      <c r="T85" s="918"/>
      <c r="U85" s="94"/>
      <c r="V85" s="95"/>
      <c r="W85" s="28"/>
      <c r="X85" s="28" t="s">
        <v>1211</v>
      </c>
      <c r="Y85" s="28"/>
      <c r="Z85" s="28"/>
      <c r="AA85" s="28"/>
      <c r="AB85" s="28"/>
      <c r="AC85" s="28"/>
      <c r="AD85" s="28"/>
      <c r="AE85" s="28"/>
      <c r="AF85" s="90" t="s">
        <v>2</v>
      </c>
      <c r="AG85" s="90"/>
      <c r="AH85" s="280"/>
      <c r="AI85" s="90"/>
      <c r="AJ85" s="90"/>
      <c r="AK85" s="90"/>
      <c r="AL85" s="179" t="s">
        <v>51</v>
      </c>
      <c r="AM85" s="94"/>
      <c r="AN85" s="95"/>
      <c r="AO85" s="28"/>
      <c r="AP85" s="28"/>
      <c r="AQ85" s="28"/>
    </row>
    <row r="86" spans="1:43" x14ac:dyDescent="0.2">
      <c r="A86" s="28"/>
      <c r="B86" s="757"/>
      <c r="C86" s="94"/>
      <c r="D86" s="95"/>
      <c r="E86" s="28"/>
      <c r="F86" s="5"/>
      <c r="G86" s="5"/>
      <c r="H86" s="5"/>
      <c r="I86" s="5"/>
      <c r="J86" s="5"/>
      <c r="K86" s="5"/>
      <c r="L86" s="5"/>
      <c r="M86" s="5"/>
      <c r="N86" s="5"/>
      <c r="O86" s="5"/>
      <c r="P86" s="5"/>
      <c r="Q86" s="5"/>
      <c r="R86" s="5"/>
      <c r="S86" s="5"/>
      <c r="T86" s="5"/>
      <c r="U86" s="94"/>
      <c r="V86" s="95"/>
      <c r="W86" s="28"/>
      <c r="X86" s="28" t="s">
        <v>1212</v>
      </c>
      <c r="Y86" s="28"/>
      <c r="Z86" s="28"/>
      <c r="AA86" s="28"/>
      <c r="AB86" s="28"/>
      <c r="AC86" s="28"/>
      <c r="AD86" s="28"/>
      <c r="AE86" s="28"/>
      <c r="AF86" s="28"/>
      <c r="AG86" s="28"/>
      <c r="AH86" s="90" t="s">
        <v>2</v>
      </c>
      <c r="AI86" s="90"/>
      <c r="AJ86" s="280"/>
      <c r="AK86" s="90"/>
      <c r="AL86" s="179" t="s">
        <v>52</v>
      </c>
      <c r="AM86" s="94"/>
      <c r="AN86" s="95"/>
      <c r="AO86" s="28"/>
      <c r="AP86" s="28"/>
      <c r="AQ86" s="28"/>
    </row>
    <row r="87" spans="1:43" x14ac:dyDescent="0.2">
      <c r="A87" s="28"/>
      <c r="B87" s="757"/>
      <c r="C87" s="94"/>
      <c r="D87" s="95"/>
      <c r="E87" s="893" t="s">
        <v>1228</v>
      </c>
      <c r="F87" s="893"/>
      <c r="G87" s="893"/>
      <c r="H87" s="893"/>
      <c r="I87" s="893"/>
      <c r="J87" s="893"/>
      <c r="K87" s="893"/>
      <c r="L87" s="893"/>
      <c r="M87" s="893"/>
      <c r="N87" s="893"/>
      <c r="O87" s="893"/>
      <c r="P87" s="893"/>
      <c r="Q87" s="893"/>
      <c r="R87" s="893"/>
      <c r="S87" s="893"/>
      <c r="T87" s="893"/>
      <c r="U87" s="94"/>
      <c r="V87" s="95"/>
      <c r="W87" s="28"/>
      <c r="X87" s="28" t="s">
        <v>1213</v>
      </c>
      <c r="Y87" s="28"/>
      <c r="Z87" s="28"/>
      <c r="AA87" s="28"/>
      <c r="AB87" s="28"/>
      <c r="AC87" s="28"/>
      <c r="AE87" s="90" t="s">
        <v>2</v>
      </c>
      <c r="AF87" s="280"/>
      <c r="AG87" s="90"/>
      <c r="AH87" s="90"/>
      <c r="AI87" s="90"/>
      <c r="AJ87" s="90"/>
      <c r="AK87" s="90"/>
      <c r="AL87" s="179" t="s">
        <v>98</v>
      </c>
      <c r="AM87" s="94"/>
      <c r="AN87" s="95"/>
      <c r="AO87" s="28"/>
      <c r="AP87" s="28"/>
      <c r="AQ87" s="28"/>
    </row>
    <row r="88" spans="1:43" x14ac:dyDescent="0.2">
      <c r="A88" s="28"/>
      <c r="B88" s="757"/>
      <c r="C88" s="94"/>
      <c r="D88" s="95"/>
      <c r="U88" s="94"/>
      <c r="V88" s="95"/>
      <c r="W88" s="28"/>
      <c r="X88" s="28" t="s">
        <v>1214</v>
      </c>
      <c r="Y88" s="28"/>
      <c r="Z88" s="28"/>
      <c r="AA88" s="28"/>
      <c r="AB88" s="28"/>
      <c r="AC88" s="28"/>
      <c r="AD88" s="28"/>
      <c r="AE88" s="28"/>
      <c r="AF88" s="90" t="s">
        <v>2</v>
      </c>
      <c r="AG88" s="90"/>
      <c r="AH88" s="280"/>
      <c r="AI88" s="90"/>
      <c r="AJ88" s="90"/>
      <c r="AK88" s="90"/>
      <c r="AL88" s="179" t="s">
        <v>99</v>
      </c>
      <c r="AM88" s="94"/>
      <c r="AN88" s="95"/>
      <c r="AO88" s="28"/>
      <c r="AP88" s="28"/>
      <c r="AQ88" s="28"/>
    </row>
    <row r="89" spans="1:43" x14ac:dyDescent="0.2">
      <c r="A89" s="28"/>
      <c r="B89" s="757"/>
      <c r="C89" s="94"/>
      <c r="D89" s="95"/>
      <c r="E89" s="24"/>
      <c r="F89" s="28"/>
      <c r="G89" s="28"/>
      <c r="H89" s="28"/>
      <c r="I89" s="28"/>
      <c r="J89" s="28"/>
      <c r="K89" s="28"/>
      <c r="L89" s="28"/>
      <c r="M89" s="28"/>
      <c r="N89" s="28"/>
      <c r="O89" s="28"/>
      <c r="P89" s="28"/>
      <c r="Q89" s="28"/>
      <c r="R89" s="28"/>
      <c r="S89" s="28"/>
      <c r="T89" s="28"/>
      <c r="U89" s="94"/>
      <c r="V89" s="95"/>
      <c r="W89" s="28"/>
      <c r="X89" s="28"/>
      <c r="Y89" s="28"/>
      <c r="Z89" s="28"/>
      <c r="AA89" s="28"/>
      <c r="AB89" s="28"/>
      <c r="AC89" s="28"/>
      <c r="AD89" s="28"/>
      <c r="AE89" s="28"/>
      <c r="AF89" s="28"/>
      <c r="AG89" s="28"/>
      <c r="AH89" s="28"/>
      <c r="AI89" s="28"/>
      <c r="AJ89" s="28"/>
      <c r="AK89" s="28"/>
      <c r="AL89" s="179"/>
      <c r="AM89" s="94"/>
      <c r="AN89" s="95"/>
      <c r="AO89" s="28"/>
      <c r="AP89" s="28"/>
      <c r="AQ89" s="28"/>
    </row>
    <row r="90" spans="1:43" ht="10.5" x14ac:dyDescent="0.2">
      <c r="A90" s="28"/>
      <c r="B90" s="757"/>
      <c r="C90" s="94"/>
      <c r="D90" s="95"/>
      <c r="E90" s="24"/>
      <c r="F90" s="28"/>
      <c r="G90" s="28"/>
      <c r="H90" s="28"/>
      <c r="I90" s="28"/>
      <c r="J90" s="28"/>
      <c r="K90" s="28"/>
      <c r="L90" s="28"/>
      <c r="M90" s="28"/>
      <c r="N90" s="28"/>
      <c r="O90" s="28"/>
      <c r="Q90" s="28"/>
      <c r="R90" s="28"/>
      <c r="S90" s="28"/>
      <c r="T90" s="28"/>
      <c r="U90" s="94"/>
      <c r="V90" s="95"/>
      <c r="W90" s="307" t="s">
        <v>1215</v>
      </c>
      <c r="X90" s="28"/>
      <c r="Y90" s="28"/>
      <c r="Z90" s="28"/>
      <c r="AA90" s="28"/>
      <c r="AB90" s="28"/>
      <c r="AC90" s="28"/>
      <c r="AD90" s="28"/>
      <c r="AE90" s="28"/>
      <c r="AF90" s="28"/>
      <c r="AG90" s="28"/>
      <c r="AH90" s="28"/>
      <c r="AI90" s="28"/>
      <c r="AJ90" s="28"/>
      <c r="AK90" s="28"/>
      <c r="AL90" s="179"/>
      <c r="AM90" s="94"/>
      <c r="AN90" s="95"/>
      <c r="AO90" s="28"/>
      <c r="AP90" s="28"/>
      <c r="AQ90" s="28"/>
    </row>
    <row r="91" spans="1:43" x14ac:dyDescent="0.2">
      <c r="A91" s="28"/>
      <c r="B91" s="757"/>
      <c r="C91" s="94"/>
      <c r="D91" s="95"/>
      <c r="E91" s="28"/>
      <c r="F91" s="28"/>
      <c r="G91" s="28"/>
      <c r="H91" s="28"/>
      <c r="I91" s="28"/>
      <c r="J91" s="28"/>
      <c r="K91" s="28"/>
      <c r="L91" s="28"/>
      <c r="M91" s="28"/>
      <c r="N91" s="28"/>
      <c r="O91" s="28"/>
      <c r="P91" s="28"/>
      <c r="Q91" s="28"/>
      <c r="R91" s="28"/>
      <c r="S91" s="28"/>
      <c r="T91" s="28"/>
      <c r="U91" s="94"/>
      <c r="V91" s="95"/>
      <c r="W91" s="28"/>
      <c r="X91" s="28" t="s">
        <v>1502</v>
      </c>
      <c r="Y91" s="28"/>
      <c r="Z91" s="28"/>
      <c r="AA91" s="28"/>
      <c r="AB91" s="28"/>
      <c r="AC91" s="28"/>
      <c r="AD91" s="28"/>
      <c r="AE91" s="90"/>
      <c r="AF91" s="280"/>
      <c r="AG91" s="90"/>
      <c r="AH91" s="90" t="s">
        <v>2</v>
      </c>
      <c r="AI91" s="90"/>
      <c r="AJ91" s="90"/>
      <c r="AK91" s="90"/>
      <c r="AL91" s="179" t="s">
        <v>100</v>
      </c>
      <c r="AM91" s="94"/>
      <c r="AN91" s="95"/>
      <c r="AO91" s="28"/>
      <c r="AP91" s="28"/>
      <c r="AQ91" s="28"/>
    </row>
    <row r="92" spans="1:43" x14ac:dyDescent="0.2">
      <c r="A92" s="28"/>
      <c r="B92" s="757"/>
      <c r="C92" s="94"/>
      <c r="D92" s="95"/>
      <c r="E92" s="28"/>
      <c r="F92" s="28"/>
      <c r="G92" s="28"/>
      <c r="H92" s="28"/>
      <c r="I92" s="28"/>
      <c r="J92" s="28"/>
      <c r="K92" s="28"/>
      <c r="L92" s="28"/>
      <c r="M92" s="28"/>
      <c r="N92" s="28"/>
      <c r="O92" s="28"/>
      <c r="P92" s="28"/>
      <c r="Q92" s="28"/>
      <c r="R92" s="28"/>
      <c r="S92" s="28"/>
      <c r="T92" s="28"/>
      <c r="U92" s="94"/>
      <c r="V92" s="95"/>
      <c r="W92" s="28"/>
      <c r="X92" s="28" t="s">
        <v>1216</v>
      </c>
      <c r="Y92" s="28"/>
      <c r="Z92" s="28"/>
      <c r="AA92" s="28"/>
      <c r="AB92" s="28"/>
      <c r="AC92" s="28"/>
      <c r="AD92" s="28"/>
      <c r="AE92" s="90"/>
      <c r="AF92" s="280"/>
      <c r="AG92" s="90" t="s">
        <v>2</v>
      </c>
      <c r="AH92" s="90"/>
      <c r="AI92" s="90"/>
      <c r="AJ92" s="90"/>
      <c r="AK92" s="90"/>
      <c r="AL92" s="179" t="s">
        <v>101</v>
      </c>
      <c r="AM92" s="94"/>
      <c r="AN92" s="95"/>
      <c r="AO92" s="28"/>
      <c r="AP92" s="28"/>
      <c r="AQ92" s="28"/>
    </row>
    <row r="93" spans="1:43" x14ac:dyDescent="0.2">
      <c r="A93" s="28"/>
      <c r="B93" s="757"/>
      <c r="C93" s="94"/>
      <c r="D93" s="95"/>
      <c r="E93" s="28"/>
      <c r="F93" s="28"/>
      <c r="G93" s="28"/>
      <c r="H93" s="28"/>
      <c r="I93" s="28"/>
      <c r="J93" s="28"/>
      <c r="K93" s="28"/>
      <c r="L93" s="28"/>
      <c r="M93" s="28"/>
      <c r="N93" s="28"/>
      <c r="O93" s="28"/>
      <c r="P93" s="28"/>
      <c r="Q93" s="28"/>
      <c r="R93" s="28"/>
      <c r="S93" s="28"/>
      <c r="T93" s="28"/>
      <c r="U93" s="94"/>
      <c r="V93" s="95"/>
      <c r="W93" s="28"/>
      <c r="X93" s="28"/>
      <c r="Y93" s="28"/>
      <c r="Z93" s="28"/>
      <c r="AA93" s="28"/>
      <c r="AB93" s="28"/>
      <c r="AC93" s="28"/>
      <c r="AD93" s="28"/>
      <c r="AE93" s="28"/>
      <c r="AF93" s="28"/>
      <c r="AG93" s="28"/>
      <c r="AH93" s="28"/>
      <c r="AI93" s="28"/>
      <c r="AJ93" s="28"/>
      <c r="AK93" s="28"/>
      <c r="AL93" s="179"/>
      <c r="AM93" s="94"/>
      <c r="AN93" s="95"/>
      <c r="AO93" s="28"/>
      <c r="AP93" s="28"/>
      <c r="AQ93" s="28"/>
    </row>
    <row r="94" spans="1:43" ht="10.5" x14ac:dyDescent="0.2">
      <c r="A94" s="28"/>
      <c r="B94" s="757"/>
      <c r="C94" s="94"/>
      <c r="D94" s="95"/>
      <c r="E94" s="28"/>
      <c r="F94" s="28"/>
      <c r="G94" s="28"/>
      <c r="H94" s="28"/>
      <c r="I94" s="28"/>
      <c r="J94" s="28"/>
      <c r="K94" s="28"/>
      <c r="L94" s="28"/>
      <c r="M94" s="28"/>
      <c r="N94" s="28"/>
      <c r="O94" s="28"/>
      <c r="P94" s="28"/>
      <c r="Q94" s="28"/>
      <c r="R94" s="28"/>
      <c r="S94" s="28"/>
      <c r="T94" s="28"/>
      <c r="U94" s="94"/>
      <c r="V94" s="95"/>
      <c r="W94" s="307" t="s">
        <v>1217</v>
      </c>
      <c r="X94" s="28"/>
      <c r="Y94" s="28"/>
      <c r="Z94" s="28"/>
      <c r="AA94" s="28"/>
      <c r="AB94" s="28"/>
      <c r="AC94" s="28"/>
      <c r="AD94" s="28"/>
      <c r="AE94" s="28"/>
      <c r="AF94" s="28"/>
      <c r="AG94" s="28"/>
      <c r="AH94" s="28"/>
      <c r="AI94" s="28"/>
      <c r="AJ94" s="28"/>
      <c r="AK94" s="28"/>
      <c r="AL94" s="179"/>
      <c r="AM94" s="94"/>
      <c r="AN94" s="95"/>
      <c r="AO94" s="28"/>
      <c r="AP94" s="28"/>
      <c r="AQ94" s="28"/>
    </row>
    <row r="95" spans="1:43" x14ac:dyDescent="0.2">
      <c r="A95" s="28"/>
      <c r="B95" s="757"/>
      <c r="C95" s="94"/>
      <c r="D95" s="95"/>
      <c r="E95" s="28"/>
      <c r="F95" s="28"/>
      <c r="G95" s="28"/>
      <c r="H95" s="28"/>
      <c r="I95" s="28"/>
      <c r="J95" s="28"/>
      <c r="K95" s="28"/>
      <c r="L95" s="28"/>
      <c r="M95" s="28"/>
      <c r="N95" s="28"/>
      <c r="O95" s="28"/>
      <c r="P95" s="28"/>
      <c r="Q95" s="28"/>
      <c r="R95" s="28"/>
      <c r="S95" s="28"/>
      <c r="T95" s="28"/>
      <c r="U95" s="94"/>
      <c r="V95" s="95"/>
      <c r="W95" s="28"/>
      <c r="X95" s="28" t="s">
        <v>1218</v>
      </c>
      <c r="Y95" s="28"/>
      <c r="Z95" s="28"/>
      <c r="AA95" s="28"/>
      <c r="AB95" s="28"/>
      <c r="AC95" s="28"/>
      <c r="AD95" s="28"/>
      <c r="AE95" s="28"/>
      <c r="AF95" s="28"/>
      <c r="AG95" s="28"/>
      <c r="AH95" s="28"/>
      <c r="AI95" s="28"/>
      <c r="AJ95" s="28"/>
      <c r="AK95" s="28"/>
      <c r="AL95" s="179"/>
      <c r="AM95" s="94"/>
      <c r="AN95" s="95"/>
      <c r="AO95" s="28"/>
      <c r="AP95" s="28"/>
      <c r="AQ95" s="28"/>
    </row>
    <row r="96" spans="1:43" x14ac:dyDescent="0.2">
      <c r="A96" s="28"/>
      <c r="B96" s="757"/>
      <c r="C96" s="94"/>
      <c r="D96" s="95"/>
      <c r="E96" s="28"/>
      <c r="F96" s="28"/>
      <c r="G96" s="28"/>
      <c r="H96" s="28"/>
      <c r="I96" s="28"/>
      <c r="J96" s="28"/>
      <c r="K96" s="28"/>
      <c r="L96" s="28"/>
      <c r="M96" s="28"/>
      <c r="N96" s="28"/>
      <c r="O96" s="28"/>
      <c r="P96" s="28"/>
      <c r="Q96" s="28"/>
      <c r="R96" s="28"/>
      <c r="S96" s="28"/>
      <c r="T96" s="28"/>
      <c r="U96" s="94"/>
      <c r="V96" s="95"/>
      <c r="W96" s="28"/>
      <c r="X96" s="28"/>
      <c r="Y96" s="28" t="s">
        <v>1219</v>
      </c>
      <c r="Z96" s="28"/>
      <c r="AA96" s="28"/>
      <c r="AB96" s="28"/>
      <c r="AC96" s="90" t="s">
        <v>2</v>
      </c>
      <c r="AD96" s="280"/>
      <c r="AE96" s="90"/>
      <c r="AF96" s="90"/>
      <c r="AG96" s="90"/>
      <c r="AH96" s="90"/>
      <c r="AI96" s="90"/>
      <c r="AJ96" s="90"/>
      <c r="AK96" s="90"/>
      <c r="AL96" s="179" t="s">
        <v>102</v>
      </c>
      <c r="AM96" s="94"/>
      <c r="AN96" s="95"/>
      <c r="AO96" s="28"/>
      <c r="AP96" s="28"/>
      <c r="AQ96" s="28"/>
    </row>
    <row r="97" spans="1:43" x14ac:dyDescent="0.2">
      <c r="A97" s="28"/>
      <c r="B97" s="757"/>
      <c r="C97" s="94"/>
      <c r="D97" s="95"/>
      <c r="E97" s="28"/>
      <c r="F97" s="28"/>
      <c r="G97" s="28"/>
      <c r="H97" s="28"/>
      <c r="I97" s="28"/>
      <c r="J97" s="28"/>
      <c r="K97" s="28"/>
      <c r="L97" s="28"/>
      <c r="M97" s="28"/>
      <c r="N97" s="28"/>
      <c r="O97" s="28"/>
      <c r="P97" s="28"/>
      <c r="Q97" s="28"/>
      <c r="R97" s="28"/>
      <c r="S97" s="28"/>
      <c r="T97" s="28"/>
      <c r="U97" s="94"/>
      <c r="V97" s="95"/>
      <c r="W97" s="28"/>
      <c r="X97" s="28" t="s">
        <v>1220</v>
      </c>
      <c r="Y97" s="28"/>
      <c r="Z97" s="28"/>
      <c r="AA97" s="28"/>
      <c r="AB97" s="28"/>
      <c r="AC97" s="28"/>
      <c r="AD97" s="28"/>
      <c r="AE97" s="28"/>
      <c r="AF97" s="28"/>
      <c r="AG97" s="90"/>
      <c r="AH97" s="90" t="s">
        <v>2</v>
      </c>
      <c r="AI97" s="280"/>
      <c r="AJ97" s="90"/>
      <c r="AK97" s="90"/>
      <c r="AL97" s="179" t="s">
        <v>187</v>
      </c>
      <c r="AM97" s="94"/>
      <c r="AN97" s="95"/>
      <c r="AO97" s="28"/>
      <c r="AP97" s="28"/>
      <c r="AQ97" s="28"/>
    </row>
    <row r="98" spans="1:43" x14ac:dyDescent="0.2">
      <c r="A98" s="28"/>
      <c r="B98" s="757"/>
      <c r="C98" s="94"/>
      <c r="D98" s="95"/>
      <c r="E98" s="28"/>
      <c r="F98" s="28"/>
      <c r="G98" s="28"/>
      <c r="H98" s="28"/>
      <c r="I98" s="28"/>
      <c r="J98" s="28"/>
      <c r="K98" s="28"/>
      <c r="L98" s="28"/>
      <c r="M98" s="28"/>
      <c r="N98" s="28"/>
      <c r="O98" s="28"/>
      <c r="P98" s="28"/>
      <c r="Q98" s="28"/>
      <c r="R98" s="28"/>
      <c r="S98" s="28"/>
      <c r="T98" s="28"/>
      <c r="U98" s="94"/>
      <c r="V98" s="95"/>
      <c r="W98" s="28"/>
      <c r="X98" s="28" t="s">
        <v>1221</v>
      </c>
      <c r="Y98" s="28"/>
      <c r="Z98" s="28"/>
      <c r="AA98" s="28"/>
      <c r="AB98" s="28"/>
      <c r="AC98" s="90" t="s">
        <v>2</v>
      </c>
      <c r="AD98" s="280"/>
      <c r="AE98" s="90"/>
      <c r="AF98" s="90"/>
      <c r="AG98" s="90"/>
      <c r="AH98" s="90"/>
      <c r="AI98" s="90"/>
      <c r="AJ98" s="90"/>
      <c r="AK98" s="90"/>
      <c r="AL98" s="179" t="s">
        <v>241</v>
      </c>
      <c r="AM98" s="94"/>
      <c r="AN98" s="95"/>
      <c r="AO98" s="28"/>
      <c r="AP98" s="28"/>
      <c r="AQ98" s="28"/>
    </row>
    <row r="99" spans="1:43" x14ac:dyDescent="0.2">
      <c r="A99" s="28"/>
      <c r="B99" s="757"/>
      <c r="C99" s="94"/>
      <c r="D99" s="95"/>
      <c r="E99" s="28"/>
      <c r="F99" s="28"/>
      <c r="G99" s="28"/>
      <c r="H99" s="28"/>
      <c r="I99" s="28"/>
      <c r="J99" s="28"/>
      <c r="K99" s="28"/>
      <c r="L99" s="28"/>
      <c r="M99" s="28"/>
      <c r="N99" s="28"/>
      <c r="O99" s="28"/>
      <c r="P99" s="28"/>
      <c r="Q99" s="28"/>
      <c r="R99" s="28"/>
      <c r="S99" s="28"/>
      <c r="T99" s="28"/>
      <c r="U99" s="94"/>
      <c r="V99" s="95"/>
      <c r="W99" s="28"/>
      <c r="X99" s="28" t="s">
        <v>1222</v>
      </c>
      <c r="Y99" s="28"/>
      <c r="Z99" s="28"/>
      <c r="AA99" s="28"/>
      <c r="AB99" s="28"/>
      <c r="AC99" s="28"/>
      <c r="AD99" s="28"/>
      <c r="AE99" s="28"/>
      <c r="AF99" s="28"/>
      <c r="AG99" s="28"/>
      <c r="AH99" s="28"/>
      <c r="AI99" s="28"/>
      <c r="AJ99" s="28"/>
      <c r="AK99" s="28"/>
      <c r="AL99" s="179"/>
      <c r="AM99" s="94"/>
      <c r="AN99" s="95"/>
      <c r="AO99" s="28"/>
      <c r="AP99" s="28"/>
      <c r="AQ99" s="28"/>
    </row>
    <row r="100" spans="1:43" x14ac:dyDescent="0.2">
      <c r="A100" s="28"/>
      <c r="B100" s="757"/>
      <c r="C100" s="94"/>
      <c r="D100" s="95"/>
      <c r="E100" s="28"/>
      <c r="F100" s="28"/>
      <c r="G100" s="28"/>
      <c r="H100" s="28"/>
      <c r="I100" s="28"/>
      <c r="J100" s="28"/>
      <c r="K100" s="28"/>
      <c r="L100" s="28"/>
      <c r="M100" s="28"/>
      <c r="N100" s="28"/>
      <c r="O100" s="28"/>
      <c r="P100" s="28"/>
      <c r="Q100" s="28"/>
      <c r="R100" s="28"/>
      <c r="S100" s="28"/>
      <c r="T100" s="28"/>
      <c r="U100" s="94"/>
      <c r="V100" s="95"/>
      <c r="W100" s="28"/>
      <c r="X100" s="28"/>
      <c r="Y100" s="28" t="s">
        <v>1223</v>
      </c>
      <c r="Z100" s="28"/>
      <c r="AA100" s="28"/>
      <c r="AB100" s="28"/>
      <c r="AC100" s="28"/>
      <c r="AD100" s="28"/>
      <c r="AE100" s="90" t="s">
        <v>2</v>
      </c>
      <c r="AF100" s="90"/>
      <c r="AG100" s="90"/>
      <c r="AH100" s="90"/>
      <c r="AI100" s="90"/>
      <c r="AJ100" s="90"/>
      <c r="AK100" s="90"/>
      <c r="AL100" s="179" t="s">
        <v>242</v>
      </c>
      <c r="AM100" s="94"/>
      <c r="AN100" s="95"/>
      <c r="AO100" s="28"/>
      <c r="AP100" s="28"/>
      <c r="AQ100" s="28"/>
    </row>
    <row r="101" spans="1:43" x14ac:dyDescent="0.2">
      <c r="A101" s="28"/>
      <c r="B101" s="757"/>
      <c r="C101" s="94"/>
      <c r="D101" s="95"/>
      <c r="E101" s="28"/>
      <c r="F101" s="28"/>
      <c r="G101" s="28"/>
      <c r="H101" s="28"/>
      <c r="I101" s="28"/>
      <c r="J101" s="28"/>
      <c r="K101" s="28"/>
      <c r="L101" s="28"/>
      <c r="M101" s="28"/>
      <c r="N101" s="28"/>
      <c r="O101" s="28"/>
      <c r="P101" s="28"/>
      <c r="Q101" s="28"/>
      <c r="R101" s="28"/>
      <c r="S101" s="28"/>
      <c r="T101" s="28"/>
      <c r="U101" s="94"/>
      <c r="V101" s="95"/>
      <c r="W101" s="28"/>
      <c r="X101" s="28" t="s">
        <v>1224</v>
      </c>
      <c r="Y101" s="28"/>
      <c r="Z101" s="28"/>
      <c r="AA101" s="28"/>
      <c r="AB101" s="28"/>
      <c r="AC101" s="28"/>
      <c r="AD101" s="28"/>
      <c r="AE101" s="28"/>
      <c r="AF101" s="90"/>
      <c r="AG101" s="90"/>
      <c r="AH101" s="280" t="s">
        <v>2</v>
      </c>
      <c r="AI101" s="90"/>
      <c r="AJ101" s="90"/>
      <c r="AK101" s="90"/>
      <c r="AL101" s="179" t="s">
        <v>243</v>
      </c>
      <c r="AM101" s="94"/>
      <c r="AN101" s="95"/>
      <c r="AO101" s="28"/>
      <c r="AP101" s="28"/>
      <c r="AQ101" s="28"/>
    </row>
    <row r="102" spans="1:43" x14ac:dyDescent="0.2">
      <c r="A102" s="28"/>
      <c r="B102" s="757"/>
      <c r="C102" s="94"/>
      <c r="D102" s="95"/>
      <c r="E102" s="28"/>
      <c r="F102" s="28"/>
      <c r="G102" s="28"/>
      <c r="H102" s="28"/>
      <c r="I102" s="28"/>
      <c r="J102" s="28"/>
      <c r="K102" s="28"/>
      <c r="L102" s="28"/>
      <c r="M102" s="28"/>
      <c r="N102" s="28"/>
      <c r="O102" s="28"/>
      <c r="P102" s="28"/>
      <c r="Q102" s="28"/>
      <c r="R102" s="28"/>
      <c r="S102" s="28"/>
      <c r="T102" s="28"/>
      <c r="U102" s="94"/>
      <c r="V102" s="95"/>
      <c r="W102" s="28"/>
      <c r="X102" s="695" t="s">
        <v>1225</v>
      </c>
      <c r="Y102" s="28"/>
      <c r="Z102" s="28"/>
      <c r="AA102" s="28"/>
      <c r="AB102" s="28"/>
      <c r="AC102" s="28"/>
      <c r="AD102" s="28"/>
      <c r="AE102" s="28"/>
      <c r="AG102" s="90" t="s">
        <v>2</v>
      </c>
      <c r="AH102" s="280"/>
      <c r="AI102" s="90"/>
      <c r="AJ102" s="90"/>
      <c r="AK102" s="90"/>
      <c r="AL102" s="179" t="s">
        <v>188</v>
      </c>
      <c r="AM102" s="94"/>
      <c r="AN102" s="95"/>
      <c r="AO102" s="28"/>
      <c r="AP102" s="28"/>
      <c r="AQ102" s="28"/>
    </row>
    <row r="103" spans="1:43" x14ac:dyDescent="0.2">
      <c r="A103" s="28"/>
      <c r="B103" s="757"/>
      <c r="C103" s="94"/>
      <c r="D103" s="95"/>
      <c r="E103" s="28"/>
      <c r="F103" s="28"/>
      <c r="G103" s="28"/>
      <c r="H103" s="28"/>
      <c r="I103" s="28"/>
      <c r="J103" s="28"/>
      <c r="K103" s="28"/>
      <c r="L103" s="28"/>
      <c r="M103" s="28"/>
      <c r="N103" s="28"/>
      <c r="O103" s="28"/>
      <c r="P103" s="28"/>
      <c r="Q103" s="28"/>
      <c r="R103" s="28"/>
      <c r="S103" s="28"/>
      <c r="T103" s="28"/>
      <c r="U103" s="94"/>
      <c r="V103" s="95"/>
      <c r="W103" s="28"/>
      <c r="X103" s="28" t="s">
        <v>1226</v>
      </c>
      <c r="Y103" s="28"/>
      <c r="Z103" s="28"/>
      <c r="AA103" s="28"/>
      <c r="AB103" s="28"/>
      <c r="AC103" s="28"/>
      <c r="AD103" s="28"/>
      <c r="AE103" s="28"/>
      <c r="AF103" s="28"/>
      <c r="AG103" s="28"/>
      <c r="AH103" s="28"/>
      <c r="AI103" s="28"/>
      <c r="AJ103" s="28"/>
      <c r="AK103" s="28"/>
      <c r="AL103" s="179"/>
      <c r="AM103" s="94"/>
      <c r="AN103" s="95"/>
      <c r="AO103" s="28"/>
      <c r="AP103" s="28"/>
      <c r="AQ103" s="28"/>
    </row>
    <row r="104" spans="1:43" x14ac:dyDescent="0.2">
      <c r="A104" s="28"/>
      <c r="B104" s="757"/>
      <c r="C104" s="94"/>
      <c r="D104" s="95"/>
      <c r="E104" s="28"/>
      <c r="F104" s="28"/>
      <c r="G104" s="28"/>
      <c r="H104" s="28"/>
      <c r="I104" s="28"/>
      <c r="J104" s="28"/>
      <c r="K104" s="28"/>
      <c r="L104" s="28"/>
      <c r="M104" s="28"/>
      <c r="N104" s="28"/>
      <c r="O104" s="28"/>
      <c r="P104" s="28"/>
      <c r="Q104" s="28"/>
      <c r="R104" s="28"/>
      <c r="S104" s="28"/>
      <c r="T104" s="28"/>
      <c r="U104" s="94"/>
      <c r="V104" s="95"/>
      <c r="W104" s="28"/>
      <c r="X104" s="28"/>
      <c r="Y104" s="28" t="s">
        <v>1227</v>
      </c>
      <c r="Z104" s="28"/>
      <c r="AA104" s="28"/>
      <c r="AB104" s="28"/>
      <c r="AC104" s="28"/>
      <c r="AD104" s="28"/>
      <c r="AE104" s="28"/>
      <c r="AG104" s="90" t="s">
        <v>2</v>
      </c>
      <c r="AH104" s="280"/>
      <c r="AI104" s="90"/>
      <c r="AJ104" s="90"/>
      <c r="AK104" s="90"/>
      <c r="AL104" s="179" t="s">
        <v>244</v>
      </c>
      <c r="AM104" s="94"/>
      <c r="AN104" s="95"/>
      <c r="AO104" s="28"/>
      <c r="AP104" s="28"/>
      <c r="AQ104" s="28"/>
    </row>
    <row r="105" spans="1:43" x14ac:dyDescent="0.2">
      <c r="A105" s="28"/>
      <c r="B105" s="757"/>
      <c r="C105" s="94"/>
      <c r="D105" s="95"/>
      <c r="E105" s="28"/>
      <c r="F105" s="28"/>
      <c r="G105" s="28"/>
      <c r="H105" s="28"/>
      <c r="I105" s="28"/>
      <c r="J105" s="28"/>
      <c r="K105" s="28"/>
      <c r="L105" s="28"/>
      <c r="M105" s="28"/>
      <c r="N105" s="28"/>
      <c r="O105" s="28"/>
      <c r="P105" s="28"/>
      <c r="Q105" s="28"/>
      <c r="R105" s="28"/>
      <c r="S105" s="28"/>
      <c r="T105" s="28"/>
      <c r="U105" s="94"/>
      <c r="V105" s="95"/>
      <c r="W105" s="28"/>
      <c r="X105" s="28"/>
      <c r="Y105" s="28"/>
      <c r="Z105" s="28"/>
      <c r="AA105" s="28"/>
      <c r="AB105" s="28"/>
      <c r="AC105" s="28"/>
      <c r="AD105" s="28"/>
      <c r="AE105" s="28"/>
      <c r="AF105" s="28"/>
      <c r="AG105" s="28"/>
      <c r="AH105" s="28"/>
      <c r="AI105" s="28"/>
      <c r="AJ105" s="28"/>
      <c r="AK105" s="28"/>
      <c r="AL105" s="179"/>
      <c r="AM105" s="94"/>
      <c r="AN105" s="95"/>
      <c r="AO105" s="28"/>
      <c r="AP105" s="28"/>
      <c r="AQ105" s="28"/>
    </row>
    <row r="106" spans="1:43" x14ac:dyDescent="0.2">
      <c r="A106" s="28"/>
      <c r="B106" s="757"/>
      <c r="C106" s="94"/>
      <c r="D106" s="95"/>
      <c r="E106" s="28"/>
      <c r="F106" s="28"/>
      <c r="G106" s="28"/>
      <c r="H106" s="28"/>
      <c r="I106" s="28"/>
      <c r="J106" s="28"/>
      <c r="K106" s="28"/>
      <c r="L106" s="28"/>
      <c r="M106" s="28"/>
      <c r="N106" s="28"/>
      <c r="O106" s="28"/>
      <c r="P106" s="28"/>
      <c r="Q106" s="28"/>
      <c r="R106" s="28"/>
      <c r="S106" s="28"/>
      <c r="T106" s="28"/>
      <c r="U106" s="94"/>
      <c r="V106" s="95"/>
      <c r="W106" s="24" t="s">
        <v>558</v>
      </c>
      <c r="X106" s="24"/>
      <c r="Y106" s="24"/>
      <c r="Z106" s="24"/>
      <c r="AA106" s="28"/>
      <c r="AB106" s="28"/>
      <c r="AC106" s="28"/>
      <c r="AD106" s="28"/>
      <c r="AE106" s="28"/>
      <c r="AF106" s="28"/>
      <c r="AG106" s="28"/>
      <c r="AH106" s="28"/>
      <c r="AI106" s="28"/>
      <c r="AJ106" s="28"/>
      <c r="AK106" s="24"/>
      <c r="AL106" s="179" t="s">
        <v>27</v>
      </c>
      <c r="AM106" s="94"/>
      <c r="AN106" s="95"/>
      <c r="AO106" s="28"/>
      <c r="AP106" s="28"/>
      <c r="AQ106" s="28"/>
    </row>
    <row r="107" spans="1:43" x14ac:dyDescent="0.2">
      <c r="A107" s="28"/>
      <c r="B107" s="757"/>
      <c r="C107" s="94"/>
      <c r="D107" s="95"/>
      <c r="E107" s="28"/>
      <c r="F107" s="28"/>
      <c r="G107" s="28"/>
      <c r="H107" s="28"/>
      <c r="I107" s="28"/>
      <c r="J107" s="28"/>
      <c r="K107" s="28"/>
      <c r="L107" s="28"/>
      <c r="M107" s="28"/>
      <c r="N107" s="28"/>
      <c r="O107" s="28"/>
      <c r="P107" s="28"/>
      <c r="Q107" s="28"/>
      <c r="R107" s="28"/>
      <c r="S107" s="28"/>
      <c r="T107" s="28"/>
      <c r="U107" s="94"/>
      <c r="V107" s="95"/>
      <c r="W107" s="24"/>
      <c r="X107" s="24"/>
      <c r="Y107" s="24"/>
      <c r="Z107" s="890" t="s">
        <v>559</v>
      </c>
      <c r="AA107" s="890"/>
      <c r="AB107" s="890"/>
      <c r="AC107" s="890"/>
      <c r="AD107" s="890"/>
      <c r="AE107" s="890"/>
      <c r="AF107" s="890"/>
      <c r="AG107" s="890"/>
      <c r="AH107" s="890"/>
      <c r="AI107" s="890"/>
      <c r="AJ107" s="890"/>
      <c r="AK107" s="890"/>
      <c r="AL107" s="179"/>
      <c r="AM107" s="94"/>
      <c r="AN107" s="95"/>
      <c r="AO107" s="28"/>
      <c r="AP107" s="28"/>
      <c r="AQ107" s="28"/>
    </row>
    <row r="108" spans="1:43" x14ac:dyDescent="0.2">
      <c r="A108" s="28"/>
      <c r="B108" s="757"/>
      <c r="C108" s="94"/>
      <c r="D108" s="95"/>
      <c r="E108" s="28"/>
      <c r="F108" s="28"/>
      <c r="G108" s="28"/>
      <c r="H108" s="28"/>
      <c r="I108" s="28"/>
      <c r="J108" s="28"/>
      <c r="K108" s="28"/>
      <c r="L108" s="28"/>
      <c r="M108" s="28"/>
      <c r="N108" s="28"/>
      <c r="O108" s="28"/>
      <c r="P108" s="28"/>
      <c r="Q108" s="28"/>
      <c r="R108" s="28"/>
      <c r="S108" s="28"/>
      <c r="T108" s="28"/>
      <c r="U108" s="94"/>
      <c r="V108" s="95"/>
      <c r="W108" s="28" t="s">
        <v>560</v>
      </c>
      <c r="X108" s="28"/>
      <c r="Y108" s="28"/>
      <c r="Z108" s="28"/>
      <c r="AA108" s="28"/>
      <c r="AB108" s="90" t="s">
        <v>2</v>
      </c>
      <c r="AC108" s="280"/>
      <c r="AD108" s="90"/>
      <c r="AE108" s="90"/>
      <c r="AF108" s="90"/>
      <c r="AG108" s="90"/>
      <c r="AH108" s="90"/>
      <c r="AI108" s="90"/>
      <c r="AJ108" s="90"/>
      <c r="AK108" s="90"/>
      <c r="AL108" s="179" t="s">
        <v>35</v>
      </c>
      <c r="AM108" s="94"/>
      <c r="AN108" s="95"/>
      <c r="AO108" s="28"/>
      <c r="AP108" s="28"/>
      <c r="AQ108" s="28"/>
    </row>
    <row r="109" spans="1:43" ht="6" customHeight="1" thickBot="1" x14ac:dyDescent="0.25">
      <c r="A109" s="146"/>
      <c r="B109" s="761"/>
      <c r="C109" s="148"/>
      <c r="D109" s="149"/>
      <c r="E109" s="146"/>
      <c r="F109" s="146"/>
      <c r="G109" s="146"/>
      <c r="H109" s="146"/>
      <c r="I109" s="146"/>
      <c r="J109" s="146"/>
      <c r="K109" s="146"/>
      <c r="L109" s="146"/>
      <c r="M109" s="146"/>
      <c r="N109" s="146"/>
      <c r="O109" s="146"/>
      <c r="P109" s="146"/>
      <c r="Q109" s="146"/>
      <c r="R109" s="146"/>
      <c r="S109" s="146"/>
      <c r="T109" s="146"/>
      <c r="U109" s="148"/>
      <c r="V109" s="149"/>
      <c r="W109" s="146"/>
      <c r="X109" s="146"/>
      <c r="Y109" s="146"/>
      <c r="Z109" s="146"/>
      <c r="AA109" s="146"/>
      <c r="AB109" s="146"/>
      <c r="AC109" s="146"/>
      <c r="AD109" s="146"/>
      <c r="AE109" s="146"/>
      <c r="AF109" s="146"/>
      <c r="AG109" s="146"/>
      <c r="AH109" s="146"/>
      <c r="AI109" s="146"/>
      <c r="AJ109" s="146"/>
      <c r="AK109" s="146"/>
      <c r="AL109" s="147"/>
      <c r="AM109" s="148"/>
      <c r="AN109" s="149"/>
      <c r="AO109" s="146"/>
      <c r="AP109" s="146"/>
      <c r="AQ109" s="146"/>
    </row>
    <row r="110" spans="1:43" ht="6" customHeight="1" x14ac:dyDescent="0.2">
      <c r="A110" s="298"/>
      <c r="B110" s="299"/>
      <c r="C110" s="300"/>
      <c r="D110" s="30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235"/>
      <c r="AM110" s="300"/>
      <c r="AN110" s="301"/>
      <c r="AO110" s="1"/>
      <c r="AP110" s="1"/>
      <c r="AQ110" s="302"/>
    </row>
    <row r="111" spans="1:43" x14ac:dyDescent="0.2">
      <c r="A111" s="303"/>
      <c r="B111" s="757">
        <v>811</v>
      </c>
      <c r="C111" s="94"/>
      <c r="D111" s="95"/>
      <c r="E111" s="899" t="s">
        <v>1229</v>
      </c>
      <c r="F111" s="899"/>
      <c r="G111" s="899"/>
      <c r="H111" s="899"/>
      <c r="I111" s="899"/>
      <c r="J111" s="899"/>
      <c r="K111" s="899"/>
      <c r="L111" s="899"/>
      <c r="M111" s="899"/>
      <c r="N111" s="899"/>
      <c r="O111" s="899"/>
      <c r="P111" s="899"/>
      <c r="Q111" s="899"/>
      <c r="R111" s="899"/>
      <c r="S111" s="899"/>
      <c r="T111" s="899"/>
      <c r="U111" s="28"/>
      <c r="V111" s="28"/>
      <c r="W111" s="28"/>
      <c r="X111" s="28"/>
      <c r="Y111" s="28"/>
      <c r="Z111" s="28"/>
      <c r="AA111" s="28"/>
      <c r="AB111" s="28"/>
      <c r="AC111" s="28"/>
      <c r="AD111" s="28"/>
      <c r="AE111" s="28"/>
      <c r="AF111" s="28"/>
      <c r="AG111" s="28"/>
      <c r="AH111" s="28"/>
      <c r="AI111" s="28"/>
      <c r="AJ111" s="28"/>
      <c r="AK111" s="28"/>
      <c r="AL111" s="42"/>
      <c r="AM111" s="94"/>
      <c r="AN111" s="95"/>
      <c r="AO111" s="28"/>
      <c r="AP111" s="28"/>
      <c r="AQ111" s="304"/>
    </row>
    <row r="112" spans="1:43" x14ac:dyDescent="0.2">
      <c r="A112" s="303"/>
      <c r="B112" s="757"/>
      <c r="C112" s="765"/>
      <c r="D112" s="95"/>
      <c r="E112" s="899"/>
      <c r="F112" s="899"/>
      <c r="G112" s="899"/>
      <c r="H112" s="899"/>
      <c r="I112" s="899"/>
      <c r="J112" s="899"/>
      <c r="K112" s="899"/>
      <c r="L112" s="899"/>
      <c r="M112" s="899"/>
      <c r="N112" s="899"/>
      <c r="O112" s="899"/>
      <c r="P112" s="899"/>
      <c r="Q112" s="899"/>
      <c r="R112" s="899"/>
      <c r="S112" s="899"/>
      <c r="T112" s="899"/>
      <c r="U112" s="766"/>
      <c r="V112" s="766"/>
      <c r="W112" s="766"/>
      <c r="X112" s="766"/>
      <c r="Y112" s="766"/>
      <c r="Z112" s="766"/>
      <c r="AA112" s="766"/>
      <c r="AB112" s="766"/>
      <c r="AC112" s="766"/>
      <c r="AD112" s="766"/>
      <c r="AE112" s="766"/>
      <c r="AF112" s="766"/>
      <c r="AG112" s="766"/>
      <c r="AH112" s="766"/>
      <c r="AI112" s="766"/>
      <c r="AJ112" s="766"/>
      <c r="AK112" s="766"/>
      <c r="AL112" s="762"/>
      <c r="AM112" s="765"/>
      <c r="AN112" s="95"/>
      <c r="AO112" s="766"/>
      <c r="AP112" s="766"/>
      <c r="AQ112" s="304"/>
    </row>
    <row r="113" spans="1:43" ht="6" customHeight="1" x14ac:dyDescent="0.2">
      <c r="A113" s="303"/>
      <c r="B113" s="757"/>
      <c r="C113" s="94"/>
      <c r="D113" s="95"/>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42"/>
      <c r="AM113" s="94"/>
      <c r="AN113" s="95"/>
      <c r="AO113" s="28"/>
      <c r="AP113" s="28"/>
      <c r="AQ113" s="304"/>
    </row>
    <row r="114" spans="1:43" x14ac:dyDescent="0.2">
      <c r="A114" s="303"/>
      <c r="B114" s="757"/>
      <c r="C114" s="94"/>
      <c r="D114" s="95"/>
      <c r="E114" s="28"/>
      <c r="F114" s="28"/>
      <c r="G114" s="28"/>
      <c r="H114" s="28"/>
      <c r="I114" s="42" t="s">
        <v>802</v>
      </c>
      <c r="J114" s="28"/>
      <c r="K114" s="28"/>
      <c r="L114" s="28"/>
      <c r="N114" s="28"/>
      <c r="P114" s="28"/>
      <c r="Q114" s="42" t="s">
        <v>1230</v>
      </c>
      <c r="R114" s="28"/>
      <c r="S114" s="28"/>
      <c r="T114" s="28"/>
      <c r="U114" s="28"/>
      <c r="V114" s="28"/>
      <c r="W114" s="28"/>
      <c r="X114" s="28"/>
      <c r="Y114" s="28"/>
      <c r="Z114" s="28"/>
      <c r="AA114" s="42" t="s">
        <v>1160</v>
      </c>
      <c r="AB114" s="28"/>
      <c r="AC114" s="28"/>
      <c r="AD114" s="28"/>
      <c r="AE114" s="28"/>
      <c r="AF114" s="28"/>
      <c r="AG114" s="28"/>
      <c r="AH114" s="28"/>
      <c r="AI114" s="28"/>
      <c r="AJ114" s="28"/>
      <c r="AK114" s="28"/>
      <c r="AL114" s="42"/>
      <c r="AM114" s="94"/>
      <c r="AN114" s="95"/>
      <c r="AO114" s="28"/>
      <c r="AP114" s="933">
        <v>813</v>
      </c>
      <c r="AQ114" s="304"/>
    </row>
    <row r="115" spans="1:43" x14ac:dyDescent="0.2">
      <c r="A115" s="303"/>
      <c r="B115" s="757"/>
      <c r="C115" s="94"/>
      <c r="D115" s="95"/>
      <c r="E115" s="28"/>
      <c r="F115" s="28"/>
      <c r="G115" s="28"/>
      <c r="H115" s="28"/>
      <c r="I115" s="42" t="s">
        <v>1198</v>
      </c>
      <c r="J115" s="28"/>
      <c r="K115" s="28"/>
      <c r="L115" s="28"/>
      <c r="N115" s="28"/>
      <c r="P115" s="28"/>
      <c r="Q115" s="42" t="s">
        <v>1231</v>
      </c>
      <c r="R115" s="28"/>
      <c r="S115" s="28"/>
      <c r="T115" s="28"/>
      <c r="U115" s="28"/>
      <c r="V115" s="28"/>
      <c r="W115" s="28"/>
      <c r="X115" s="28"/>
      <c r="Y115" s="28"/>
      <c r="Z115" s="28"/>
      <c r="AA115" s="42" t="s">
        <v>1232</v>
      </c>
      <c r="AB115" s="28"/>
      <c r="AC115" s="28"/>
      <c r="AD115" s="28"/>
      <c r="AE115" s="28"/>
      <c r="AF115" s="28"/>
      <c r="AG115" s="28"/>
      <c r="AH115" s="28"/>
      <c r="AI115" s="28"/>
      <c r="AJ115" s="28"/>
      <c r="AK115" s="28"/>
      <c r="AL115" s="42"/>
      <c r="AM115" s="94"/>
      <c r="AN115" s="95"/>
      <c r="AO115" s="28"/>
      <c r="AP115" s="933"/>
      <c r="AQ115" s="304"/>
    </row>
    <row r="116" spans="1:43" ht="6" customHeight="1" thickBot="1" x14ac:dyDescent="0.25">
      <c r="A116" s="305"/>
      <c r="B116" s="761"/>
      <c r="C116" s="148"/>
      <c r="D116" s="149"/>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c r="AA116" s="146"/>
      <c r="AB116" s="146"/>
      <c r="AC116" s="146"/>
      <c r="AD116" s="146"/>
      <c r="AE116" s="146"/>
      <c r="AF116" s="146"/>
      <c r="AG116" s="146"/>
      <c r="AH116" s="146"/>
      <c r="AI116" s="146"/>
      <c r="AJ116" s="146"/>
      <c r="AK116" s="146"/>
      <c r="AL116" s="297"/>
      <c r="AM116" s="148"/>
      <c r="AN116" s="149"/>
      <c r="AO116" s="146"/>
      <c r="AP116" s="146"/>
      <c r="AQ116" s="306"/>
    </row>
    <row r="117" spans="1:43" ht="6" customHeight="1" x14ac:dyDescent="0.2">
      <c r="A117" s="1"/>
      <c r="B117" s="299"/>
      <c r="C117" s="300"/>
      <c r="D117" s="301"/>
      <c r="E117" s="1"/>
      <c r="F117" s="1"/>
      <c r="G117" s="1"/>
      <c r="H117" s="1"/>
      <c r="I117" s="1"/>
      <c r="J117" s="1"/>
      <c r="K117" s="1"/>
      <c r="L117" s="1"/>
      <c r="M117" s="1"/>
      <c r="N117" s="1"/>
      <c r="O117" s="1"/>
      <c r="P117" s="1"/>
      <c r="Q117" s="1"/>
      <c r="R117" s="1"/>
      <c r="S117" s="1"/>
      <c r="T117" s="1"/>
      <c r="U117" s="300"/>
      <c r="V117" s="301"/>
      <c r="W117" s="1"/>
      <c r="X117" s="1"/>
      <c r="Y117" s="1"/>
      <c r="Z117" s="1"/>
      <c r="AA117" s="1"/>
      <c r="AB117" s="1"/>
      <c r="AC117" s="1"/>
      <c r="AD117" s="1"/>
      <c r="AE117" s="1"/>
      <c r="AF117" s="1"/>
      <c r="AG117" s="1"/>
      <c r="AH117" s="1"/>
      <c r="AI117" s="1"/>
      <c r="AJ117" s="1"/>
      <c r="AK117" s="1"/>
      <c r="AL117" s="235"/>
      <c r="AM117" s="300"/>
      <c r="AN117" s="301"/>
      <c r="AO117" s="1"/>
      <c r="AP117" s="1"/>
      <c r="AQ117" s="1"/>
    </row>
    <row r="118" spans="1:43" ht="11.25" customHeight="1" x14ac:dyDescent="0.2">
      <c r="A118" s="28"/>
      <c r="B118" s="757">
        <v>812</v>
      </c>
      <c r="C118" s="94"/>
      <c r="D118" s="95"/>
      <c r="E118" s="918" t="str">
        <f ca="1">VLOOKUP(INDIRECT(ADDRESS(ROW(),COLUMN()-3)),Language_Translations,MATCH(Language_Selected,Language_Options,0),FALSE)</f>
        <v>Pensez-vous que vous utiliserez, à un certain moment dans le futur, une méthode contraceptive pour retarder ou éviter une grossesse ?</v>
      </c>
      <c r="F118" s="918"/>
      <c r="G118" s="918"/>
      <c r="H118" s="918"/>
      <c r="I118" s="918"/>
      <c r="J118" s="918"/>
      <c r="K118" s="918"/>
      <c r="L118" s="918"/>
      <c r="M118" s="918"/>
      <c r="N118" s="918"/>
      <c r="O118" s="918"/>
      <c r="P118" s="918"/>
      <c r="Q118" s="918"/>
      <c r="R118" s="918"/>
      <c r="S118" s="918"/>
      <c r="T118" s="918"/>
      <c r="U118" s="94"/>
      <c r="V118" s="95"/>
      <c r="W118" s="24" t="s">
        <v>444</v>
      </c>
      <c r="X118" s="24"/>
      <c r="Y118" s="182" t="s">
        <v>2</v>
      </c>
      <c r="Z118" s="182"/>
      <c r="AA118" s="182"/>
      <c r="AB118" s="182"/>
      <c r="AC118" s="182"/>
      <c r="AD118" s="182"/>
      <c r="AE118" s="182"/>
      <c r="AF118" s="182"/>
      <c r="AG118" s="182"/>
      <c r="AH118" s="182"/>
      <c r="AI118" s="182"/>
      <c r="AJ118" s="182"/>
      <c r="AK118" s="182"/>
      <c r="AL118" s="178" t="s">
        <v>10</v>
      </c>
      <c r="AM118" s="94"/>
      <c r="AN118" s="95"/>
      <c r="AO118" s="28"/>
      <c r="AP118" s="28"/>
      <c r="AQ118" s="28"/>
    </row>
    <row r="119" spans="1:43" x14ac:dyDescent="0.2">
      <c r="A119" s="28"/>
      <c r="B119" s="757"/>
      <c r="C119" s="94"/>
      <c r="D119" s="95"/>
      <c r="E119" s="918"/>
      <c r="F119" s="918"/>
      <c r="G119" s="918"/>
      <c r="H119" s="918"/>
      <c r="I119" s="918"/>
      <c r="J119" s="918"/>
      <c r="K119" s="918"/>
      <c r="L119" s="918"/>
      <c r="M119" s="918"/>
      <c r="N119" s="918"/>
      <c r="O119" s="918"/>
      <c r="P119" s="918"/>
      <c r="Q119" s="918"/>
      <c r="R119" s="918"/>
      <c r="S119" s="918"/>
      <c r="T119" s="918"/>
      <c r="U119" s="94"/>
      <c r="V119" s="95"/>
      <c r="W119" s="24" t="s">
        <v>445</v>
      </c>
      <c r="X119" s="24"/>
      <c r="Y119" s="182" t="s">
        <v>2</v>
      </c>
      <c r="Z119" s="182"/>
      <c r="AA119" s="182"/>
      <c r="AB119" s="182"/>
      <c r="AC119" s="182"/>
      <c r="AD119" s="182"/>
      <c r="AE119" s="182"/>
      <c r="AF119" s="182"/>
      <c r="AG119" s="182"/>
      <c r="AH119" s="182"/>
      <c r="AI119" s="182"/>
      <c r="AJ119" s="182"/>
      <c r="AK119" s="182"/>
      <c r="AL119" s="178" t="s">
        <v>12</v>
      </c>
      <c r="AM119" s="94"/>
      <c r="AN119" s="95"/>
      <c r="AO119" s="28"/>
      <c r="AP119" s="24"/>
      <c r="AQ119" s="24"/>
    </row>
    <row r="120" spans="1:43" x14ac:dyDescent="0.2">
      <c r="A120" s="28"/>
      <c r="B120" s="757"/>
      <c r="C120" s="94"/>
      <c r="D120" s="95"/>
      <c r="E120" s="918"/>
      <c r="F120" s="918"/>
      <c r="G120" s="918"/>
      <c r="H120" s="918"/>
      <c r="I120" s="918"/>
      <c r="J120" s="918"/>
      <c r="K120" s="918"/>
      <c r="L120" s="918"/>
      <c r="M120" s="918"/>
      <c r="N120" s="918"/>
      <c r="O120" s="918"/>
      <c r="P120" s="918"/>
      <c r="Q120" s="918"/>
      <c r="R120" s="918"/>
      <c r="S120" s="918"/>
      <c r="T120" s="918"/>
      <c r="U120" s="94"/>
      <c r="V120" s="95"/>
      <c r="W120" s="24" t="s">
        <v>560</v>
      </c>
      <c r="X120" s="24"/>
      <c r="Y120" s="24"/>
      <c r="Z120" s="24"/>
      <c r="AA120" s="24"/>
      <c r="AB120" s="182" t="s">
        <v>2</v>
      </c>
      <c r="AC120" s="182"/>
      <c r="AD120" s="182"/>
      <c r="AE120" s="182"/>
      <c r="AF120" s="182"/>
      <c r="AG120" s="182"/>
      <c r="AH120" s="182"/>
      <c r="AI120" s="182"/>
      <c r="AJ120" s="182"/>
      <c r="AK120" s="182"/>
      <c r="AL120" s="178" t="s">
        <v>58</v>
      </c>
      <c r="AM120" s="94"/>
      <c r="AN120" s="95"/>
      <c r="AO120" s="24"/>
      <c r="AP120" s="24"/>
      <c r="AQ120" s="28"/>
    </row>
    <row r="121" spans="1:43" ht="6" customHeight="1" x14ac:dyDescent="0.2">
      <c r="A121" s="30"/>
      <c r="B121" s="793"/>
      <c r="C121" s="91"/>
      <c r="D121" s="44"/>
      <c r="E121" s="30"/>
      <c r="F121" s="30"/>
      <c r="G121" s="30"/>
      <c r="H121" s="30"/>
      <c r="I121" s="30"/>
      <c r="J121" s="30"/>
      <c r="K121" s="30"/>
      <c r="L121" s="30"/>
      <c r="M121" s="30"/>
      <c r="N121" s="30"/>
      <c r="O121" s="30"/>
      <c r="P121" s="30"/>
      <c r="Q121" s="30"/>
      <c r="R121" s="30"/>
      <c r="S121" s="30"/>
      <c r="T121" s="30"/>
      <c r="U121" s="91"/>
      <c r="V121" s="44"/>
      <c r="W121" s="30"/>
      <c r="X121" s="30"/>
      <c r="Y121" s="30"/>
      <c r="Z121" s="30"/>
      <c r="AA121" s="30"/>
      <c r="AB121" s="30"/>
      <c r="AC121" s="30"/>
      <c r="AD121" s="30"/>
      <c r="AE121" s="30"/>
      <c r="AF121" s="30"/>
      <c r="AG121" s="30"/>
      <c r="AH121" s="30"/>
      <c r="AI121" s="30"/>
      <c r="AJ121" s="30"/>
      <c r="AK121" s="30"/>
      <c r="AL121" s="185"/>
      <c r="AM121" s="91"/>
      <c r="AN121" s="44"/>
      <c r="AO121" s="30"/>
      <c r="AP121" s="30"/>
      <c r="AQ121" s="30"/>
    </row>
    <row r="122" spans="1:43" ht="6" customHeight="1" x14ac:dyDescent="0.2">
      <c r="A122" s="26"/>
      <c r="B122" s="756"/>
      <c r="C122" s="89"/>
      <c r="D122" s="45"/>
      <c r="E122" s="26"/>
      <c r="F122" s="26"/>
      <c r="G122" s="26"/>
      <c r="H122" s="26"/>
      <c r="I122" s="26"/>
      <c r="J122" s="26"/>
      <c r="K122" s="26"/>
      <c r="L122" s="26"/>
      <c r="M122" s="26"/>
      <c r="N122" s="26"/>
      <c r="O122" s="26"/>
      <c r="P122" s="26"/>
      <c r="Q122" s="26"/>
      <c r="R122" s="26"/>
      <c r="S122" s="26"/>
      <c r="T122" s="26"/>
      <c r="U122" s="89"/>
      <c r="V122" s="45"/>
      <c r="W122" s="26"/>
      <c r="X122" s="26"/>
      <c r="Y122" s="26"/>
      <c r="Z122" s="26"/>
      <c r="AA122" s="26"/>
      <c r="AB122" s="26"/>
      <c r="AC122" s="26"/>
      <c r="AD122" s="26"/>
      <c r="AE122" s="26"/>
      <c r="AF122" s="26"/>
      <c r="AG122" s="26"/>
      <c r="AH122" s="26"/>
      <c r="AI122" s="26"/>
      <c r="AJ122" s="26"/>
      <c r="AK122" s="26"/>
      <c r="AL122" s="187"/>
      <c r="AM122" s="89"/>
      <c r="AN122" s="45"/>
      <c r="AO122" s="26"/>
      <c r="AP122" s="26"/>
      <c r="AQ122" s="26"/>
    </row>
    <row r="123" spans="1:43" x14ac:dyDescent="0.2">
      <c r="A123" s="28"/>
      <c r="B123" s="777">
        <v>813</v>
      </c>
      <c r="C123" s="94"/>
      <c r="D123" s="95"/>
      <c r="E123" s="899" t="s">
        <v>1176</v>
      </c>
      <c r="F123" s="899"/>
      <c r="G123" s="899"/>
      <c r="H123" s="899"/>
      <c r="I123" s="899"/>
      <c r="J123" s="899"/>
      <c r="K123" s="899"/>
      <c r="L123" s="899"/>
      <c r="M123" s="899"/>
      <c r="N123" s="899"/>
      <c r="O123" s="899"/>
      <c r="P123" s="899"/>
      <c r="Q123" s="899"/>
      <c r="R123" s="899"/>
      <c r="S123" s="899"/>
      <c r="T123" s="899"/>
      <c r="U123" s="94"/>
      <c r="V123" s="95"/>
      <c r="W123" s="24"/>
      <c r="X123" s="24"/>
      <c r="Y123" s="24"/>
      <c r="Z123" s="24"/>
      <c r="AA123" s="24"/>
      <c r="AB123" s="24"/>
      <c r="AC123" s="24"/>
      <c r="AD123" s="24"/>
      <c r="AE123" s="24"/>
      <c r="AF123" s="24"/>
      <c r="AG123" s="24"/>
      <c r="AH123" s="24"/>
      <c r="AI123" s="24"/>
      <c r="AJ123" s="24"/>
      <c r="AK123" s="24"/>
      <c r="AL123" s="36"/>
      <c r="AM123" s="94"/>
      <c r="AN123" s="95"/>
      <c r="AO123" s="24"/>
      <c r="AP123" s="24"/>
      <c r="AQ123" s="24"/>
    </row>
    <row r="124" spans="1:43" ht="6" customHeight="1" x14ac:dyDescent="0.2">
      <c r="A124" s="28"/>
      <c r="B124" s="777"/>
      <c r="C124" s="94"/>
      <c r="D124" s="95"/>
      <c r="E124" s="28"/>
      <c r="F124" s="28"/>
      <c r="G124" s="28"/>
      <c r="H124" s="28"/>
      <c r="I124" s="28"/>
      <c r="J124" s="28"/>
      <c r="K124" s="28"/>
      <c r="L124" s="28"/>
      <c r="M124" s="28"/>
      <c r="N124" s="28"/>
      <c r="O124" s="28"/>
      <c r="P124" s="28"/>
      <c r="Q124" s="28"/>
      <c r="R124" s="28"/>
      <c r="S124" s="28"/>
      <c r="T124" s="28"/>
      <c r="U124" s="94"/>
      <c r="V124" s="95"/>
      <c r="W124" s="28"/>
      <c r="X124" s="28"/>
      <c r="Y124" s="28"/>
      <c r="Z124" s="28"/>
      <c r="AA124" s="28"/>
      <c r="AB124" s="28"/>
      <c r="AC124" s="28"/>
      <c r="AD124" s="28"/>
      <c r="AE124" s="28"/>
      <c r="AF124" s="28"/>
      <c r="AG124" s="28"/>
      <c r="AH124" s="28"/>
      <c r="AI124" s="28"/>
      <c r="AJ124" s="28"/>
      <c r="AK124" s="28"/>
      <c r="AL124" s="42"/>
      <c r="AM124" s="94"/>
      <c r="AN124" s="95"/>
      <c r="AO124" s="24"/>
      <c r="AP124" s="24"/>
      <c r="AQ124" s="24"/>
    </row>
    <row r="125" spans="1:43" x14ac:dyDescent="0.2">
      <c r="A125" s="28"/>
      <c r="B125" s="777"/>
      <c r="C125" s="94"/>
      <c r="D125" s="95"/>
      <c r="F125" s="28"/>
      <c r="G125" s="28"/>
      <c r="H125" s="28"/>
      <c r="I125" s="28"/>
      <c r="J125" s="42" t="s">
        <v>1233</v>
      </c>
      <c r="L125" s="270"/>
      <c r="M125" s="24"/>
      <c r="N125" s="24"/>
      <c r="O125" s="28"/>
      <c r="P125" s="28"/>
      <c r="Q125" s="28"/>
      <c r="R125" s="36" t="s">
        <v>1073</v>
      </c>
      <c r="S125" s="24"/>
      <c r="T125" s="24"/>
      <c r="U125" s="94"/>
      <c r="V125" s="95"/>
      <c r="W125" s="24"/>
      <c r="X125" s="24"/>
      <c r="Y125" s="24"/>
      <c r="Z125" s="24"/>
      <c r="AA125" s="24"/>
      <c r="AB125" s="24"/>
      <c r="AC125" s="24"/>
      <c r="AD125" s="24"/>
      <c r="AE125" s="24"/>
      <c r="AF125" s="24"/>
      <c r="AG125" s="24"/>
      <c r="AH125" s="24"/>
      <c r="AI125" s="24"/>
      <c r="AJ125" s="24"/>
      <c r="AK125" s="24"/>
      <c r="AL125" s="36"/>
      <c r="AM125" s="94"/>
      <c r="AN125" s="95"/>
      <c r="AO125" s="24"/>
      <c r="AP125" s="24"/>
      <c r="AQ125" s="24"/>
    </row>
    <row r="126" spans="1:43" x14ac:dyDescent="0.2">
      <c r="A126" s="28"/>
      <c r="B126" s="777"/>
      <c r="C126" s="94"/>
      <c r="D126" s="95"/>
      <c r="E126" s="24"/>
      <c r="F126" s="28"/>
      <c r="G126" s="28"/>
      <c r="H126" s="28"/>
      <c r="I126" s="28"/>
      <c r="J126" s="42" t="s">
        <v>1234</v>
      </c>
      <c r="L126" s="270"/>
      <c r="M126" s="24"/>
      <c r="N126" s="24"/>
      <c r="O126" s="28"/>
      <c r="P126" s="28"/>
      <c r="Q126" s="28"/>
      <c r="R126" s="36" t="s">
        <v>704</v>
      </c>
      <c r="S126" s="24"/>
      <c r="T126" s="24"/>
      <c r="U126" s="94"/>
      <c r="V126" s="95"/>
      <c r="W126" s="28" t="s">
        <v>1081</v>
      </c>
      <c r="X126" s="28"/>
      <c r="Y126" s="28"/>
      <c r="Z126" s="90" t="s">
        <v>2</v>
      </c>
      <c r="AA126" s="90"/>
      <c r="AB126" s="90"/>
      <c r="AC126" s="90"/>
      <c r="AD126" s="90"/>
      <c r="AE126" s="90"/>
      <c r="AF126" s="90"/>
      <c r="AG126" s="90"/>
      <c r="AH126" s="90"/>
      <c r="AI126" s="90"/>
      <c r="AJ126" s="90"/>
      <c r="AK126" s="90"/>
      <c r="AL126" s="296" t="s">
        <v>20</v>
      </c>
      <c r="AM126" s="94"/>
      <c r="AN126" s="95"/>
      <c r="AO126" s="24"/>
      <c r="AP126" s="29">
        <v>815</v>
      </c>
      <c r="AQ126" s="24"/>
    </row>
    <row r="127" spans="1:43" ht="6" customHeight="1" x14ac:dyDescent="0.2">
      <c r="A127" s="28"/>
      <c r="B127" s="777"/>
      <c r="C127" s="94"/>
      <c r="D127" s="95"/>
      <c r="E127" s="24"/>
      <c r="F127" s="28"/>
      <c r="G127" s="28"/>
      <c r="H127" s="28"/>
      <c r="I127" s="28"/>
      <c r="J127" s="28"/>
      <c r="K127" s="28"/>
      <c r="L127" s="270"/>
      <c r="M127" s="24"/>
      <c r="N127" s="24"/>
      <c r="O127" s="28"/>
      <c r="P127" s="28"/>
      <c r="Q127" s="28"/>
      <c r="R127" s="24"/>
      <c r="S127" s="24"/>
      <c r="T127" s="24"/>
      <c r="U127" s="94"/>
      <c r="V127" s="95"/>
      <c r="W127" s="28"/>
      <c r="X127" s="28"/>
      <c r="Y127" s="28"/>
      <c r="Z127" s="28"/>
      <c r="AA127" s="28"/>
      <c r="AB127" s="28"/>
      <c r="AC127" s="28"/>
      <c r="AD127" s="28"/>
      <c r="AE127" s="28"/>
      <c r="AF127" s="28"/>
      <c r="AG127" s="28"/>
      <c r="AH127" s="28"/>
      <c r="AI127" s="28"/>
      <c r="AJ127" s="28"/>
      <c r="AK127" s="28"/>
      <c r="AL127" s="296"/>
      <c r="AM127" s="94"/>
      <c r="AN127" s="95"/>
      <c r="AO127" s="24"/>
      <c r="AP127" s="29"/>
      <c r="AQ127" s="24"/>
    </row>
    <row r="128" spans="1:43" x14ac:dyDescent="0.2">
      <c r="A128" s="28"/>
      <c r="B128" s="777"/>
      <c r="C128" s="94"/>
      <c r="D128" s="95"/>
      <c r="E128" s="24" t="s">
        <v>55</v>
      </c>
      <c r="F128" s="918" t="str">
        <f ca="1">VLOOKUP(CONCATENATE($B$123&amp;INDIRECT(ADDRESS(ROW(),COLUMN()-1))),Language_Translations,MATCH(Language_Selected,Language_Options,0),FALSE)</f>
        <v>Si vous pouviez revenir à l'époque où vous n'aviez pas d'enfant et que vous pouviez choisir exactement le nombre d'enfants à avoir dans votre vie, combien auriez-vous voulu en avoir ?</v>
      </c>
      <c r="G128" s="918"/>
      <c r="H128" s="918"/>
      <c r="I128" s="918"/>
      <c r="J128" s="918"/>
      <c r="K128" s="918"/>
      <c r="L128" s="962"/>
      <c r="M128" s="24" t="s">
        <v>56</v>
      </c>
      <c r="N128" s="918" t="str">
        <f ca="1">VLOOKUP(CONCATENATE($B$123&amp;INDIRECT(ADDRESS(ROW(),COLUMN()-1))),Language_Translations,MATCH(Language_Selected,Language_Options,0),FALSE)</f>
        <v>Si vous pouviez choisir exactement le nombre d'enfants à avoir dans votre vie, combien en voudriez-vous ?</v>
      </c>
      <c r="O128" s="918"/>
      <c r="P128" s="918"/>
      <c r="Q128" s="918"/>
      <c r="R128" s="918"/>
      <c r="S128" s="918"/>
      <c r="T128" s="918"/>
      <c r="U128" s="94"/>
      <c r="V128" s="95"/>
      <c r="W128" s="24"/>
      <c r="X128" s="24"/>
      <c r="Y128" s="24"/>
      <c r="Z128" s="24"/>
      <c r="AA128" s="24"/>
      <c r="AB128" s="24"/>
      <c r="AC128" s="24"/>
      <c r="AD128" s="24"/>
      <c r="AE128" s="24"/>
      <c r="AF128" s="24"/>
      <c r="AG128" s="24"/>
      <c r="AH128" s="24"/>
      <c r="AI128" s="24"/>
      <c r="AJ128" s="24"/>
      <c r="AK128" s="24"/>
      <c r="AL128" s="36"/>
      <c r="AM128" s="94"/>
      <c r="AN128" s="95"/>
      <c r="AO128" s="24"/>
      <c r="AP128" s="24"/>
      <c r="AQ128" s="24"/>
    </row>
    <row r="129" spans="1:43" x14ac:dyDescent="0.2">
      <c r="A129" s="766"/>
      <c r="B129" s="777"/>
      <c r="C129" s="765"/>
      <c r="D129" s="95"/>
      <c r="E129" s="792"/>
      <c r="F129" s="918"/>
      <c r="G129" s="918"/>
      <c r="H129" s="918"/>
      <c r="I129" s="918"/>
      <c r="J129" s="918"/>
      <c r="K129" s="918"/>
      <c r="L129" s="962"/>
      <c r="M129" s="792"/>
      <c r="N129" s="918"/>
      <c r="O129" s="918"/>
      <c r="P129" s="918"/>
      <c r="Q129" s="918"/>
      <c r="R129" s="918"/>
      <c r="S129" s="918"/>
      <c r="T129" s="918"/>
      <c r="U129" s="765"/>
      <c r="V129" s="95"/>
      <c r="W129" s="792"/>
      <c r="X129" s="792"/>
      <c r="Y129" s="792"/>
      <c r="Z129" s="792"/>
      <c r="AA129" s="792"/>
      <c r="AB129" s="792"/>
      <c r="AC129" s="792"/>
      <c r="AD129" s="792"/>
      <c r="AE129" s="792"/>
      <c r="AF129" s="792"/>
      <c r="AG129" s="792"/>
      <c r="AH129" s="792"/>
      <c r="AI129" s="792"/>
      <c r="AJ129" s="792"/>
      <c r="AK129" s="792"/>
      <c r="AL129" s="776"/>
      <c r="AM129" s="765"/>
      <c r="AN129" s="95"/>
      <c r="AO129" s="792"/>
      <c r="AP129" s="792"/>
      <c r="AQ129" s="792"/>
    </row>
    <row r="130" spans="1:43" ht="11.25" customHeight="1" x14ac:dyDescent="0.2">
      <c r="A130" s="28"/>
      <c r="B130" s="777"/>
      <c r="C130" s="94"/>
      <c r="D130" s="95"/>
      <c r="F130" s="918"/>
      <c r="G130" s="918"/>
      <c r="H130" s="918"/>
      <c r="I130" s="918"/>
      <c r="J130" s="918"/>
      <c r="K130" s="918"/>
      <c r="L130" s="962"/>
      <c r="M130" s="28"/>
      <c r="N130" s="918"/>
      <c r="O130" s="918"/>
      <c r="P130" s="918"/>
      <c r="Q130" s="918"/>
      <c r="R130" s="918"/>
      <c r="S130" s="918"/>
      <c r="T130" s="918"/>
      <c r="U130" s="94"/>
      <c r="V130" s="95"/>
      <c r="W130" s="28"/>
      <c r="X130" s="28"/>
      <c r="Y130" s="28"/>
      <c r="Z130" s="28"/>
      <c r="AA130" s="28"/>
      <c r="AB130" s="28"/>
      <c r="AC130" s="28"/>
      <c r="AD130" s="28"/>
      <c r="AE130" s="28"/>
      <c r="AF130" s="28"/>
      <c r="AG130" s="28"/>
      <c r="AH130" s="28"/>
      <c r="AI130" s="45"/>
      <c r="AJ130" s="89"/>
      <c r="AK130" s="45"/>
      <c r="AL130" s="37"/>
      <c r="AM130" s="94"/>
      <c r="AN130" s="95"/>
      <c r="AO130" s="24"/>
      <c r="AP130" s="24"/>
      <c r="AQ130" s="24"/>
    </row>
    <row r="131" spans="1:43" x14ac:dyDescent="0.2">
      <c r="A131" s="28"/>
      <c r="B131" s="777"/>
      <c r="C131" s="94"/>
      <c r="D131" s="95"/>
      <c r="E131" s="28"/>
      <c r="F131" s="918"/>
      <c r="G131" s="918"/>
      <c r="H131" s="918"/>
      <c r="I131" s="918"/>
      <c r="J131" s="918"/>
      <c r="K131" s="918"/>
      <c r="L131" s="962"/>
      <c r="M131" s="28"/>
      <c r="N131" s="918"/>
      <c r="O131" s="918"/>
      <c r="P131" s="918"/>
      <c r="Q131" s="918"/>
      <c r="R131" s="918"/>
      <c r="S131" s="918"/>
      <c r="T131" s="918"/>
      <c r="U131" s="94"/>
      <c r="V131" s="95"/>
      <c r="W131" s="28" t="s">
        <v>737</v>
      </c>
      <c r="X131" s="28"/>
      <c r="Y131" s="28"/>
      <c r="AA131" s="90" t="s">
        <v>2</v>
      </c>
      <c r="AB131" s="90"/>
      <c r="AC131" s="90"/>
      <c r="AD131" s="90"/>
      <c r="AE131" s="90"/>
      <c r="AF131" s="90"/>
      <c r="AG131" s="90"/>
      <c r="AH131" s="90"/>
      <c r="AI131" s="44"/>
      <c r="AJ131" s="91"/>
      <c r="AK131" s="44"/>
      <c r="AL131" s="39"/>
      <c r="AM131" s="94"/>
      <c r="AN131" s="95"/>
      <c r="AO131" s="24"/>
      <c r="AP131" s="24"/>
      <c r="AQ131" s="24"/>
    </row>
    <row r="132" spans="1:43" x14ac:dyDescent="0.2">
      <c r="A132" s="28"/>
      <c r="B132" s="777"/>
      <c r="C132" s="94"/>
      <c r="D132" s="95"/>
      <c r="E132" s="28"/>
      <c r="F132" s="918"/>
      <c r="G132" s="918"/>
      <c r="H132" s="918"/>
      <c r="I132" s="918"/>
      <c r="J132" s="918"/>
      <c r="K132" s="918"/>
      <c r="L132" s="962"/>
      <c r="M132" s="28"/>
      <c r="N132" s="918"/>
      <c r="O132" s="918"/>
      <c r="P132" s="918"/>
      <c r="Q132" s="918"/>
      <c r="R132" s="918"/>
      <c r="S132" s="918"/>
      <c r="T132" s="918"/>
      <c r="U132" s="94"/>
      <c r="V132" s="95"/>
      <c r="W132" s="24"/>
      <c r="X132" s="24"/>
      <c r="Y132" s="24"/>
      <c r="Z132" s="24"/>
      <c r="AA132" s="24"/>
      <c r="AB132" s="24"/>
      <c r="AC132" s="24"/>
      <c r="AD132" s="24"/>
      <c r="AE132" s="24"/>
      <c r="AF132" s="24"/>
      <c r="AG132" s="24"/>
      <c r="AH132" s="24"/>
      <c r="AI132" s="24"/>
      <c r="AJ132" s="24"/>
      <c r="AK132" s="24"/>
      <c r="AL132" s="36"/>
      <c r="AM132" s="94"/>
      <c r="AN132" s="95"/>
      <c r="AO132" s="24"/>
      <c r="AP132" s="24"/>
      <c r="AQ132" s="24"/>
    </row>
    <row r="133" spans="1:43" x14ac:dyDescent="0.2">
      <c r="A133" s="28"/>
      <c r="B133" s="777"/>
      <c r="C133" s="94"/>
      <c r="D133" s="95"/>
      <c r="E133" s="28"/>
      <c r="F133" s="918"/>
      <c r="G133" s="918"/>
      <c r="H133" s="918"/>
      <c r="I133" s="918"/>
      <c r="J133" s="918"/>
      <c r="K133" s="918"/>
      <c r="L133" s="962"/>
      <c r="M133" s="28"/>
      <c r="N133" s="918"/>
      <c r="O133" s="918"/>
      <c r="P133" s="918"/>
      <c r="Q133" s="918"/>
      <c r="R133" s="918"/>
      <c r="S133" s="918"/>
      <c r="T133" s="918"/>
      <c r="U133" s="94"/>
      <c r="V133" s="95"/>
      <c r="W133" s="24"/>
      <c r="X133" s="24"/>
      <c r="Y133" s="24"/>
      <c r="Z133" s="24"/>
      <c r="AA133" s="24"/>
      <c r="AB133" s="24"/>
      <c r="AC133" s="24"/>
      <c r="AD133" s="24"/>
      <c r="AE133" s="24"/>
      <c r="AF133" s="24"/>
      <c r="AG133" s="24"/>
      <c r="AH133" s="24"/>
      <c r="AI133" s="24"/>
      <c r="AJ133" s="24"/>
      <c r="AK133" s="24"/>
      <c r="AL133" s="36"/>
      <c r="AM133" s="94"/>
      <c r="AN133" s="95"/>
      <c r="AO133" s="24"/>
      <c r="AP133" s="24"/>
      <c r="AQ133" s="24"/>
    </row>
    <row r="134" spans="1:43" x14ac:dyDescent="0.2">
      <c r="A134" s="28"/>
      <c r="B134" s="777"/>
      <c r="C134" s="94"/>
      <c r="D134" s="95"/>
      <c r="E134" s="28"/>
      <c r="F134" s="918"/>
      <c r="G134" s="918"/>
      <c r="H134" s="918"/>
      <c r="I134" s="918"/>
      <c r="J134" s="918"/>
      <c r="K134" s="918"/>
      <c r="L134" s="962"/>
      <c r="M134" s="28"/>
      <c r="N134" s="918"/>
      <c r="O134" s="918"/>
      <c r="P134" s="918"/>
      <c r="Q134" s="918"/>
      <c r="R134" s="918"/>
      <c r="S134" s="918"/>
      <c r="T134" s="918"/>
      <c r="U134" s="94"/>
      <c r="V134" s="95"/>
      <c r="W134" s="24" t="s">
        <v>558</v>
      </c>
      <c r="X134" s="24"/>
      <c r="Y134" s="24"/>
      <c r="Z134" s="24"/>
      <c r="AA134" s="28"/>
      <c r="AB134" s="28"/>
      <c r="AC134" s="28"/>
      <c r="AD134" s="28"/>
      <c r="AE134" s="28"/>
      <c r="AF134" s="28"/>
      <c r="AG134" s="28"/>
      <c r="AH134" s="28"/>
      <c r="AI134" s="28"/>
      <c r="AJ134" s="28"/>
      <c r="AK134" s="28"/>
      <c r="AL134" s="42" t="s">
        <v>48</v>
      </c>
      <c r="AM134" s="94"/>
      <c r="AN134" s="95"/>
      <c r="AO134" s="24"/>
      <c r="AP134" s="29">
        <v>815</v>
      </c>
      <c r="AQ134" s="24"/>
    </row>
    <row r="135" spans="1:43" x14ac:dyDescent="0.2">
      <c r="A135" s="28"/>
      <c r="B135" s="777"/>
      <c r="C135" s="94"/>
      <c r="D135" s="95"/>
      <c r="E135" s="28"/>
      <c r="F135" s="918"/>
      <c r="G135" s="918"/>
      <c r="H135" s="918"/>
      <c r="I135" s="918"/>
      <c r="J135" s="918"/>
      <c r="K135" s="918"/>
      <c r="L135" s="962"/>
      <c r="M135" s="28"/>
      <c r="N135" s="918"/>
      <c r="O135" s="918"/>
      <c r="P135" s="918"/>
      <c r="Q135" s="918"/>
      <c r="R135" s="918"/>
      <c r="S135" s="918"/>
      <c r="T135" s="918"/>
      <c r="U135" s="94"/>
      <c r="V135" s="95"/>
      <c r="W135" s="24"/>
      <c r="X135" s="24"/>
      <c r="Y135" s="24"/>
      <c r="Z135" s="890" t="s">
        <v>559</v>
      </c>
      <c r="AA135" s="890"/>
      <c r="AB135" s="890"/>
      <c r="AC135" s="890"/>
      <c r="AD135" s="890"/>
      <c r="AE135" s="890"/>
      <c r="AF135" s="890"/>
      <c r="AG135" s="890"/>
      <c r="AH135" s="890"/>
      <c r="AI135" s="890"/>
      <c r="AJ135" s="890"/>
      <c r="AK135" s="890"/>
      <c r="AL135" s="42"/>
      <c r="AM135" s="94"/>
      <c r="AN135" s="95"/>
      <c r="AO135" s="24"/>
      <c r="AP135" s="24"/>
      <c r="AQ135" s="24"/>
    </row>
    <row r="136" spans="1:43" x14ac:dyDescent="0.2">
      <c r="A136" s="766"/>
      <c r="B136" s="777"/>
      <c r="C136" s="765"/>
      <c r="D136" s="95"/>
      <c r="E136" s="766"/>
      <c r="F136" s="918"/>
      <c r="G136" s="918"/>
      <c r="H136" s="918"/>
      <c r="I136" s="918"/>
      <c r="J136" s="918"/>
      <c r="K136" s="918"/>
      <c r="L136" s="962"/>
      <c r="M136" s="766"/>
      <c r="N136" s="918"/>
      <c r="O136" s="918"/>
      <c r="P136" s="918"/>
      <c r="Q136" s="918"/>
      <c r="R136" s="918"/>
      <c r="S136" s="918"/>
      <c r="T136" s="918"/>
      <c r="U136" s="765"/>
      <c r="V136" s="95"/>
      <c r="W136" s="792"/>
      <c r="X136" s="792"/>
      <c r="Y136" s="792"/>
      <c r="Z136" s="757"/>
      <c r="AA136" s="757"/>
      <c r="AB136" s="757"/>
      <c r="AC136" s="757"/>
      <c r="AD136" s="757"/>
      <c r="AE136" s="757"/>
      <c r="AF136" s="757"/>
      <c r="AG136" s="757"/>
      <c r="AH136" s="757"/>
      <c r="AI136" s="757"/>
      <c r="AJ136" s="757"/>
      <c r="AK136" s="757"/>
      <c r="AL136" s="762"/>
      <c r="AM136" s="765"/>
      <c r="AN136" s="95"/>
      <c r="AO136" s="792"/>
      <c r="AP136" s="792"/>
      <c r="AQ136" s="792"/>
    </row>
    <row r="137" spans="1:43" x14ac:dyDescent="0.2">
      <c r="A137" s="28"/>
      <c r="B137" s="757"/>
      <c r="C137" s="94"/>
      <c r="D137" s="95"/>
      <c r="E137" s="28"/>
      <c r="F137" s="918"/>
      <c r="G137" s="918"/>
      <c r="H137" s="918"/>
      <c r="I137" s="918"/>
      <c r="J137" s="918"/>
      <c r="K137" s="918"/>
      <c r="L137" s="962"/>
      <c r="M137" s="28"/>
      <c r="N137" s="918"/>
      <c r="O137" s="918"/>
      <c r="P137" s="918"/>
      <c r="Q137" s="918"/>
      <c r="R137" s="918"/>
      <c r="S137" s="918"/>
      <c r="T137" s="918"/>
      <c r="U137" s="94"/>
      <c r="V137" s="95"/>
      <c r="W137" s="28"/>
      <c r="X137" s="28"/>
      <c r="Y137" s="28"/>
      <c r="Z137" s="28"/>
      <c r="AA137" s="28"/>
      <c r="AB137" s="28"/>
      <c r="AC137" s="28"/>
      <c r="AD137" s="28"/>
      <c r="AE137" s="28"/>
      <c r="AF137" s="28"/>
      <c r="AG137" s="28"/>
      <c r="AH137" s="28"/>
      <c r="AI137" s="28"/>
      <c r="AJ137" s="28"/>
      <c r="AK137" s="28"/>
      <c r="AL137" s="42"/>
      <c r="AM137" s="94"/>
      <c r="AN137" s="95"/>
      <c r="AO137" s="28"/>
      <c r="AP137" s="28"/>
      <c r="AQ137" s="28"/>
    </row>
    <row r="138" spans="1:43" x14ac:dyDescent="0.2">
      <c r="A138" s="28"/>
      <c r="B138" s="757"/>
      <c r="C138" s="94"/>
      <c r="D138" s="95"/>
      <c r="E138" s="893" t="s">
        <v>1235</v>
      </c>
      <c r="F138" s="893"/>
      <c r="G138" s="893"/>
      <c r="H138" s="893"/>
      <c r="I138" s="893"/>
      <c r="J138" s="893"/>
      <c r="K138" s="893"/>
      <c r="L138" s="893"/>
      <c r="M138" s="893"/>
      <c r="N138" s="893"/>
      <c r="O138" s="893"/>
      <c r="P138" s="893"/>
      <c r="Q138" s="893"/>
      <c r="R138" s="893"/>
      <c r="S138" s="893"/>
      <c r="T138" s="893"/>
      <c r="U138" s="94"/>
      <c r="V138" s="95"/>
      <c r="W138" s="28"/>
      <c r="X138" s="28"/>
      <c r="Y138" s="28"/>
      <c r="Z138" s="28"/>
      <c r="AA138" s="28"/>
      <c r="AB138" s="28"/>
      <c r="AC138" s="28"/>
      <c r="AD138" s="28"/>
      <c r="AE138" s="28"/>
      <c r="AF138" s="28"/>
      <c r="AG138" s="28"/>
      <c r="AH138" s="28"/>
      <c r="AI138" s="28"/>
      <c r="AJ138" s="28"/>
      <c r="AK138" s="28"/>
      <c r="AL138" s="42"/>
      <c r="AM138" s="94"/>
      <c r="AN138" s="95"/>
      <c r="AO138" s="28"/>
      <c r="AP138" s="28"/>
      <c r="AQ138" s="28"/>
    </row>
    <row r="139" spans="1:43" ht="6" customHeight="1" x14ac:dyDescent="0.2">
      <c r="A139" s="30"/>
      <c r="B139" s="793"/>
      <c r="C139" s="91"/>
      <c r="D139" s="44"/>
      <c r="E139" s="30"/>
      <c r="F139" s="30"/>
      <c r="G139" s="30"/>
      <c r="H139" s="30"/>
      <c r="I139" s="30"/>
      <c r="J139" s="30"/>
      <c r="K139" s="30"/>
      <c r="L139" s="30"/>
      <c r="M139" s="30"/>
      <c r="N139" s="30"/>
      <c r="O139" s="30"/>
      <c r="P139" s="30"/>
      <c r="Q139" s="30"/>
      <c r="R139" s="30"/>
      <c r="S139" s="30"/>
      <c r="T139" s="30"/>
      <c r="U139" s="91"/>
      <c r="V139" s="44"/>
      <c r="W139" s="30"/>
      <c r="X139" s="30"/>
      <c r="Y139" s="30"/>
      <c r="Z139" s="30"/>
      <c r="AA139" s="30"/>
      <c r="AB139" s="30"/>
      <c r="AC139" s="30"/>
      <c r="AD139" s="30"/>
      <c r="AE139" s="30"/>
      <c r="AF139" s="30"/>
      <c r="AG139" s="30"/>
      <c r="AH139" s="30"/>
      <c r="AI139" s="30"/>
      <c r="AJ139" s="30"/>
      <c r="AK139" s="30"/>
      <c r="AL139" s="185"/>
      <c r="AM139" s="91"/>
      <c r="AN139" s="44"/>
      <c r="AO139" s="30"/>
      <c r="AP139" s="30"/>
      <c r="AQ139" s="30"/>
    </row>
    <row r="140" spans="1:43" ht="6" customHeight="1" x14ac:dyDescent="0.2">
      <c r="A140" s="26"/>
      <c r="B140" s="756"/>
      <c r="C140" s="89"/>
      <c r="D140" s="45"/>
      <c r="E140" s="26"/>
      <c r="F140" s="26"/>
      <c r="G140" s="26"/>
      <c r="H140" s="26"/>
      <c r="I140" s="26"/>
      <c r="J140" s="26"/>
      <c r="K140" s="26"/>
      <c r="L140" s="26"/>
      <c r="M140" s="26"/>
      <c r="N140" s="26"/>
      <c r="O140" s="26"/>
      <c r="P140" s="26"/>
      <c r="Q140" s="26"/>
      <c r="R140" s="26"/>
      <c r="S140" s="26"/>
      <c r="T140" s="26"/>
      <c r="U140" s="89"/>
      <c r="V140" s="45"/>
      <c r="W140" s="26"/>
      <c r="X140" s="26"/>
      <c r="Y140" s="26"/>
      <c r="Z140" s="26"/>
      <c r="AA140" s="26"/>
      <c r="AB140" s="26"/>
      <c r="AC140" s="26"/>
      <c r="AD140" s="26"/>
      <c r="AE140" s="26"/>
      <c r="AF140" s="26"/>
      <c r="AG140" s="26"/>
      <c r="AH140" s="26"/>
      <c r="AI140" s="26"/>
      <c r="AJ140" s="26"/>
      <c r="AK140" s="26"/>
      <c r="AL140" s="187"/>
      <c r="AM140" s="89"/>
      <c r="AN140" s="45"/>
      <c r="AO140" s="26"/>
      <c r="AP140" s="26"/>
      <c r="AQ140" s="26"/>
    </row>
    <row r="141" spans="1:43" ht="11.25" customHeight="1" x14ac:dyDescent="0.2">
      <c r="A141" s="28"/>
      <c r="B141" s="777">
        <v>814</v>
      </c>
      <c r="C141" s="94"/>
      <c r="D141" s="95"/>
      <c r="E141" s="927" t="str">
        <f ca="1">VLOOKUP(INDIRECT(ADDRESS(ROW(),COLUMN()-3)),Language_Translations,MATCH(Language_Selected,Language_Options,0),FALSE)</f>
        <v>Parmi ces enfants, combien souhaiteriez-vous de garçons, combien souhaiteriez-vous de filles et pour combien d'entre eux, le sexe n'aurait-il pas d'importance ?</v>
      </c>
      <c r="F141" s="927"/>
      <c r="G141" s="927"/>
      <c r="H141" s="927"/>
      <c r="I141" s="927"/>
      <c r="J141" s="927"/>
      <c r="K141" s="927"/>
      <c r="L141" s="927"/>
      <c r="M141" s="927"/>
      <c r="N141" s="927"/>
      <c r="O141" s="927"/>
      <c r="P141" s="927"/>
      <c r="Q141" s="927"/>
      <c r="R141" s="927"/>
      <c r="S141" s="927"/>
      <c r="T141" s="927"/>
      <c r="U141" s="94"/>
      <c r="V141" s="95"/>
      <c r="W141" s="28"/>
      <c r="X141" s="28"/>
      <c r="Y141" s="28"/>
      <c r="Z141" s="24"/>
      <c r="AA141" s="1010" t="s">
        <v>1236</v>
      </c>
      <c r="AB141" s="1010"/>
      <c r="AC141" s="1010"/>
      <c r="AD141" s="1010"/>
      <c r="AE141" s="1010" t="s">
        <v>1237</v>
      </c>
      <c r="AF141" s="1010"/>
      <c r="AG141" s="1010"/>
      <c r="AH141" s="1010"/>
      <c r="AI141" s="1010" t="s">
        <v>1238</v>
      </c>
      <c r="AJ141" s="1010"/>
      <c r="AK141" s="1010"/>
      <c r="AL141" s="1010"/>
      <c r="AM141" s="94"/>
      <c r="AN141" s="95"/>
      <c r="AO141" s="24"/>
      <c r="AP141" s="24"/>
      <c r="AQ141" s="24"/>
    </row>
    <row r="142" spans="1:43" x14ac:dyDescent="0.2">
      <c r="A142" s="28"/>
      <c r="B142" s="777"/>
      <c r="C142" s="94"/>
      <c r="D142" s="95"/>
      <c r="E142" s="927"/>
      <c r="F142" s="927"/>
      <c r="G142" s="927"/>
      <c r="H142" s="927"/>
      <c r="I142" s="927"/>
      <c r="J142" s="927"/>
      <c r="K142" s="927"/>
      <c r="L142" s="927"/>
      <c r="M142" s="927"/>
      <c r="N142" s="927"/>
      <c r="O142" s="927"/>
      <c r="P142" s="927"/>
      <c r="Q142" s="927"/>
      <c r="R142" s="927"/>
      <c r="S142" s="927"/>
      <c r="T142" s="927"/>
      <c r="U142" s="94"/>
      <c r="V142" s="95"/>
      <c r="W142" s="24"/>
      <c r="X142" s="24"/>
      <c r="Y142" s="24"/>
      <c r="Z142" s="24"/>
      <c r="AA142" s="45"/>
      <c r="AB142" s="89"/>
      <c r="AC142" s="45"/>
      <c r="AD142" s="99"/>
      <c r="AE142" s="98"/>
      <c r="AF142" s="89"/>
      <c r="AG142" s="45"/>
      <c r="AH142" s="99"/>
      <c r="AI142" s="98"/>
      <c r="AJ142" s="89"/>
      <c r="AK142" s="45"/>
      <c r="AL142" s="37"/>
      <c r="AM142" s="94"/>
      <c r="AN142" s="95"/>
      <c r="AO142" s="24"/>
      <c r="AP142" s="24"/>
      <c r="AQ142" s="24"/>
    </row>
    <row r="143" spans="1:43" x14ac:dyDescent="0.2">
      <c r="A143" s="28"/>
      <c r="B143" s="777"/>
      <c r="C143" s="94"/>
      <c r="D143" s="95"/>
      <c r="E143" s="927"/>
      <c r="F143" s="927"/>
      <c r="G143" s="927"/>
      <c r="H143" s="927"/>
      <c r="I143" s="927"/>
      <c r="J143" s="927"/>
      <c r="K143" s="927"/>
      <c r="L143" s="927"/>
      <c r="M143" s="927"/>
      <c r="N143" s="927"/>
      <c r="O143" s="927"/>
      <c r="P143" s="927"/>
      <c r="Q143" s="927"/>
      <c r="R143" s="927"/>
      <c r="S143" s="927"/>
      <c r="T143" s="927"/>
      <c r="U143" s="94"/>
      <c r="V143" s="95"/>
      <c r="W143" s="24" t="s">
        <v>737</v>
      </c>
      <c r="X143" s="24"/>
      <c r="Y143" s="24"/>
      <c r="Z143" s="182" t="s">
        <v>2</v>
      </c>
      <c r="AA143" s="44"/>
      <c r="AB143" s="91"/>
      <c r="AC143" s="44"/>
      <c r="AD143" s="97"/>
      <c r="AE143" s="96"/>
      <c r="AF143" s="91"/>
      <c r="AG143" s="44"/>
      <c r="AH143" s="97"/>
      <c r="AI143" s="96"/>
      <c r="AJ143" s="91"/>
      <c r="AK143" s="44"/>
      <c r="AL143" s="39"/>
      <c r="AM143" s="94"/>
      <c r="AN143" s="95"/>
      <c r="AO143" s="24"/>
      <c r="AP143" s="24"/>
      <c r="AQ143" s="24"/>
    </row>
    <row r="144" spans="1:43" x14ac:dyDescent="0.2">
      <c r="A144" s="28"/>
      <c r="B144" s="777"/>
      <c r="C144" s="94"/>
      <c r="D144" s="95"/>
      <c r="E144" s="927"/>
      <c r="F144" s="927"/>
      <c r="G144" s="927"/>
      <c r="H144" s="927"/>
      <c r="I144" s="927"/>
      <c r="J144" s="927"/>
      <c r="K144" s="927"/>
      <c r="L144" s="927"/>
      <c r="M144" s="927"/>
      <c r="N144" s="927"/>
      <c r="O144" s="927"/>
      <c r="P144" s="927"/>
      <c r="Q144" s="927"/>
      <c r="R144" s="927"/>
      <c r="S144" s="927"/>
      <c r="T144" s="927"/>
      <c r="U144" s="94"/>
      <c r="V144" s="95"/>
      <c r="W144" s="24"/>
      <c r="X144" s="24"/>
      <c r="Y144" s="24"/>
      <c r="Z144" s="24"/>
      <c r="AA144" s="24"/>
      <c r="AB144" s="24"/>
      <c r="AC144" s="24"/>
      <c r="AD144" s="24"/>
      <c r="AE144" s="24"/>
      <c r="AF144" s="24"/>
      <c r="AG144" s="24"/>
      <c r="AH144" s="24"/>
      <c r="AI144" s="24"/>
      <c r="AJ144" s="24"/>
      <c r="AK144" s="24"/>
      <c r="AL144" s="36"/>
      <c r="AM144" s="94"/>
      <c r="AN144" s="95"/>
      <c r="AO144" s="24"/>
      <c r="AP144" s="24"/>
      <c r="AQ144" s="24"/>
    </row>
    <row r="145" spans="1:43" x14ac:dyDescent="0.2">
      <c r="A145" s="28"/>
      <c r="B145" s="757"/>
      <c r="C145" s="94"/>
      <c r="D145" s="95"/>
      <c r="E145" s="927"/>
      <c r="F145" s="927"/>
      <c r="G145" s="927"/>
      <c r="H145" s="927"/>
      <c r="I145" s="927"/>
      <c r="J145" s="927"/>
      <c r="K145" s="927"/>
      <c r="L145" s="927"/>
      <c r="M145" s="927"/>
      <c r="N145" s="927"/>
      <c r="O145" s="927"/>
      <c r="P145" s="927"/>
      <c r="Q145" s="927"/>
      <c r="R145" s="927"/>
      <c r="S145" s="927"/>
      <c r="T145" s="927"/>
      <c r="U145" s="94"/>
      <c r="V145" s="95"/>
      <c r="W145" s="28" t="s">
        <v>558</v>
      </c>
      <c r="X145" s="28"/>
      <c r="Y145" s="28"/>
      <c r="Z145" s="24"/>
      <c r="AA145" s="28"/>
      <c r="AB145" s="28"/>
      <c r="AC145" s="28"/>
      <c r="AD145" s="28"/>
      <c r="AE145" s="28"/>
      <c r="AF145" s="28"/>
      <c r="AG145" s="28"/>
      <c r="AH145" s="28"/>
      <c r="AI145" s="28"/>
      <c r="AJ145" s="28"/>
      <c r="AK145" s="28"/>
      <c r="AL145" s="42" t="s">
        <v>48</v>
      </c>
      <c r="AM145" s="94"/>
      <c r="AN145" s="95"/>
      <c r="AO145" s="28"/>
      <c r="AP145" s="28"/>
      <c r="AQ145" s="28"/>
    </row>
    <row r="146" spans="1:43" x14ac:dyDescent="0.2">
      <c r="A146" s="28"/>
      <c r="B146" s="757"/>
      <c r="C146" s="94"/>
      <c r="D146" s="95"/>
      <c r="E146" s="927"/>
      <c r="F146" s="927"/>
      <c r="G146" s="927"/>
      <c r="H146" s="927"/>
      <c r="I146" s="927"/>
      <c r="J146" s="927"/>
      <c r="K146" s="927"/>
      <c r="L146" s="927"/>
      <c r="M146" s="927"/>
      <c r="N146" s="927"/>
      <c r="O146" s="927"/>
      <c r="P146" s="927"/>
      <c r="Q146" s="927"/>
      <c r="R146" s="927"/>
      <c r="S146" s="927"/>
      <c r="T146" s="927"/>
      <c r="U146" s="94"/>
      <c r="V146" s="95"/>
      <c r="W146" s="28"/>
      <c r="X146" s="28"/>
      <c r="Y146" s="28"/>
      <c r="Z146" s="890" t="s">
        <v>559</v>
      </c>
      <c r="AA146" s="890"/>
      <c r="AB146" s="890"/>
      <c r="AC146" s="890"/>
      <c r="AD146" s="890"/>
      <c r="AE146" s="890"/>
      <c r="AF146" s="890"/>
      <c r="AG146" s="890"/>
      <c r="AH146" s="890"/>
      <c r="AI146" s="890"/>
      <c r="AJ146" s="890"/>
      <c r="AK146" s="890"/>
      <c r="AL146" s="42"/>
      <c r="AM146" s="94"/>
      <c r="AN146" s="95"/>
      <c r="AO146" s="28"/>
      <c r="AP146" s="28"/>
      <c r="AQ146" s="28"/>
    </row>
    <row r="147" spans="1:43" ht="6" customHeight="1" x14ac:dyDescent="0.2">
      <c r="A147" s="30"/>
      <c r="B147" s="793"/>
      <c r="C147" s="91"/>
      <c r="D147" s="44"/>
      <c r="E147" s="30"/>
      <c r="F147" s="30"/>
      <c r="G147" s="30"/>
      <c r="H147" s="30"/>
      <c r="I147" s="30"/>
      <c r="J147" s="30"/>
      <c r="K147" s="30"/>
      <c r="L147" s="30"/>
      <c r="M147" s="30"/>
      <c r="N147" s="30"/>
      <c r="O147" s="30"/>
      <c r="P147" s="30"/>
      <c r="Q147" s="30"/>
      <c r="R147" s="30"/>
      <c r="S147" s="30"/>
      <c r="T147" s="30"/>
      <c r="U147" s="91"/>
      <c r="V147" s="44"/>
      <c r="W147" s="30"/>
      <c r="X147" s="30"/>
      <c r="Y147" s="30"/>
      <c r="Z147" s="30"/>
      <c r="AA147" s="30"/>
      <c r="AB147" s="30"/>
      <c r="AC147" s="30"/>
      <c r="AD147" s="30"/>
      <c r="AE147" s="30"/>
      <c r="AF147" s="30"/>
      <c r="AG147" s="30"/>
      <c r="AH147" s="30"/>
      <c r="AI147" s="30"/>
      <c r="AJ147" s="30"/>
      <c r="AK147" s="30"/>
      <c r="AL147" s="185"/>
      <c r="AM147" s="91"/>
      <c r="AN147" s="44"/>
      <c r="AO147" s="30"/>
      <c r="AP147" s="30"/>
      <c r="AQ147" s="30"/>
    </row>
    <row r="148" spans="1:43" ht="6" customHeight="1" x14ac:dyDescent="0.2">
      <c r="A148" s="26"/>
      <c r="B148" s="756"/>
      <c r="C148" s="89"/>
      <c r="D148" s="45"/>
      <c r="E148" s="26"/>
      <c r="F148" s="26"/>
      <c r="G148" s="26"/>
      <c r="H148" s="26"/>
      <c r="I148" s="26"/>
      <c r="J148" s="26"/>
      <c r="K148" s="26"/>
      <c r="L148" s="26"/>
      <c r="M148" s="26"/>
      <c r="N148" s="26"/>
      <c r="O148" s="26"/>
      <c r="P148" s="26"/>
      <c r="Q148" s="26"/>
      <c r="R148" s="26"/>
      <c r="S148" s="26"/>
      <c r="T148" s="26"/>
      <c r="U148" s="89"/>
      <c r="V148" s="45"/>
      <c r="W148" s="26"/>
      <c r="X148" s="26"/>
      <c r="Y148" s="26"/>
      <c r="Z148" s="26"/>
      <c r="AA148" s="26"/>
      <c r="AB148" s="26"/>
      <c r="AC148" s="26"/>
      <c r="AD148" s="26"/>
      <c r="AE148" s="26"/>
      <c r="AF148" s="26"/>
      <c r="AG148" s="26"/>
      <c r="AH148" s="26"/>
      <c r="AI148" s="26"/>
      <c r="AJ148" s="26"/>
      <c r="AK148" s="26"/>
      <c r="AL148" s="187"/>
      <c r="AM148" s="89"/>
      <c r="AN148" s="45"/>
      <c r="AO148" s="26"/>
      <c r="AP148" s="26"/>
      <c r="AQ148" s="26"/>
    </row>
    <row r="149" spans="1:43" ht="11.25" customHeight="1" x14ac:dyDescent="0.2">
      <c r="A149" s="28"/>
      <c r="B149" s="777">
        <v>815</v>
      </c>
      <c r="C149" s="94"/>
      <c r="D149" s="95"/>
      <c r="E149" s="927" t="str">
        <f ca="1">VLOOKUP(INDIRECT(ADDRESS(ROW(),COLUMN()-3)),Language_Translations,MATCH(Language_Selected,Language_Options,0),FALSE)</f>
        <v>Au cours des derniers mois, avez-vous :</v>
      </c>
      <c r="F149" s="927"/>
      <c r="G149" s="927"/>
      <c r="H149" s="927"/>
      <c r="I149" s="927"/>
      <c r="J149" s="927"/>
      <c r="K149" s="927"/>
      <c r="L149" s="927"/>
      <c r="M149" s="927"/>
      <c r="N149" s="927"/>
      <c r="O149" s="927"/>
      <c r="P149" s="927"/>
      <c r="Q149" s="927"/>
      <c r="R149" s="927"/>
      <c r="S149" s="927"/>
      <c r="T149" s="927"/>
      <c r="U149" s="94"/>
      <c r="V149" s="95"/>
      <c r="W149" s="24"/>
      <c r="X149" s="24"/>
      <c r="Y149" s="24"/>
      <c r="Z149" s="24"/>
      <c r="AA149" s="24"/>
      <c r="AB149" s="24"/>
      <c r="AC149" s="24"/>
      <c r="AD149" s="24"/>
      <c r="AE149" s="24"/>
      <c r="AF149" s="24"/>
      <c r="AG149" s="24"/>
      <c r="AH149" s="24"/>
      <c r="AI149" s="24"/>
      <c r="AJ149" s="145" t="s">
        <v>444</v>
      </c>
      <c r="AK149" s="24"/>
      <c r="AL149" s="145" t="s">
        <v>445</v>
      </c>
      <c r="AM149" s="94"/>
      <c r="AN149" s="95"/>
      <c r="AO149" s="24"/>
      <c r="AP149" s="24"/>
      <c r="AQ149" s="24"/>
    </row>
    <row r="150" spans="1:43" ht="6" customHeight="1" x14ac:dyDescent="0.2">
      <c r="A150" s="28"/>
      <c r="B150" s="777"/>
      <c r="C150" s="94"/>
      <c r="D150" s="95"/>
      <c r="E150" s="24"/>
      <c r="F150" s="24"/>
      <c r="G150" s="24"/>
      <c r="H150" s="24"/>
      <c r="I150" s="24"/>
      <c r="J150" s="24"/>
      <c r="K150" s="24"/>
      <c r="L150" s="24"/>
      <c r="M150" s="24"/>
      <c r="N150" s="24"/>
      <c r="O150" s="24"/>
      <c r="P150" s="24"/>
      <c r="Q150" s="24"/>
      <c r="R150" s="24"/>
      <c r="S150" s="24"/>
      <c r="T150" s="24"/>
      <c r="U150" s="94"/>
      <c r="V150" s="95"/>
      <c r="W150" s="24"/>
      <c r="X150" s="24"/>
      <c r="Y150" s="24"/>
      <c r="Z150" s="24"/>
      <c r="AA150" s="24"/>
      <c r="AB150" s="24"/>
      <c r="AC150" s="24"/>
      <c r="AD150" s="24"/>
      <c r="AE150" s="24"/>
      <c r="AF150" s="24"/>
      <c r="AG150" s="24"/>
      <c r="AH150" s="24"/>
      <c r="AI150" s="24"/>
      <c r="AJ150" s="145"/>
      <c r="AK150" s="24"/>
      <c r="AL150" s="145"/>
      <c r="AM150" s="94"/>
      <c r="AN150" s="95"/>
      <c r="AO150" s="24"/>
      <c r="AP150" s="24"/>
      <c r="AQ150" s="24"/>
    </row>
    <row r="151" spans="1:43" ht="11.25" customHeight="1" x14ac:dyDescent="0.2">
      <c r="A151" s="28"/>
      <c r="B151" s="777"/>
      <c r="C151" s="94"/>
      <c r="D151" s="95"/>
      <c r="E151" s="24" t="s">
        <v>55</v>
      </c>
      <c r="F151" s="927" t="str">
        <f ca="1">VLOOKUP(CONCATENATE($B$149&amp;INDIRECT(ADDRESS(ROW(),COLUMN()-1))),Language_Translations,MATCH(Language_Selected,Language_Options,0),FALSE)</f>
        <v>Entendu parler de la planification familiale à la radio ?</v>
      </c>
      <c r="G151" s="927"/>
      <c r="H151" s="927"/>
      <c r="I151" s="927"/>
      <c r="J151" s="927"/>
      <c r="K151" s="927"/>
      <c r="L151" s="927"/>
      <c r="M151" s="927"/>
      <c r="N151" s="927"/>
      <c r="O151" s="927"/>
      <c r="P151" s="927"/>
      <c r="Q151" s="927"/>
      <c r="R151" s="927"/>
      <c r="S151" s="927"/>
      <c r="T151" s="927"/>
      <c r="U151" s="94"/>
      <c r="V151" s="95"/>
      <c r="W151" s="24" t="s">
        <v>55</v>
      </c>
      <c r="X151" s="24" t="s">
        <v>245</v>
      </c>
      <c r="Y151" s="24"/>
      <c r="AA151" s="182" t="s">
        <v>2</v>
      </c>
      <c r="AB151" s="182"/>
      <c r="AC151" s="182"/>
      <c r="AD151" s="182"/>
      <c r="AE151" s="182"/>
      <c r="AF151" s="182"/>
      <c r="AG151" s="182"/>
      <c r="AH151" s="182"/>
      <c r="AI151" s="182"/>
      <c r="AJ151" s="213" t="s">
        <v>10</v>
      </c>
      <c r="AK151" s="24"/>
      <c r="AL151" s="213" t="s">
        <v>12</v>
      </c>
      <c r="AM151" s="94"/>
      <c r="AN151" s="95"/>
      <c r="AO151" s="24"/>
      <c r="AP151" s="24"/>
      <c r="AQ151" s="24"/>
    </row>
    <row r="152" spans="1:43" ht="11.25" customHeight="1" x14ac:dyDescent="0.2">
      <c r="A152" s="28"/>
      <c r="B152" s="777"/>
      <c r="C152" s="94"/>
      <c r="D152" s="95"/>
      <c r="E152" s="24"/>
      <c r="F152" s="927"/>
      <c r="G152" s="927"/>
      <c r="H152" s="927"/>
      <c r="I152" s="927"/>
      <c r="J152" s="927"/>
      <c r="K152" s="927"/>
      <c r="L152" s="927"/>
      <c r="M152" s="927"/>
      <c r="N152" s="927"/>
      <c r="O152" s="927"/>
      <c r="P152" s="927"/>
      <c r="Q152" s="927"/>
      <c r="R152" s="927"/>
      <c r="S152" s="927"/>
      <c r="T152" s="927"/>
      <c r="U152" s="94"/>
      <c r="V152" s="95"/>
      <c r="W152" s="24"/>
      <c r="X152" s="24"/>
      <c r="Y152" s="24"/>
      <c r="AA152" s="182"/>
      <c r="AB152" s="182"/>
      <c r="AC152" s="182"/>
      <c r="AD152" s="182"/>
      <c r="AE152" s="182"/>
      <c r="AF152" s="182"/>
      <c r="AG152" s="182"/>
      <c r="AH152" s="182"/>
      <c r="AI152" s="182"/>
      <c r="AJ152" s="213"/>
      <c r="AK152" s="24"/>
      <c r="AL152" s="213"/>
      <c r="AM152" s="94"/>
      <c r="AN152" s="95"/>
      <c r="AO152" s="24"/>
      <c r="AP152" s="24"/>
      <c r="AQ152" s="24"/>
    </row>
    <row r="153" spans="1:43" ht="11.25" customHeight="1" x14ac:dyDescent="0.2">
      <c r="A153" s="28"/>
      <c r="B153" s="777"/>
      <c r="C153" s="94"/>
      <c r="D153" s="95"/>
      <c r="E153" s="24" t="s">
        <v>56</v>
      </c>
      <c r="F153" s="927" t="str">
        <f ca="1">VLOOKUP(CONCATENATE($B$149&amp;INDIRECT(ADDRESS(ROW(),COLUMN()-1))),Language_Translations,MATCH(Language_Selected,Language_Options,0),FALSE)</f>
        <v>Vu quelque chose sur la planification familiale à la télévision ?</v>
      </c>
      <c r="G153" s="927"/>
      <c r="H153" s="927"/>
      <c r="I153" s="927"/>
      <c r="J153" s="927"/>
      <c r="K153" s="927"/>
      <c r="L153" s="927"/>
      <c r="M153" s="927"/>
      <c r="N153" s="927"/>
      <c r="O153" s="927"/>
      <c r="P153" s="927"/>
      <c r="Q153" s="927"/>
      <c r="R153" s="927"/>
      <c r="S153" s="927"/>
      <c r="T153" s="927"/>
      <c r="U153" s="94"/>
      <c r="V153" s="95"/>
      <c r="W153" s="24" t="s">
        <v>56</v>
      </c>
      <c r="X153" s="24" t="s">
        <v>1239</v>
      </c>
      <c r="Y153" s="24"/>
      <c r="Z153" s="24"/>
      <c r="AA153" s="24"/>
      <c r="AB153" s="24"/>
      <c r="AC153" s="182" t="s">
        <v>2</v>
      </c>
      <c r="AD153" s="182"/>
      <c r="AE153" s="182"/>
      <c r="AF153" s="182"/>
      <c r="AG153" s="182"/>
      <c r="AH153" s="182"/>
      <c r="AI153" s="182"/>
      <c r="AJ153" s="213" t="s">
        <v>10</v>
      </c>
      <c r="AK153" s="24"/>
      <c r="AL153" s="213" t="s">
        <v>12</v>
      </c>
      <c r="AM153" s="94"/>
      <c r="AN153" s="95"/>
      <c r="AO153" s="24"/>
      <c r="AP153" s="24"/>
      <c r="AQ153" s="24"/>
    </row>
    <row r="154" spans="1:43" ht="11.25" customHeight="1" x14ac:dyDescent="0.2">
      <c r="A154" s="28"/>
      <c r="B154" s="777"/>
      <c r="C154" s="94"/>
      <c r="D154" s="95"/>
      <c r="E154" s="24"/>
      <c r="F154" s="927"/>
      <c r="G154" s="927"/>
      <c r="H154" s="927"/>
      <c r="I154" s="927"/>
      <c r="J154" s="927"/>
      <c r="K154" s="927"/>
      <c r="L154" s="927"/>
      <c r="M154" s="927"/>
      <c r="N154" s="927"/>
      <c r="O154" s="927"/>
      <c r="P154" s="927"/>
      <c r="Q154" s="927"/>
      <c r="R154" s="927"/>
      <c r="S154" s="927"/>
      <c r="T154" s="927"/>
      <c r="U154" s="94"/>
      <c r="V154" s="95"/>
      <c r="W154" s="24"/>
      <c r="X154" s="24"/>
      <c r="Y154" s="24"/>
      <c r="Z154" s="24"/>
      <c r="AA154" s="24"/>
      <c r="AB154" s="24"/>
      <c r="AC154" s="24"/>
      <c r="AD154" s="24"/>
      <c r="AE154" s="24"/>
      <c r="AF154" s="24"/>
      <c r="AG154" s="24"/>
      <c r="AH154" s="24"/>
      <c r="AI154" s="24"/>
      <c r="AJ154" s="213"/>
      <c r="AK154" s="24"/>
      <c r="AL154" s="213"/>
      <c r="AM154" s="94"/>
      <c r="AN154" s="95"/>
      <c r="AO154" s="24"/>
      <c r="AP154" s="24"/>
      <c r="AQ154" s="24"/>
    </row>
    <row r="155" spans="1:43" ht="11.25" customHeight="1" x14ac:dyDescent="0.2">
      <c r="A155" s="28"/>
      <c r="B155" s="777"/>
      <c r="C155" s="94"/>
      <c r="D155" s="95"/>
      <c r="E155" s="24" t="s">
        <v>57</v>
      </c>
      <c r="F155" s="927" t="str">
        <f ca="1">VLOOKUP(CONCATENATE($B$149&amp;INDIRECT(ADDRESS(ROW(),COLUMN()-1))),Language_Translations,MATCH(Language_Selected,Language_Options,0),FALSE)</f>
        <v>Lu quelque chose sur la planification familiale dans un journal ou magazine ?</v>
      </c>
      <c r="G155" s="927"/>
      <c r="H155" s="927"/>
      <c r="I155" s="927"/>
      <c r="J155" s="927"/>
      <c r="K155" s="927"/>
      <c r="L155" s="927"/>
      <c r="M155" s="927"/>
      <c r="N155" s="927"/>
      <c r="O155" s="927"/>
      <c r="P155" s="927"/>
      <c r="Q155" s="927"/>
      <c r="R155" s="927"/>
      <c r="S155" s="927"/>
      <c r="T155" s="927"/>
      <c r="U155" s="94"/>
      <c r="V155" s="95"/>
      <c r="W155" s="24" t="s">
        <v>57</v>
      </c>
      <c r="X155" s="24" t="s">
        <v>1504</v>
      </c>
      <c r="Y155" s="24"/>
      <c r="Z155" s="24"/>
      <c r="AA155" s="24"/>
      <c r="AB155" s="24"/>
      <c r="AC155" s="24"/>
      <c r="AD155" s="24"/>
      <c r="AE155" s="24"/>
      <c r="AF155" s="24"/>
      <c r="AG155" s="182" t="s">
        <v>2</v>
      </c>
      <c r="AH155" s="280"/>
      <c r="AI155" s="182"/>
      <c r="AJ155" s="213" t="s">
        <v>10</v>
      </c>
      <c r="AK155" s="24"/>
      <c r="AL155" s="213" t="s">
        <v>12</v>
      </c>
      <c r="AM155" s="94"/>
      <c r="AN155" s="95"/>
      <c r="AO155" s="24"/>
      <c r="AP155" s="24"/>
      <c r="AQ155" s="24"/>
    </row>
    <row r="156" spans="1:43" ht="11.25" customHeight="1" x14ac:dyDescent="0.2">
      <c r="A156" s="28"/>
      <c r="B156" s="777"/>
      <c r="C156" s="94"/>
      <c r="D156" s="95"/>
      <c r="E156" s="24"/>
      <c r="F156" s="927"/>
      <c r="G156" s="927"/>
      <c r="H156" s="927"/>
      <c r="I156" s="927"/>
      <c r="J156" s="927"/>
      <c r="K156" s="927"/>
      <c r="L156" s="927"/>
      <c r="M156" s="927"/>
      <c r="N156" s="927"/>
      <c r="O156" s="927"/>
      <c r="P156" s="927"/>
      <c r="Q156" s="927"/>
      <c r="R156" s="927"/>
      <c r="S156" s="927"/>
      <c r="T156" s="927"/>
      <c r="U156" s="94"/>
      <c r="V156" s="95"/>
      <c r="W156" s="24"/>
      <c r="X156" s="24"/>
      <c r="Y156" s="24"/>
      <c r="Z156" s="24"/>
      <c r="AA156" s="24"/>
      <c r="AB156" s="24"/>
      <c r="AC156" s="24"/>
      <c r="AD156" s="24"/>
      <c r="AE156" s="24"/>
      <c r="AF156" s="24"/>
      <c r="AG156" s="24"/>
      <c r="AH156" s="24"/>
      <c r="AI156" s="24"/>
      <c r="AJ156" s="213"/>
      <c r="AK156" s="24"/>
      <c r="AL156" s="213"/>
      <c r="AM156" s="94"/>
      <c r="AN156" s="95"/>
      <c r="AO156" s="24"/>
      <c r="AP156" s="24"/>
      <c r="AQ156" s="24"/>
    </row>
    <row r="157" spans="1:43" ht="11.25" customHeight="1" x14ac:dyDescent="0.2">
      <c r="A157" s="28"/>
      <c r="B157" s="777"/>
      <c r="C157" s="94"/>
      <c r="D157" s="95"/>
      <c r="E157" s="24" t="s">
        <v>117</v>
      </c>
      <c r="F157" s="927" t="str">
        <f ca="1">VLOOKUP(CONCATENATE($B$149&amp;INDIRECT(ADDRESS(ROW(),COLUMN()-1))),Language_Translations,MATCH(Language_Selected,Language_Options,0),FALSE)</f>
        <v>Reçu un message vocal ou un texte sur la planification familiale sur votre portable ?</v>
      </c>
      <c r="G157" s="927"/>
      <c r="H157" s="927"/>
      <c r="I157" s="927"/>
      <c r="J157" s="927"/>
      <c r="K157" s="927"/>
      <c r="L157" s="927"/>
      <c r="M157" s="927"/>
      <c r="N157" s="927"/>
      <c r="O157" s="927"/>
      <c r="P157" s="927"/>
      <c r="Q157" s="927"/>
      <c r="R157" s="927"/>
      <c r="S157" s="927"/>
      <c r="T157" s="927"/>
      <c r="U157" s="94"/>
      <c r="V157" s="95"/>
      <c r="W157" s="24" t="s">
        <v>117</v>
      </c>
      <c r="X157" s="24" t="s">
        <v>1240</v>
      </c>
      <c r="Y157" s="24"/>
      <c r="Z157" s="24"/>
      <c r="AA157" s="24"/>
      <c r="AB157" s="24"/>
      <c r="AC157" s="182"/>
      <c r="AD157" s="182"/>
      <c r="AF157" s="182" t="s">
        <v>2</v>
      </c>
      <c r="AG157" s="182"/>
      <c r="AH157" s="182"/>
      <c r="AI157" s="182"/>
      <c r="AJ157" s="213" t="s">
        <v>10</v>
      </c>
      <c r="AK157" s="24"/>
      <c r="AL157" s="213" t="s">
        <v>12</v>
      </c>
      <c r="AM157" s="94"/>
      <c r="AN157" s="95"/>
      <c r="AO157" s="24"/>
      <c r="AP157" s="24"/>
      <c r="AQ157" s="24"/>
    </row>
    <row r="158" spans="1:43" ht="11.25" customHeight="1" x14ac:dyDescent="0.2">
      <c r="A158" s="28"/>
      <c r="B158" s="777"/>
      <c r="C158" s="94"/>
      <c r="D158" s="95"/>
      <c r="E158" s="24"/>
      <c r="F158" s="927"/>
      <c r="G158" s="927"/>
      <c r="H158" s="927"/>
      <c r="I158" s="927"/>
      <c r="J158" s="927"/>
      <c r="K158" s="927"/>
      <c r="L158" s="927"/>
      <c r="M158" s="927"/>
      <c r="N158" s="927"/>
      <c r="O158" s="927"/>
      <c r="P158" s="927"/>
      <c r="Q158" s="927"/>
      <c r="R158" s="927"/>
      <c r="S158" s="927"/>
      <c r="T158" s="927"/>
      <c r="U158" s="94"/>
      <c r="V158" s="95"/>
      <c r="W158" s="24"/>
      <c r="X158" s="24"/>
      <c r="Y158" s="24"/>
      <c r="Z158" s="24"/>
      <c r="AA158" s="24"/>
      <c r="AB158" s="24"/>
      <c r="AC158" s="24"/>
      <c r="AD158" s="24"/>
      <c r="AE158" s="24"/>
      <c r="AF158" s="24"/>
      <c r="AG158" s="24"/>
      <c r="AH158" s="24"/>
      <c r="AI158" s="24"/>
      <c r="AJ158" s="145"/>
      <c r="AK158" s="24"/>
      <c r="AL158" s="145"/>
      <c r="AM158" s="94"/>
      <c r="AN158" s="95"/>
      <c r="AO158" s="24"/>
      <c r="AP158" s="24"/>
      <c r="AQ158" s="24"/>
    </row>
    <row r="159" spans="1:43" ht="6" customHeight="1" x14ac:dyDescent="0.2">
      <c r="A159" s="30"/>
      <c r="B159" s="793"/>
      <c r="C159" s="91"/>
      <c r="D159" s="44"/>
      <c r="E159" s="30"/>
      <c r="F159" s="30"/>
      <c r="G159" s="30"/>
      <c r="H159" s="30"/>
      <c r="I159" s="30"/>
      <c r="J159" s="30"/>
      <c r="K159" s="30"/>
      <c r="L159" s="30"/>
      <c r="M159" s="30"/>
      <c r="N159" s="30"/>
      <c r="O159" s="30"/>
      <c r="P159" s="30"/>
      <c r="Q159" s="30"/>
      <c r="R159" s="30"/>
      <c r="S159" s="30"/>
      <c r="T159" s="30"/>
      <c r="U159" s="91"/>
      <c r="V159" s="44"/>
      <c r="W159" s="30"/>
      <c r="X159" s="30"/>
      <c r="Y159" s="30"/>
      <c r="Z159" s="30"/>
      <c r="AA159" s="30"/>
      <c r="AB159" s="30"/>
      <c r="AC159" s="30"/>
      <c r="AD159" s="30"/>
      <c r="AE159" s="30"/>
      <c r="AF159" s="30"/>
      <c r="AG159" s="30"/>
      <c r="AH159" s="30"/>
      <c r="AI159" s="30"/>
      <c r="AJ159" s="184"/>
      <c r="AK159" s="30"/>
      <c r="AL159" s="184"/>
      <c r="AM159" s="91"/>
      <c r="AN159" s="44"/>
      <c r="AO159" s="30"/>
      <c r="AP159" s="30"/>
      <c r="AQ159" s="30"/>
    </row>
    <row r="160" spans="1:43" ht="6" customHeight="1" x14ac:dyDescent="0.2">
      <c r="A160" s="26"/>
      <c r="B160" s="756"/>
      <c r="C160" s="89"/>
      <c r="D160" s="45"/>
      <c r="E160" s="26"/>
      <c r="F160" s="26"/>
      <c r="G160" s="26"/>
      <c r="H160" s="26"/>
      <c r="I160" s="26"/>
      <c r="J160" s="26"/>
      <c r="K160" s="26"/>
      <c r="L160" s="26"/>
      <c r="M160" s="26"/>
      <c r="N160" s="26"/>
      <c r="O160" s="26"/>
      <c r="P160" s="26"/>
      <c r="Q160" s="26"/>
      <c r="R160" s="26"/>
      <c r="S160" s="26"/>
      <c r="T160" s="26"/>
      <c r="U160" s="89"/>
      <c r="V160" s="45"/>
      <c r="W160" s="26"/>
      <c r="X160" s="26"/>
      <c r="Y160" s="26"/>
      <c r="Z160" s="26"/>
      <c r="AA160" s="26"/>
      <c r="AB160" s="26"/>
      <c r="AC160" s="26"/>
      <c r="AD160" s="26"/>
      <c r="AE160" s="26"/>
      <c r="AF160" s="26"/>
      <c r="AG160" s="26"/>
      <c r="AH160" s="26"/>
      <c r="AI160" s="26"/>
      <c r="AJ160" s="26"/>
      <c r="AK160" s="26"/>
      <c r="AL160" s="187"/>
      <c r="AM160" s="89"/>
      <c r="AN160" s="45"/>
      <c r="AO160" s="26"/>
      <c r="AP160" s="26"/>
      <c r="AQ160" s="26"/>
    </row>
    <row r="161" spans="1:43" x14ac:dyDescent="0.2">
      <c r="A161" s="28"/>
      <c r="B161" s="777">
        <v>816</v>
      </c>
      <c r="C161" s="94"/>
      <c r="D161" s="95"/>
      <c r="E161" s="927" t="str">
        <f ca="1">VLOOKUP(INDIRECT(ADDRESS(ROW(),COLUMN()-3)),Language_Translations,MATCH(Language_Selected,Language_Options,0),FALSE)</f>
        <v>QUESTIONS SPÉCIFIQUES AU PAYS SUR LES MESSAGES SUR LA PLANIFICATION FAMILIALE DANS LES MÉDIA</v>
      </c>
      <c r="F161" s="927"/>
      <c r="G161" s="927"/>
      <c r="H161" s="927"/>
      <c r="I161" s="927"/>
      <c r="J161" s="927"/>
      <c r="K161" s="927"/>
      <c r="L161" s="927"/>
      <c r="M161" s="927"/>
      <c r="N161" s="927"/>
      <c r="O161" s="927"/>
      <c r="P161" s="927"/>
      <c r="Q161" s="927"/>
      <c r="R161" s="927"/>
      <c r="S161" s="927"/>
      <c r="T161" s="927"/>
      <c r="U161" s="94"/>
      <c r="V161" s="95"/>
      <c r="W161" s="24"/>
      <c r="X161" s="24"/>
      <c r="Y161" s="24"/>
      <c r="Z161" s="24"/>
      <c r="AA161" s="24"/>
      <c r="AB161" s="24"/>
      <c r="AC161" s="24"/>
      <c r="AD161" s="24"/>
      <c r="AE161" s="24"/>
      <c r="AF161" s="24"/>
      <c r="AG161" s="24"/>
      <c r="AH161" s="24"/>
      <c r="AI161" s="24"/>
      <c r="AJ161" s="24"/>
      <c r="AK161" s="24"/>
      <c r="AL161" s="36"/>
      <c r="AM161" s="94"/>
      <c r="AN161" s="95"/>
      <c r="AO161" s="24"/>
      <c r="AP161" s="29"/>
      <c r="AQ161" s="24"/>
    </row>
    <row r="162" spans="1:43" x14ac:dyDescent="0.2">
      <c r="A162" s="28"/>
      <c r="B162" s="757"/>
      <c r="C162" s="94"/>
      <c r="D162" s="95"/>
      <c r="E162" s="927"/>
      <c r="F162" s="927"/>
      <c r="G162" s="927"/>
      <c r="H162" s="927"/>
      <c r="I162" s="927"/>
      <c r="J162" s="927"/>
      <c r="K162" s="927"/>
      <c r="L162" s="927"/>
      <c r="M162" s="927"/>
      <c r="N162" s="927"/>
      <c r="O162" s="927"/>
      <c r="P162" s="927"/>
      <c r="Q162" s="927"/>
      <c r="R162" s="927"/>
      <c r="S162" s="927"/>
      <c r="T162" s="927"/>
      <c r="U162" s="94"/>
      <c r="V162" s="95"/>
      <c r="W162" s="28"/>
      <c r="X162" s="28"/>
      <c r="Y162" s="28"/>
      <c r="Z162" s="28"/>
      <c r="AA162" s="28"/>
      <c r="AB162" s="28"/>
      <c r="AC162" s="28"/>
      <c r="AD162" s="28"/>
      <c r="AE162" s="28"/>
      <c r="AF162" s="28"/>
      <c r="AG162" s="28"/>
      <c r="AH162" s="28"/>
      <c r="AI162" s="28"/>
      <c r="AJ162" s="28"/>
      <c r="AK162" s="28"/>
      <c r="AL162" s="42"/>
      <c r="AM162" s="94"/>
      <c r="AN162" s="95"/>
      <c r="AO162" s="28"/>
      <c r="AP162" s="28"/>
      <c r="AQ162" s="28"/>
    </row>
    <row r="163" spans="1:43" x14ac:dyDescent="0.2">
      <c r="A163" s="766"/>
      <c r="B163" s="757"/>
      <c r="C163" s="765"/>
      <c r="D163" s="95"/>
      <c r="E163" s="927"/>
      <c r="F163" s="927"/>
      <c r="G163" s="927"/>
      <c r="H163" s="927"/>
      <c r="I163" s="927"/>
      <c r="J163" s="927"/>
      <c r="K163" s="927"/>
      <c r="L163" s="927"/>
      <c r="M163" s="927"/>
      <c r="N163" s="927"/>
      <c r="O163" s="927"/>
      <c r="P163" s="927"/>
      <c r="Q163" s="927"/>
      <c r="R163" s="927"/>
      <c r="S163" s="927"/>
      <c r="T163" s="927"/>
      <c r="U163" s="765"/>
      <c r="V163" s="95"/>
      <c r="W163" s="766"/>
      <c r="X163" s="766"/>
      <c r="Y163" s="766"/>
      <c r="Z163" s="766"/>
      <c r="AA163" s="766"/>
      <c r="AB163" s="766"/>
      <c r="AC163" s="766"/>
      <c r="AD163" s="766"/>
      <c r="AE163" s="766"/>
      <c r="AF163" s="766"/>
      <c r="AG163" s="766"/>
      <c r="AH163" s="766"/>
      <c r="AI163" s="766"/>
      <c r="AJ163" s="766"/>
      <c r="AK163" s="766"/>
      <c r="AL163" s="762"/>
      <c r="AM163" s="765"/>
      <c r="AN163" s="95"/>
      <c r="AO163" s="766"/>
      <c r="AP163" s="766"/>
      <c r="AQ163" s="766"/>
    </row>
    <row r="164" spans="1:43" ht="6" customHeight="1" thickBot="1" x14ac:dyDescent="0.25">
      <c r="A164" s="146"/>
      <c r="B164" s="761"/>
      <c r="C164" s="148"/>
      <c r="D164" s="149"/>
      <c r="E164" s="146"/>
      <c r="F164" s="146"/>
      <c r="G164" s="146"/>
      <c r="H164" s="146"/>
      <c r="I164" s="146"/>
      <c r="J164" s="146"/>
      <c r="K164" s="146"/>
      <c r="L164" s="146"/>
      <c r="M164" s="146"/>
      <c r="N164" s="146"/>
      <c r="O164" s="146"/>
      <c r="P164" s="146"/>
      <c r="Q164" s="146"/>
      <c r="R164" s="146"/>
      <c r="S164" s="146"/>
      <c r="T164" s="146"/>
      <c r="U164" s="148"/>
      <c r="V164" s="149"/>
      <c r="W164" s="146"/>
      <c r="X164" s="146"/>
      <c r="Y164" s="146"/>
      <c r="Z164" s="146"/>
      <c r="AA164" s="146"/>
      <c r="AB164" s="146"/>
      <c r="AC164" s="146"/>
      <c r="AD164" s="146"/>
      <c r="AE164" s="146"/>
      <c r="AF164" s="146"/>
      <c r="AG164" s="146"/>
      <c r="AH164" s="146"/>
      <c r="AI164" s="146"/>
      <c r="AJ164" s="146"/>
      <c r="AK164" s="146"/>
      <c r="AL164" s="297"/>
      <c r="AM164" s="148"/>
      <c r="AN164" s="149"/>
      <c r="AO164" s="146"/>
      <c r="AP164" s="146"/>
      <c r="AQ164" s="146"/>
    </row>
    <row r="165" spans="1:43" ht="6" customHeight="1" x14ac:dyDescent="0.2">
      <c r="A165" s="298"/>
      <c r="B165" s="299"/>
      <c r="C165" s="300"/>
      <c r="D165" s="30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235"/>
      <c r="AM165" s="300"/>
      <c r="AN165" s="301"/>
      <c r="AO165" s="1"/>
      <c r="AP165" s="1"/>
      <c r="AQ165" s="302"/>
    </row>
    <row r="166" spans="1:43" x14ac:dyDescent="0.2">
      <c r="A166" s="303"/>
      <c r="B166" s="757">
        <v>817</v>
      </c>
      <c r="C166" s="94"/>
      <c r="D166" s="95"/>
      <c r="E166" s="899" t="s">
        <v>1177</v>
      </c>
      <c r="F166" s="899"/>
      <c r="G166" s="899"/>
      <c r="H166" s="899"/>
      <c r="I166" s="899"/>
      <c r="J166" s="899"/>
      <c r="K166" s="899"/>
      <c r="L166" s="899"/>
      <c r="M166" s="899"/>
      <c r="N166" s="899"/>
      <c r="O166" s="899"/>
      <c r="P166" s="899"/>
      <c r="Q166" s="899"/>
      <c r="R166" s="899"/>
      <c r="S166" s="899"/>
      <c r="T166" s="899"/>
      <c r="U166" s="28"/>
      <c r="V166" s="28"/>
      <c r="W166" s="28"/>
      <c r="X166" s="28"/>
      <c r="Y166" s="28"/>
      <c r="Z166" s="28"/>
      <c r="AA166" s="28"/>
      <c r="AB166" s="28"/>
      <c r="AC166" s="28"/>
      <c r="AD166" s="28"/>
      <c r="AE166" s="28"/>
      <c r="AF166" s="28"/>
      <c r="AG166" s="28"/>
      <c r="AH166" s="28"/>
      <c r="AI166" s="28"/>
      <c r="AJ166" s="28"/>
      <c r="AK166" s="28"/>
      <c r="AL166" s="42"/>
      <c r="AM166" s="94"/>
      <c r="AN166" s="95"/>
      <c r="AO166" s="28"/>
      <c r="AP166" s="28"/>
      <c r="AQ166" s="304"/>
    </row>
    <row r="167" spans="1:43" ht="6" customHeight="1" x14ac:dyDescent="0.2">
      <c r="A167" s="303"/>
      <c r="B167" s="757"/>
      <c r="C167" s="94"/>
      <c r="D167" s="95"/>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42"/>
      <c r="AM167" s="94"/>
      <c r="AN167" s="95"/>
      <c r="AO167" s="28"/>
      <c r="AP167" s="28"/>
      <c r="AQ167" s="304"/>
    </row>
    <row r="168" spans="1:43" x14ac:dyDescent="0.2">
      <c r="A168" s="303"/>
      <c r="B168" s="757"/>
      <c r="C168" s="94"/>
      <c r="D168" s="95"/>
      <c r="E168" s="28"/>
      <c r="F168" s="28"/>
      <c r="G168" s="28"/>
      <c r="H168" s="28"/>
      <c r="I168" s="28"/>
      <c r="J168" s="42" t="s">
        <v>1160</v>
      </c>
      <c r="K168" s="28"/>
      <c r="L168" s="28"/>
      <c r="M168" s="28"/>
      <c r="N168" s="28"/>
      <c r="O168" s="28"/>
      <c r="P168" s="28"/>
      <c r="Q168" s="42" t="s">
        <v>1160</v>
      </c>
      <c r="R168" s="28"/>
      <c r="S168" s="28"/>
      <c r="U168" s="28"/>
      <c r="V168" s="28"/>
      <c r="W168" s="28"/>
      <c r="X168" s="28"/>
      <c r="Y168" s="28"/>
      <c r="Z168" s="28"/>
      <c r="AA168" s="42" t="s">
        <v>1162</v>
      </c>
      <c r="AB168" s="28"/>
      <c r="AC168" s="28"/>
      <c r="AD168" s="28"/>
      <c r="AE168" s="28"/>
      <c r="AF168" s="28"/>
      <c r="AG168" s="28"/>
      <c r="AH168" s="28"/>
      <c r="AI168" s="28"/>
      <c r="AJ168" s="28"/>
      <c r="AK168" s="28"/>
      <c r="AL168" s="42"/>
      <c r="AM168" s="94"/>
      <c r="AN168" s="95"/>
      <c r="AO168" s="28"/>
      <c r="AP168" s="917">
        <v>901</v>
      </c>
      <c r="AQ168" s="304"/>
    </row>
    <row r="169" spans="1:43" x14ac:dyDescent="0.2">
      <c r="A169" s="303"/>
      <c r="B169" s="757"/>
      <c r="C169" s="94"/>
      <c r="D169" s="95"/>
      <c r="E169" s="28"/>
      <c r="F169" s="28"/>
      <c r="G169" s="28"/>
      <c r="H169" s="28"/>
      <c r="I169" s="28"/>
      <c r="J169" s="42" t="s">
        <v>1190</v>
      </c>
      <c r="K169" s="28"/>
      <c r="L169" s="28"/>
      <c r="M169" s="28"/>
      <c r="N169" s="28"/>
      <c r="O169" s="28"/>
      <c r="P169" s="28"/>
      <c r="Q169" s="42" t="s">
        <v>1242</v>
      </c>
      <c r="R169" s="28"/>
      <c r="S169" s="28"/>
      <c r="U169" s="28"/>
      <c r="V169" s="28"/>
      <c r="W169" s="28"/>
      <c r="X169" s="28"/>
      <c r="Y169" s="28"/>
      <c r="Z169" s="28"/>
      <c r="AA169" s="42" t="s">
        <v>1244</v>
      </c>
      <c r="AB169" s="28"/>
      <c r="AC169" s="28"/>
      <c r="AD169" s="28"/>
      <c r="AE169" s="28"/>
      <c r="AF169" s="28"/>
      <c r="AG169" s="28"/>
      <c r="AH169" s="28"/>
      <c r="AI169" s="28"/>
      <c r="AJ169" s="28"/>
      <c r="AK169" s="28"/>
      <c r="AL169" s="42"/>
      <c r="AM169" s="94"/>
      <c r="AN169" s="95"/>
      <c r="AO169" s="28"/>
      <c r="AP169" s="917"/>
      <c r="AQ169" s="304"/>
    </row>
    <row r="170" spans="1:43" x14ac:dyDescent="0.2">
      <c r="A170" s="303"/>
      <c r="B170" s="757"/>
      <c r="C170" s="94"/>
      <c r="D170" s="95"/>
      <c r="E170" s="28"/>
      <c r="F170" s="28"/>
      <c r="G170" s="28"/>
      <c r="H170" s="28"/>
      <c r="I170" s="28"/>
      <c r="J170" s="42" t="s">
        <v>1241</v>
      </c>
      <c r="K170" s="28"/>
      <c r="L170" s="28"/>
      <c r="M170" s="28"/>
      <c r="N170" s="28"/>
      <c r="O170" s="28"/>
      <c r="P170" s="28"/>
      <c r="Q170" s="42" t="s">
        <v>1243</v>
      </c>
      <c r="R170" s="28"/>
      <c r="S170" s="28"/>
      <c r="U170" s="28"/>
      <c r="V170" s="28"/>
      <c r="W170" s="28"/>
      <c r="X170" s="28"/>
      <c r="Y170" s="28"/>
      <c r="Z170" s="28"/>
      <c r="AA170" s="28"/>
      <c r="AB170" s="28"/>
      <c r="AC170" s="28"/>
      <c r="AD170" s="28"/>
      <c r="AE170" s="28"/>
      <c r="AF170" s="28"/>
      <c r="AG170" s="28"/>
      <c r="AH170" s="28"/>
      <c r="AI170" s="28"/>
      <c r="AJ170" s="28"/>
      <c r="AK170" s="28"/>
      <c r="AL170" s="42"/>
      <c r="AM170" s="94"/>
      <c r="AN170" s="95"/>
      <c r="AO170" s="28"/>
      <c r="AP170" s="28"/>
      <c r="AQ170" s="304"/>
    </row>
    <row r="171" spans="1:43" ht="6" customHeight="1" thickBot="1" x14ac:dyDescent="0.25">
      <c r="A171" s="305"/>
      <c r="B171" s="761"/>
      <c r="C171" s="148"/>
      <c r="D171" s="149"/>
      <c r="E171" s="146"/>
      <c r="F171" s="146"/>
      <c r="G171" s="146"/>
      <c r="H171" s="146"/>
      <c r="I171" s="146"/>
      <c r="J171" s="146"/>
      <c r="K171" s="146"/>
      <c r="L171" s="146"/>
      <c r="M171" s="146"/>
      <c r="N171" s="146"/>
      <c r="O171" s="146"/>
      <c r="P171" s="146"/>
      <c r="Q171" s="146"/>
      <c r="R171" s="146"/>
      <c r="S171" s="146"/>
      <c r="T171" s="146"/>
      <c r="U171" s="146"/>
      <c r="V171" s="146"/>
      <c r="W171" s="146"/>
      <c r="X171" s="146"/>
      <c r="Y171" s="146"/>
      <c r="Z171" s="146"/>
      <c r="AA171" s="146"/>
      <c r="AB171" s="146"/>
      <c r="AC171" s="146"/>
      <c r="AD171" s="146"/>
      <c r="AE171" s="146"/>
      <c r="AF171" s="146"/>
      <c r="AG171" s="146"/>
      <c r="AH171" s="146"/>
      <c r="AI171" s="146"/>
      <c r="AJ171" s="146"/>
      <c r="AK171" s="146"/>
      <c r="AL171" s="297"/>
      <c r="AM171" s="148"/>
      <c r="AN171" s="149"/>
      <c r="AO171" s="146"/>
      <c r="AP171" s="146"/>
      <c r="AQ171" s="306"/>
    </row>
    <row r="172" spans="1:43" ht="6" customHeight="1" x14ac:dyDescent="0.2">
      <c r="A172" s="298"/>
      <c r="B172" s="299"/>
      <c r="C172" s="300"/>
      <c r="D172" s="30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235"/>
      <c r="AM172" s="300"/>
      <c r="AN172" s="301"/>
      <c r="AO172" s="1"/>
      <c r="AP172" s="1"/>
      <c r="AQ172" s="302"/>
    </row>
    <row r="173" spans="1:43" x14ac:dyDescent="0.2">
      <c r="A173" s="303"/>
      <c r="B173" s="757">
        <v>818</v>
      </c>
      <c r="C173" s="94"/>
      <c r="D173" s="95"/>
      <c r="E173" s="899" t="s">
        <v>1229</v>
      </c>
      <c r="F173" s="899"/>
      <c r="G173" s="899"/>
      <c r="H173" s="899"/>
      <c r="I173" s="899"/>
      <c r="J173" s="899"/>
      <c r="K173" s="899"/>
      <c r="L173" s="899"/>
      <c r="M173" s="899"/>
      <c r="N173" s="899"/>
      <c r="O173" s="899"/>
      <c r="P173" s="899"/>
      <c r="Q173" s="899"/>
      <c r="R173" s="899"/>
      <c r="S173" s="899"/>
      <c r="T173" s="899"/>
      <c r="U173" s="28"/>
      <c r="V173" s="28"/>
      <c r="W173" s="28"/>
      <c r="X173" s="28"/>
      <c r="Y173" s="28"/>
      <c r="Z173" s="28"/>
      <c r="AA173" s="28"/>
      <c r="AB173" s="28"/>
      <c r="AC173" s="28"/>
      <c r="AD173" s="28"/>
      <c r="AE173" s="28"/>
      <c r="AF173" s="28"/>
      <c r="AG173" s="28"/>
      <c r="AH173" s="28"/>
      <c r="AI173" s="28"/>
      <c r="AJ173" s="28"/>
      <c r="AK173" s="28"/>
      <c r="AL173" s="42"/>
      <c r="AM173" s="94"/>
      <c r="AN173" s="95"/>
      <c r="AO173" s="28"/>
      <c r="AP173" s="28"/>
      <c r="AQ173" s="304"/>
    </row>
    <row r="174" spans="1:43" x14ac:dyDescent="0.2">
      <c r="A174" s="303"/>
      <c r="B174" s="757"/>
      <c r="C174" s="765"/>
      <c r="D174" s="95"/>
      <c r="E174" s="899"/>
      <c r="F174" s="899"/>
      <c r="G174" s="899"/>
      <c r="H174" s="899"/>
      <c r="I174" s="899"/>
      <c r="J174" s="899"/>
      <c r="K174" s="899"/>
      <c r="L174" s="899"/>
      <c r="M174" s="899"/>
      <c r="N174" s="899"/>
      <c r="O174" s="899"/>
      <c r="P174" s="899"/>
      <c r="Q174" s="899"/>
      <c r="R174" s="899"/>
      <c r="S174" s="899"/>
      <c r="T174" s="899"/>
      <c r="U174" s="766"/>
      <c r="V174" s="766"/>
      <c r="W174" s="766"/>
      <c r="X174" s="766"/>
      <c r="Y174" s="766"/>
      <c r="Z174" s="766"/>
      <c r="AA174" s="766"/>
      <c r="AB174" s="766"/>
      <c r="AC174" s="766"/>
      <c r="AD174" s="766"/>
      <c r="AE174" s="766"/>
      <c r="AF174" s="766"/>
      <c r="AG174" s="766"/>
      <c r="AH174" s="766"/>
      <c r="AI174" s="766"/>
      <c r="AJ174" s="766"/>
      <c r="AK174" s="766"/>
      <c r="AL174" s="762"/>
      <c r="AM174" s="765"/>
      <c r="AN174" s="95"/>
      <c r="AO174" s="766"/>
      <c r="AP174" s="766"/>
      <c r="AQ174" s="304"/>
    </row>
    <row r="175" spans="1:43" ht="6" customHeight="1" x14ac:dyDescent="0.2">
      <c r="A175" s="303"/>
      <c r="B175" s="757"/>
      <c r="C175" s="94"/>
      <c r="D175" s="95"/>
      <c r="E175" s="308"/>
      <c r="F175" s="308"/>
      <c r="G175" s="308"/>
      <c r="H175" s="308"/>
      <c r="I175" s="308"/>
      <c r="J175" s="308"/>
      <c r="K175" s="308"/>
      <c r="L175" s="308"/>
      <c r="M175" s="308"/>
      <c r="N175" s="308"/>
      <c r="O175" s="308"/>
      <c r="P175" s="308"/>
      <c r="Q175" s="308"/>
      <c r="R175" s="308"/>
      <c r="S175" s="308"/>
      <c r="T175" s="308"/>
      <c r="U175" s="28"/>
      <c r="V175" s="28"/>
      <c r="W175" s="28"/>
      <c r="X175" s="28"/>
      <c r="Y175" s="28"/>
      <c r="Z175" s="28"/>
      <c r="AA175" s="28"/>
      <c r="AB175" s="28"/>
      <c r="AC175" s="28"/>
      <c r="AD175" s="28"/>
      <c r="AE175" s="28"/>
      <c r="AF175" s="28"/>
      <c r="AG175" s="28"/>
      <c r="AH175" s="28"/>
      <c r="AI175" s="28"/>
      <c r="AJ175" s="28"/>
      <c r="AK175" s="28"/>
      <c r="AL175" s="42"/>
      <c r="AM175" s="94"/>
      <c r="AN175" s="95"/>
      <c r="AO175" s="28"/>
      <c r="AP175" s="28"/>
      <c r="AQ175" s="304"/>
    </row>
    <row r="176" spans="1:43" x14ac:dyDescent="0.2">
      <c r="A176" s="303"/>
      <c r="B176" s="757"/>
      <c r="C176" s="94"/>
      <c r="D176" s="95"/>
      <c r="E176" s="28"/>
      <c r="F176" s="28"/>
      <c r="G176" s="28"/>
      <c r="H176" s="28"/>
      <c r="I176" s="28"/>
      <c r="J176" s="28"/>
      <c r="K176" s="28"/>
      <c r="L176" s="28"/>
      <c r="M176" s="28"/>
      <c r="N176" s="28"/>
      <c r="O176" s="28"/>
      <c r="P176" s="28"/>
      <c r="R176" s="28"/>
      <c r="S176" s="28"/>
      <c r="U176" s="28"/>
      <c r="V176" s="28"/>
      <c r="W176" s="28"/>
      <c r="X176" s="42" t="s">
        <v>1674</v>
      </c>
      <c r="Y176" s="28"/>
      <c r="Z176" s="28"/>
      <c r="AA176" s="28"/>
      <c r="AB176" s="28"/>
      <c r="AC176" s="28"/>
      <c r="AD176" s="28"/>
      <c r="AE176" s="28"/>
      <c r="AF176" s="28"/>
      <c r="AG176" s="28"/>
      <c r="AH176" s="28"/>
      <c r="AI176" s="28"/>
      <c r="AJ176" s="28"/>
      <c r="AK176" s="28"/>
      <c r="AL176" s="42"/>
      <c r="AM176" s="94"/>
      <c r="AN176" s="95"/>
      <c r="AO176" s="28"/>
      <c r="AP176" s="28"/>
      <c r="AQ176" s="304"/>
    </row>
    <row r="177" spans="1:43" x14ac:dyDescent="0.2">
      <c r="A177" s="303"/>
      <c r="B177" s="757"/>
      <c r="C177" s="94"/>
      <c r="D177" s="95"/>
      <c r="E177" s="28"/>
      <c r="F177" s="28"/>
      <c r="G177" s="28"/>
      <c r="H177" s="28"/>
      <c r="I177" s="28"/>
      <c r="J177" s="42" t="s">
        <v>1191</v>
      </c>
      <c r="K177" s="28"/>
      <c r="L177" s="28"/>
      <c r="M177" s="28"/>
      <c r="N177" s="28"/>
      <c r="O177" s="28"/>
      <c r="P177" s="28"/>
      <c r="R177" s="28"/>
      <c r="S177" s="28"/>
      <c r="U177" s="28"/>
      <c r="V177" s="28"/>
      <c r="W177" s="28"/>
      <c r="X177" s="42" t="s">
        <v>802</v>
      </c>
      <c r="Y177" s="28"/>
      <c r="Z177" s="28"/>
      <c r="AA177" s="28"/>
      <c r="AB177" s="28"/>
      <c r="AC177" s="28"/>
      <c r="AD177" s="28"/>
      <c r="AE177" s="28"/>
      <c r="AF177" s="28"/>
      <c r="AG177" s="28"/>
      <c r="AH177" s="28"/>
      <c r="AI177" s="28"/>
      <c r="AJ177" s="28"/>
      <c r="AK177" s="28"/>
      <c r="AL177" s="42"/>
      <c r="AM177" s="94"/>
      <c r="AN177" s="95"/>
      <c r="AO177" s="28"/>
      <c r="AP177" s="1009">
        <v>820</v>
      </c>
      <c r="AQ177" s="304"/>
    </row>
    <row r="178" spans="1:43" x14ac:dyDescent="0.2">
      <c r="A178" s="303"/>
      <c r="B178" s="757"/>
      <c r="C178" s="94"/>
      <c r="D178" s="95"/>
      <c r="E178" s="28"/>
      <c r="F178" s="28"/>
      <c r="G178" s="28"/>
      <c r="H178" s="28"/>
      <c r="I178" s="28"/>
      <c r="J178" s="42" t="s">
        <v>1190</v>
      </c>
      <c r="K178" s="28"/>
      <c r="L178" s="28"/>
      <c r="M178" s="28"/>
      <c r="N178" s="28"/>
      <c r="O178" s="28"/>
      <c r="P178" s="28"/>
      <c r="R178" s="28"/>
      <c r="S178" s="28"/>
      <c r="U178" s="28"/>
      <c r="V178" s="28"/>
      <c r="W178" s="28"/>
      <c r="X178" s="42" t="s">
        <v>1190</v>
      </c>
      <c r="Y178" s="28"/>
      <c r="Z178" s="28"/>
      <c r="AA178" s="28"/>
      <c r="AB178" s="28"/>
      <c r="AC178" s="28"/>
      <c r="AD178" s="28"/>
      <c r="AE178" s="28"/>
      <c r="AF178" s="28"/>
      <c r="AG178" s="28"/>
      <c r="AH178" s="28"/>
      <c r="AI178" s="28"/>
      <c r="AJ178" s="28"/>
      <c r="AK178" s="28"/>
      <c r="AL178" s="42"/>
      <c r="AM178" s="94"/>
      <c r="AN178" s="95"/>
      <c r="AO178" s="28"/>
      <c r="AP178" s="1009"/>
      <c r="AQ178" s="304"/>
    </row>
    <row r="179" spans="1:43" x14ac:dyDescent="0.2">
      <c r="A179" s="303"/>
      <c r="B179" s="757"/>
      <c r="C179" s="94"/>
      <c r="D179" s="95"/>
      <c r="E179" s="28"/>
      <c r="F179" s="28"/>
      <c r="G179" s="28"/>
      <c r="H179" s="28"/>
      <c r="I179" s="28"/>
      <c r="J179" s="42"/>
      <c r="K179" s="28"/>
      <c r="L179" s="28"/>
      <c r="M179" s="28"/>
      <c r="N179" s="28"/>
      <c r="O179" s="28"/>
      <c r="P179" s="28"/>
      <c r="Q179" s="42" t="s">
        <v>802</v>
      </c>
      <c r="R179" s="28"/>
      <c r="S179" s="28"/>
      <c r="U179" s="28"/>
      <c r="V179" s="28"/>
      <c r="W179" s="28"/>
      <c r="X179" s="42"/>
      <c r="Y179" s="28"/>
      <c r="Z179" s="28"/>
      <c r="AA179" s="28"/>
      <c r="AB179" s="28"/>
      <c r="AC179" s="28"/>
      <c r="AD179" s="28"/>
      <c r="AE179" s="28"/>
      <c r="AF179" s="28"/>
      <c r="AG179" s="28"/>
      <c r="AH179" s="28"/>
      <c r="AI179" s="28"/>
      <c r="AJ179" s="28"/>
      <c r="AK179" s="28"/>
      <c r="AL179" s="42"/>
      <c r="AM179" s="94"/>
      <c r="AN179" s="95"/>
      <c r="AO179" s="28"/>
      <c r="AP179" s="28"/>
      <c r="AQ179" s="304"/>
    </row>
    <row r="180" spans="1:43" x14ac:dyDescent="0.2">
      <c r="A180" s="303"/>
      <c r="B180" s="757"/>
      <c r="C180" s="94"/>
      <c r="D180" s="95"/>
      <c r="E180" s="24"/>
      <c r="F180" s="28"/>
      <c r="G180" s="28"/>
      <c r="H180" s="28"/>
      <c r="I180" s="28"/>
      <c r="J180" s="24"/>
      <c r="K180" s="28"/>
      <c r="L180" s="28"/>
      <c r="M180" s="28"/>
      <c r="N180" s="28"/>
      <c r="O180" s="28"/>
      <c r="P180" s="28"/>
      <c r="Q180" s="42" t="s">
        <v>1198</v>
      </c>
      <c r="R180" s="28"/>
      <c r="S180" s="28"/>
      <c r="U180" s="28"/>
      <c r="V180" s="28"/>
      <c r="W180" s="28"/>
      <c r="X180" s="28"/>
      <c r="Y180" s="28"/>
      <c r="Z180" s="28"/>
      <c r="AA180" s="28"/>
      <c r="AB180" s="28"/>
      <c r="AC180" s="28"/>
      <c r="AD180" s="28"/>
      <c r="AE180" s="28"/>
      <c r="AF180" s="28"/>
      <c r="AG180" s="28"/>
      <c r="AH180" s="28"/>
      <c r="AI180" s="28"/>
      <c r="AJ180" s="28"/>
      <c r="AK180" s="28"/>
      <c r="AL180" s="42"/>
      <c r="AM180" s="94"/>
      <c r="AN180" s="95"/>
      <c r="AO180" s="28"/>
      <c r="AP180" s="28">
        <v>822</v>
      </c>
      <c r="AQ180" s="304"/>
    </row>
    <row r="181" spans="1:43" ht="6" customHeight="1" thickBot="1" x14ac:dyDescent="0.25">
      <c r="A181" s="305"/>
      <c r="B181" s="761"/>
      <c r="C181" s="148"/>
      <c r="D181" s="149"/>
      <c r="E181" s="146"/>
      <c r="F181" s="146"/>
      <c r="G181" s="146"/>
      <c r="H181" s="146"/>
      <c r="I181" s="146"/>
      <c r="J181" s="146"/>
      <c r="K181" s="146"/>
      <c r="L181" s="146"/>
      <c r="M181" s="146"/>
      <c r="N181" s="146"/>
      <c r="O181" s="146"/>
      <c r="P181" s="146"/>
      <c r="Q181" s="146"/>
      <c r="R181" s="146"/>
      <c r="S181" s="146"/>
      <c r="T181" s="146"/>
      <c r="U181" s="146"/>
      <c r="V181" s="146"/>
      <c r="W181" s="146"/>
      <c r="X181" s="146"/>
      <c r="Y181" s="146"/>
      <c r="Z181" s="146"/>
      <c r="AA181" s="146"/>
      <c r="AB181" s="146"/>
      <c r="AC181" s="146"/>
      <c r="AD181" s="146"/>
      <c r="AE181" s="146"/>
      <c r="AF181" s="146"/>
      <c r="AG181" s="146"/>
      <c r="AH181" s="146"/>
      <c r="AI181" s="146"/>
      <c r="AJ181" s="146"/>
      <c r="AK181" s="146"/>
      <c r="AL181" s="297"/>
      <c r="AM181" s="148"/>
      <c r="AN181" s="149"/>
      <c r="AO181" s="146"/>
      <c r="AP181" s="146"/>
      <c r="AQ181" s="306"/>
    </row>
    <row r="182" spans="1:43" ht="6" customHeight="1" x14ac:dyDescent="0.2">
      <c r="A182" s="1"/>
      <c r="B182" s="299"/>
      <c r="C182" s="300"/>
      <c r="D182" s="301"/>
      <c r="E182" s="1"/>
      <c r="F182" s="1"/>
      <c r="G182" s="1"/>
      <c r="H182" s="1"/>
      <c r="I182" s="1"/>
      <c r="J182" s="1"/>
      <c r="K182" s="1"/>
      <c r="L182" s="1"/>
      <c r="M182" s="1"/>
      <c r="N182" s="1"/>
      <c r="O182" s="1"/>
      <c r="P182" s="1"/>
      <c r="Q182" s="1"/>
      <c r="R182" s="1"/>
      <c r="S182" s="1"/>
      <c r="T182" s="1"/>
      <c r="U182" s="300"/>
      <c r="V182" s="301"/>
      <c r="W182" s="1"/>
      <c r="X182" s="1"/>
      <c r="Y182" s="1"/>
      <c r="Z182" s="1"/>
      <c r="AA182" s="1"/>
      <c r="AB182" s="1"/>
      <c r="AC182" s="1"/>
      <c r="AD182" s="1"/>
      <c r="AE182" s="1"/>
      <c r="AF182" s="1"/>
      <c r="AG182" s="1"/>
      <c r="AH182" s="1"/>
      <c r="AI182" s="1"/>
      <c r="AJ182" s="1"/>
      <c r="AK182" s="1"/>
      <c r="AL182" s="235"/>
      <c r="AM182" s="300"/>
      <c r="AN182" s="301"/>
      <c r="AO182" s="1"/>
      <c r="AP182" s="1"/>
      <c r="AQ182" s="1"/>
    </row>
    <row r="183" spans="1:43" ht="11.25" customHeight="1" x14ac:dyDescent="0.2">
      <c r="A183" s="28"/>
      <c r="B183" s="757">
        <v>819</v>
      </c>
      <c r="C183" s="94"/>
      <c r="D183" s="95"/>
      <c r="E183" s="927" t="str">
        <f ca="1">VLOOKUP(INDIRECT(ADDRESS(ROW(),COLUMN()-3)),Language_Translations,MATCH(Language_Selected,Language_Options,0),FALSE)</f>
        <v>Diriez-vous que l'utilisation de la contraception est principalement votre décision, principalement celle de votre (mari/partenaire) ou est-ce une décision commune que vous avez prise ensemble ?</v>
      </c>
      <c r="F183" s="927"/>
      <c r="G183" s="927"/>
      <c r="H183" s="927"/>
      <c r="I183" s="927"/>
      <c r="J183" s="927"/>
      <c r="K183" s="927"/>
      <c r="L183" s="927"/>
      <c r="M183" s="927"/>
      <c r="N183" s="927"/>
      <c r="O183" s="927"/>
      <c r="P183" s="927"/>
      <c r="Q183" s="927"/>
      <c r="R183" s="927"/>
      <c r="S183" s="927"/>
      <c r="T183" s="927"/>
      <c r="U183" s="94"/>
      <c r="V183" s="95"/>
      <c r="W183" s="700" t="s">
        <v>1245</v>
      </c>
      <c r="X183" s="24"/>
      <c r="Y183" s="24"/>
      <c r="Z183" s="24"/>
      <c r="AA183" s="24"/>
      <c r="AB183" s="24"/>
      <c r="AC183" s="24"/>
      <c r="AE183" s="182" t="s">
        <v>2</v>
      </c>
      <c r="AF183" s="182"/>
      <c r="AG183" s="280"/>
      <c r="AH183" s="182"/>
      <c r="AI183" s="182"/>
      <c r="AJ183" s="182"/>
      <c r="AK183" s="182"/>
      <c r="AL183" s="178" t="s">
        <v>10</v>
      </c>
      <c r="AM183" s="94"/>
      <c r="AN183" s="95"/>
      <c r="AO183" s="28"/>
      <c r="AP183" s="28"/>
      <c r="AQ183" s="28"/>
    </row>
    <row r="184" spans="1:43" x14ac:dyDescent="0.2">
      <c r="A184" s="28"/>
      <c r="B184" s="757"/>
      <c r="C184" s="94"/>
      <c r="D184" s="95"/>
      <c r="E184" s="927"/>
      <c r="F184" s="927"/>
      <c r="G184" s="927"/>
      <c r="H184" s="927"/>
      <c r="I184" s="927"/>
      <c r="J184" s="927"/>
      <c r="K184" s="927"/>
      <c r="L184" s="927"/>
      <c r="M184" s="927"/>
      <c r="N184" s="927"/>
      <c r="O184" s="927"/>
      <c r="P184" s="927"/>
      <c r="Q184" s="927"/>
      <c r="R184" s="927"/>
      <c r="S184" s="927"/>
      <c r="T184" s="927"/>
      <c r="U184" s="94"/>
      <c r="V184" s="95"/>
      <c r="W184" s="700" t="s">
        <v>1246</v>
      </c>
      <c r="X184" s="24"/>
      <c r="Y184" s="24"/>
      <c r="Z184" s="24"/>
      <c r="AA184" s="24"/>
      <c r="AB184" s="24"/>
      <c r="AC184" s="24"/>
      <c r="AD184" s="24"/>
      <c r="AE184" s="24"/>
      <c r="AF184" s="182"/>
      <c r="AG184" s="182" t="s">
        <v>2</v>
      </c>
      <c r="AH184" s="182"/>
      <c r="AI184" s="280"/>
      <c r="AJ184" s="182"/>
      <c r="AK184" s="182"/>
      <c r="AL184" s="178" t="s">
        <v>12</v>
      </c>
      <c r="AM184" s="94"/>
      <c r="AN184" s="95"/>
      <c r="AO184" s="28"/>
      <c r="AQ184" s="28"/>
    </row>
    <row r="185" spans="1:43" x14ac:dyDescent="0.2">
      <c r="A185" s="28"/>
      <c r="B185" s="757"/>
      <c r="C185" s="94"/>
      <c r="D185" s="95"/>
      <c r="E185" s="927"/>
      <c r="F185" s="927"/>
      <c r="G185" s="927"/>
      <c r="H185" s="927"/>
      <c r="I185" s="927"/>
      <c r="J185" s="927"/>
      <c r="K185" s="927"/>
      <c r="L185" s="927"/>
      <c r="M185" s="927"/>
      <c r="N185" s="927"/>
      <c r="O185" s="927"/>
      <c r="P185" s="927"/>
      <c r="Q185" s="927"/>
      <c r="R185" s="927"/>
      <c r="S185" s="927"/>
      <c r="T185" s="927"/>
      <c r="U185" s="94"/>
      <c r="V185" s="95"/>
      <c r="W185" s="700" t="s">
        <v>1247</v>
      </c>
      <c r="X185" s="24"/>
      <c r="Y185" s="24"/>
      <c r="Z185" s="24"/>
      <c r="AA185" s="24"/>
      <c r="AD185" s="182" t="s">
        <v>2</v>
      </c>
      <c r="AE185" s="182"/>
      <c r="AF185" s="182"/>
      <c r="AG185" s="182"/>
      <c r="AH185" s="182"/>
      <c r="AI185" s="182"/>
      <c r="AJ185" s="182"/>
      <c r="AK185" s="182"/>
      <c r="AL185" s="178" t="s">
        <v>14</v>
      </c>
      <c r="AM185" s="94"/>
      <c r="AN185" s="95"/>
      <c r="AO185" s="28"/>
      <c r="AP185" s="28">
        <v>821</v>
      </c>
      <c r="AQ185" s="28"/>
    </row>
    <row r="186" spans="1:43" x14ac:dyDescent="0.2">
      <c r="A186" s="28"/>
      <c r="B186" s="757"/>
      <c r="C186" s="94"/>
      <c r="D186" s="95"/>
      <c r="E186" s="927"/>
      <c r="F186" s="927"/>
      <c r="G186" s="927"/>
      <c r="H186" s="927"/>
      <c r="I186" s="927"/>
      <c r="J186" s="927"/>
      <c r="K186" s="927"/>
      <c r="L186" s="927"/>
      <c r="M186" s="927"/>
      <c r="N186" s="927"/>
      <c r="O186" s="927"/>
      <c r="P186" s="927"/>
      <c r="Q186" s="927"/>
      <c r="R186" s="927"/>
      <c r="S186" s="927"/>
      <c r="T186" s="927"/>
      <c r="U186" s="94"/>
      <c r="V186" s="95"/>
      <c r="W186" s="24"/>
      <c r="X186" s="24"/>
      <c r="Y186" s="24"/>
      <c r="Z186" s="24"/>
      <c r="AA186" s="24"/>
      <c r="AC186" s="182"/>
      <c r="AD186" s="182"/>
      <c r="AE186" s="182"/>
      <c r="AF186" s="182"/>
      <c r="AG186" s="182"/>
      <c r="AH186" s="182"/>
      <c r="AI186" s="182"/>
      <c r="AJ186" s="182"/>
      <c r="AK186" s="182"/>
      <c r="AL186" s="178"/>
      <c r="AM186" s="94"/>
      <c r="AN186" s="95"/>
      <c r="AO186" s="28"/>
      <c r="AP186" s="28"/>
      <c r="AQ186" s="28"/>
    </row>
    <row r="187" spans="1:43" x14ac:dyDescent="0.2">
      <c r="A187" s="28"/>
      <c r="B187" s="757"/>
      <c r="C187" s="94"/>
      <c r="D187" s="95"/>
      <c r="E187" s="927"/>
      <c r="F187" s="927"/>
      <c r="G187" s="927"/>
      <c r="H187" s="927"/>
      <c r="I187" s="927"/>
      <c r="J187" s="927"/>
      <c r="K187" s="927"/>
      <c r="L187" s="927"/>
      <c r="M187" s="927"/>
      <c r="N187" s="927"/>
      <c r="O187" s="927"/>
      <c r="P187" s="927"/>
      <c r="Q187" s="927"/>
      <c r="R187" s="927"/>
      <c r="S187" s="927"/>
      <c r="T187" s="927"/>
      <c r="U187" s="94"/>
      <c r="V187" s="95"/>
      <c r="W187" s="24" t="s">
        <v>558</v>
      </c>
      <c r="X187" s="24"/>
      <c r="Y187" s="24"/>
      <c r="Z187" s="24"/>
      <c r="AA187" s="28"/>
      <c r="AB187" s="28"/>
      <c r="AC187" s="28"/>
      <c r="AD187" s="28"/>
      <c r="AE187" s="28"/>
      <c r="AF187" s="28"/>
      <c r="AG187" s="28"/>
      <c r="AH187" s="28"/>
      <c r="AI187" s="28"/>
      <c r="AJ187" s="28"/>
      <c r="AK187" s="28"/>
      <c r="AL187" s="178" t="s">
        <v>59</v>
      </c>
      <c r="AM187" s="94"/>
      <c r="AN187" s="95"/>
      <c r="AO187" s="28"/>
      <c r="AP187" s="28"/>
      <c r="AQ187" s="28"/>
    </row>
    <row r="188" spans="1:43" x14ac:dyDescent="0.2">
      <c r="A188" s="28"/>
      <c r="B188" s="757"/>
      <c r="C188" s="94"/>
      <c r="D188" s="95"/>
      <c r="E188" s="927"/>
      <c r="F188" s="927"/>
      <c r="G188" s="927"/>
      <c r="H188" s="927"/>
      <c r="I188" s="927"/>
      <c r="J188" s="927"/>
      <c r="K188" s="927"/>
      <c r="L188" s="927"/>
      <c r="M188" s="927"/>
      <c r="N188" s="927"/>
      <c r="O188" s="927"/>
      <c r="P188" s="927"/>
      <c r="Q188" s="927"/>
      <c r="R188" s="927"/>
      <c r="S188" s="927"/>
      <c r="T188" s="927"/>
      <c r="U188" s="94"/>
      <c r="V188" s="95"/>
      <c r="W188" s="24"/>
      <c r="X188" s="24"/>
      <c r="Y188" s="24"/>
      <c r="Z188" s="890" t="s">
        <v>559</v>
      </c>
      <c r="AA188" s="890"/>
      <c r="AB188" s="890"/>
      <c r="AC188" s="890"/>
      <c r="AD188" s="890"/>
      <c r="AE188" s="890"/>
      <c r="AF188" s="890"/>
      <c r="AG188" s="890"/>
      <c r="AH188" s="890"/>
      <c r="AI188" s="890"/>
      <c r="AJ188" s="890"/>
      <c r="AK188" s="890"/>
      <c r="AL188" s="36"/>
      <c r="AM188" s="94"/>
      <c r="AN188" s="95"/>
      <c r="AO188" s="28"/>
      <c r="AP188" s="28"/>
      <c r="AQ188" s="28"/>
    </row>
    <row r="189" spans="1:43" ht="6" customHeight="1" x14ac:dyDescent="0.2">
      <c r="A189" s="30"/>
      <c r="B189" s="793"/>
      <c r="C189" s="91"/>
      <c r="D189" s="44"/>
      <c r="E189" s="30"/>
      <c r="F189" s="30"/>
      <c r="G189" s="30"/>
      <c r="H189" s="30"/>
      <c r="I189" s="30"/>
      <c r="J189" s="30"/>
      <c r="K189" s="30"/>
      <c r="L189" s="30"/>
      <c r="M189" s="30"/>
      <c r="N189" s="30"/>
      <c r="O189" s="30"/>
      <c r="P189" s="30"/>
      <c r="Q189" s="30"/>
      <c r="R189" s="30"/>
      <c r="S189" s="30"/>
      <c r="T189" s="30"/>
      <c r="U189" s="91"/>
      <c r="V189" s="44"/>
      <c r="W189" s="30"/>
      <c r="X189" s="30"/>
      <c r="Y189" s="30"/>
      <c r="Z189" s="30"/>
      <c r="AA189" s="30"/>
      <c r="AB189" s="30"/>
      <c r="AC189" s="30"/>
      <c r="AD189" s="30"/>
      <c r="AE189" s="30"/>
      <c r="AF189" s="30"/>
      <c r="AG189" s="30"/>
      <c r="AH189" s="30"/>
      <c r="AI189" s="30"/>
      <c r="AJ189" s="30"/>
      <c r="AK189" s="30"/>
      <c r="AL189" s="185"/>
      <c r="AM189" s="91"/>
      <c r="AN189" s="44"/>
      <c r="AO189" s="30"/>
      <c r="AP189" s="30"/>
      <c r="AQ189" s="30"/>
    </row>
    <row r="190" spans="1:43" ht="6" customHeight="1" x14ac:dyDescent="0.2">
      <c r="A190" s="26"/>
      <c r="B190" s="756"/>
      <c r="C190" s="89"/>
      <c r="D190" s="45"/>
      <c r="E190" s="26"/>
      <c r="F190" s="26"/>
      <c r="G190" s="26"/>
      <c r="H190" s="26"/>
      <c r="I190" s="26"/>
      <c r="J190" s="26"/>
      <c r="K190" s="26"/>
      <c r="L190" s="26"/>
      <c r="M190" s="26"/>
      <c r="N190" s="26"/>
      <c r="O190" s="26"/>
      <c r="P190" s="26"/>
      <c r="Q190" s="26"/>
      <c r="R190" s="26"/>
      <c r="S190" s="26"/>
      <c r="T190" s="26"/>
      <c r="U190" s="89"/>
      <c r="V190" s="45"/>
      <c r="W190" s="26"/>
      <c r="X190" s="26"/>
      <c r="Y190" s="26"/>
      <c r="Z190" s="26"/>
      <c r="AA190" s="26"/>
      <c r="AB190" s="26"/>
      <c r="AC190" s="26"/>
      <c r="AD190" s="26"/>
      <c r="AE190" s="26"/>
      <c r="AF190" s="26"/>
      <c r="AG190" s="26"/>
      <c r="AH190" s="26"/>
      <c r="AI190" s="26"/>
      <c r="AJ190" s="26"/>
      <c r="AK190" s="26"/>
      <c r="AL190" s="187"/>
      <c r="AM190" s="89"/>
      <c r="AN190" s="45"/>
      <c r="AO190" s="26"/>
      <c r="AP190" s="26"/>
      <c r="AQ190" s="26"/>
    </row>
    <row r="191" spans="1:43" ht="11.25" customHeight="1" x14ac:dyDescent="0.2">
      <c r="A191" s="28"/>
      <c r="B191" s="757">
        <v>820</v>
      </c>
      <c r="C191" s="94"/>
      <c r="D191" s="95"/>
      <c r="E191" s="927" t="str">
        <f ca="1">VLOOKUP(INDIRECT(ADDRESS(ROW(),COLUMN()-3)),Language_Translations,MATCH(Language_Selected,Language_Options,0),FALSE)</f>
        <v>Diriez-vous que le fait de ne pas utiliser la contraception est principalement votre décision, principalement celle de votre (mari/partenaire) ou est-ce une décision commune que vous avez prise ensemble ?</v>
      </c>
      <c r="F191" s="927"/>
      <c r="G191" s="927"/>
      <c r="H191" s="927"/>
      <c r="I191" s="927"/>
      <c r="J191" s="927"/>
      <c r="K191" s="927"/>
      <c r="L191" s="927"/>
      <c r="M191" s="927"/>
      <c r="N191" s="927"/>
      <c r="O191" s="927"/>
      <c r="P191" s="927"/>
      <c r="Q191" s="927"/>
      <c r="R191" s="927"/>
      <c r="S191" s="927"/>
      <c r="T191" s="927"/>
      <c r="U191" s="94"/>
      <c r="V191" s="95"/>
      <c r="W191" s="700" t="s">
        <v>1245</v>
      </c>
      <c r="X191" s="24"/>
      <c r="Y191" s="24"/>
      <c r="Z191" s="24"/>
      <c r="AA191" s="24"/>
      <c r="AB191" s="24"/>
      <c r="AC191" s="24"/>
      <c r="AE191" s="182" t="s">
        <v>2</v>
      </c>
      <c r="AF191" s="182"/>
      <c r="AG191" s="280"/>
      <c r="AH191" s="182"/>
      <c r="AI191" s="182"/>
      <c r="AJ191" s="182"/>
      <c r="AK191" s="182"/>
      <c r="AL191" s="178" t="s">
        <v>10</v>
      </c>
      <c r="AM191" s="94"/>
      <c r="AN191" s="95"/>
      <c r="AO191" s="28"/>
      <c r="AP191" s="28"/>
      <c r="AQ191" s="28"/>
    </row>
    <row r="192" spans="1:43" x14ac:dyDescent="0.2">
      <c r="A192" s="28"/>
      <c r="B192" s="757"/>
      <c r="C192" s="94"/>
      <c r="D192" s="95"/>
      <c r="E192" s="927"/>
      <c r="F192" s="927"/>
      <c r="G192" s="927"/>
      <c r="H192" s="927"/>
      <c r="I192" s="927"/>
      <c r="J192" s="927"/>
      <c r="K192" s="927"/>
      <c r="L192" s="927"/>
      <c r="M192" s="927"/>
      <c r="N192" s="927"/>
      <c r="O192" s="927"/>
      <c r="P192" s="927"/>
      <c r="Q192" s="927"/>
      <c r="R192" s="927"/>
      <c r="S192" s="927"/>
      <c r="T192" s="927"/>
      <c r="U192" s="94"/>
      <c r="V192" s="95"/>
      <c r="W192" s="700" t="s">
        <v>1246</v>
      </c>
      <c r="X192" s="24"/>
      <c r="Y192" s="24"/>
      <c r="Z192" s="24"/>
      <c r="AA192" s="24"/>
      <c r="AB192" s="24"/>
      <c r="AC192" s="24"/>
      <c r="AD192" s="24"/>
      <c r="AE192" s="24"/>
      <c r="AF192" s="182"/>
      <c r="AG192" s="182" t="s">
        <v>2</v>
      </c>
      <c r="AH192" s="182"/>
      <c r="AI192" s="280"/>
      <c r="AJ192" s="182"/>
      <c r="AK192" s="182"/>
      <c r="AL192" s="178" t="s">
        <v>12</v>
      </c>
      <c r="AM192" s="94"/>
      <c r="AN192" s="95"/>
      <c r="AO192" s="28"/>
      <c r="AP192" s="28"/>
      <c r="AQ192" s="28"/>
    </row>
    <row r="193" spans="1:43" x14ac:dyDescent="0.2">
      <c r="A193" s="28"/>
      <c r="B193" s="757"/>
      <c r="C193" s="94"/>
      <c r="D193" s="95"/>
      <c r="E193" s="927"/>
      <c r="F193" s="927"/>
      <c r="G193" s="927"/>
      <c r="H193" s="927"/>
      <c r="I193" s="927"/>
      <c r="J193" s="927"/>
      <c r="K193" s="927"/>
      <c r="L193" s="927"/>
      <c r="M193" s="927"/>
      <c r="N193" s="927"/>
      <c r="O193" s="927"/>
      <c r="P193" s="927"/>
      <c r="Q193" s="927"/>
      <c r="R193" s="927"/>
      <c r="S193" s="927"/>
      <c r="T193" s="927"/>
      <c r="U193" s="94"/>
      <c r="V193" s="95"/>
      <c r="W193" s="700" t="s">
        <v>1247</v>
      </c>
      <c r="X193" s="24"/>
      <c r="Y193" s="24"/>
      <c r="Z193" s="24"/>
      <c r="AA193" s="24"/>
      <c r="AD193" s="182" t="s">
        <v>2</v>
      </c>
      <c r="AE193" s="182"/>
      <c r="AF193" s="182"/>
      <c r="AG193" s="182"/>
      <c r="AH193" s="182"/>
      <c r="AI193" s="182"/>
      <c r="AJ193" s="182"/>
      <c r="AK193" s="182"/>
      <c r="AL193" s="178" t="s">
        <v>14</v>
      </c>
      <c r="AM193" s="94"/>
      <c r="AN193" s="95"/>
      <c r="AO193" s="28"/>
      <c r="AP193" s="28"/>
      <c r="AQ193" s="28"/>
    </row>
    <row r="194" spans="1:43" x14ac:dyDescent="0.2">
      <c r="A194" s="28"/>
      <c r="B194" s="757"/>
      <c r="C194" s="94"/>
      <c r="D194" s="95"/>
      <c r="E194" s="927"/>
      <c r="F194" s="927"/>
      <c r="G194" s="927"/>
      <c r="H194" s="927"/>
      <c r="I194" s="927"/>
      <c r="J194" s="927"/>
      <c r="K194" s="927"/>
      <c r="L194" s="927"/>
      <c r="M194" s="927"/>
      <c r="N194" s="927"/>
      <c r="O194" s="927"/>
      <c r="P194" s="927"/>
      <c r="Q194" s="927"/>
      <c r="R194" s="927"/>
      <c r="S194" s="927"/>
      <c r="T194" s="927"/>
      <c r="U194" s="94"/>
      <c r="V194" s="95"/>
      <c r="W194" s="24"/>
      <c r="X194" s="24"/>
      <c r="Y194" s="24"/>
      <c r="Z194" s="24"/>
      <c r="AA194" s="24"/>
      <c r="AC194" s="182"/>
      <c r="AD194" s="182"/>
      <c r="AE194" s="182"/>
      <c r="AF194" s="182"/>
      <c r="AG194" s="182"/>
      <c r="AH194" s="182"/>
      <c r="AI194" s="182"/>
      <c r="AJ194" s="182"/>
      <c r="AK194" s="182"/>
      <c r="AL194" s="178"/>
      <c r="AM194" s="94"/>
      <c r="AN194" s="95"/>
      <c r="AO194" s="28"/>
      <c r="AP194" s="28"/>
      <c r="AQ194" s="28"/>
    </row>
    <row r="195" spans="1:43" x14ac:dyDescent="0.2">
      <c r="A195" s="28"/>
      <c r="B195" s="757"/>
      <c r="C195" s="94"/>
      <c r="D195" s="95"/>
      <c r="E195" s="927"/>
      <c r="F195" s="927"/>
      <c r="G195" s="927"/>
      <c r="H195" s="927"/>
      <c r="I195" s="927"/>
      <c r="J195" s="927"/>
      <c r="K195" s="927"/>
      <c r="L195" s="927"/>
      <c r="M195" s="927"/>
      <c r="N195" s="927"/>
      <c r="O195" s="927"/>
      <c r="P195" s="927"/>
      <c r="Q195" s="927"/>
      <c r="R195" s="927"/>
      <c r="S195" s="927"/>
      <c r="T195" s="927"/>
      <c r="U195" s="94"/>
      <c r="V195" s="95"/>
      <c r="W195" s="24" t="s">
        <v>558</v>
      </c>
      <c r="X195" s="24"/>
      <c r="Y195" s="24"/>
      <c r="Z195" s="24"/>
      <c r="AA195" s="28"/>
      <c r="AB195" s="28"/>
      <c r="AC195" s="28"/>
      <c r="AD195" s="28"/>
      <c r="AE195" s="28"/>
      <c r="AF195" s="28"/>
      <c r="AG195" s="28"/>
      <c r="AH195" s="28"/>
      <c r="AI195" s="28"/>
      <c r="AJ195" s="28"/>
      <c r="AK195" s="28"/>
      <c r="AL195" s="178" t="s">
        <v>59</v>
      </c>
      <c r="AM195" s="94"/>
      <c r="AN195" s="95"/>
      <c r="AO195" s="28"/>
      <c r="AP195" s="28"/>
      <c r="AQ195" s="28"/>
    </row>
    <row r="196" spans="1:43" x14ac:dyDescent="0.2">
      <c r="A196" s="28"/>
      <c r="B196" s="757"/>
      <c r="C196" s="94"/>
      <c r="D196" s="95"/>
      <c r="E196" s="927"/>
      <c r="F196" s="927"/>
      <c r="G196" s="927"/>
      <c r="H196" s="927"/>
      <c r="I196" s="927"/>
      <c r="J196" s="927"/>
      <c r="K196" s="927"/>
      <c r="L196" s="927"/>
      <c r="M196" s="927"/>
      <c r="N196" s="927"/>
      <c r="O196" s="927"/>
      <c r="P196" s="927"/>
      <c r="Q196" s="927"/>
      <c r="R196" s="927"/>
      <c r="S196" s="927"/>
      <c r="T196" s="927"/>
      <c r="U196" s="94"/>
      <c r="V196" s="95"/>
      <c r="W196" s="24"/>
      <c r="X196" s="24"/>
      <c r="Y196" s="24"/>
      <c r="Z196" s="890" t="s">
        <v>559</v>
      </c>
      <c r="AA196" s="890"/>
      <c r="AB196" s="890"/>
      <c r="AC196" s="890"/>
      <c r="AD196" s="890"/>
      <c r="AE196" s="890"/>
      <c r="AF196" s="890"/>
      <c r="AG196" s="890"/>
      <c r="AH196" s="890"/>
      <c r="AI196" s="890"/>
      <c r="AJ196" s="890"/>
      <c r="AK196" s="890"/>
      <c r="AL196" s="36"/>
      <c r="AM196" s="94"/>
      <c r="AN196" s="95"/>
      <c r="AO196" s="28"/>
      <c r="AP196" s="28"/>
      <c r="AQ196" s="28"/>
    </row>
    <row r="197" spans="1:43" ht="6" customHeight="1" thickBot="1" x14ac:dyDescent="0.25">
      <c r="A197" s="146"/>
      <c r="B197" s="761"/>
      <c r="C197" s="148"/>
      <c r="D197" s="149"/>
      <c r="E197" s="146"/>
      <c r="F197" s="146"/>
      <c r="G197" s="146"/>
      <c r="H197" s="146"/>
      <c r="I197" s="146"/>
      <c r="J197" s="146"/>
      <c r="K197" s="146"/>
      <c r="L197" s="146"/>
      <c r="M197" s="146"/>
      <c r="N197" s="146"/>
      <c r="O197" s="146"/>
      <c r="P197" s="146"/>
      <c r="Q197" s="146"/>
      <c r="R197" s="146"/>
      <c r="S197" s="146"/>
      <c r="T197" s="146"/>
      <c r="U197" s="148"/>
      <c r="V197" s="149"/>
      <c r="W197" s="146"/>
      <c r="X197" s="146"/>
      <c r="Y197" s="146"/>
      <c r="Z197" s="146"/>
      <c r="AA197" s="146"/>
      <c r="AB197" s="146"/>
      <c r="AC197" s="146"/>
      <c r="AD197" s="146"/>
      <c r="AE197" s="146"/>
      <c r="AF197" s="146"/>
      <c r="AG197" s="146"/>
      <c r="AH197" s="146"/>
      <c r="AI197" s="146"/>
      <c r="AJ197" s="146"/>
      <c r="AK197" s="146"/>
      <c r="AL197" s="297"/>
      <c r="AM197" s="148"/>
      <c r="AN197" s="149"/>
      <c r="AO197" s="146"/>
      <c r="AP197" s="146"/>
      <c r="AQ197" s="146"/>
    </row>
    <row r="198" spans="1:43" ht="6" customHeight="1" x14ac:dyDescent="0.2">
      <c r="A198" s="298"/>
      <c r="B198" s="299"/>
      <c r="C198" s="300"/>
      <c r="D198" s="30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235"/>
      <c r="AM198" s="300"/>
      <c r="AN198" s="301"/>
      <c r="AO198" s="1"/>
      <c r="AP198" s="1"/>
      <c r="AQ198" s="302"/>
    </row>
    <row r="199" spans="1:43" x14ac:dyDescent="0.2">
      <c r="A199" s="303"/>
      <c r="B199" s="757">
        <v>821</v>
      </c>
      <c r="C199" s="94"/>
      <c r="D199" s="95"/>
      <c r="E199" s="899" t="s">
        <v>1173</v>
      </c>
      <c r="F199" s="899"/>
      <c r="G199" s="899"/>
      <c r="H199" s="899"/>
      <c r="I199" s="899"/>
      <c r="J199" s="899"/>
      <c r="K199" s="899"/>
      <c r="L199" s="899"/>
      <c r="M199" s="899"/>
      <c r="N199" s="899"/>
      <c r="O199" s="899"/>
      <c r="P199" s="899"/>
      <c r="Q199" s="899"/>
      <c r="R199" s="899"/>
      <c r="S199" s="899"/>
      <c r="T199" s="899"/>
      <c r="U199" s="28"/>
      <c r="V199" s="28"/>
      <c r="W199" s="28"/>
      <c r="X199" s="28"/>
      <c r="Y199" s="28"/>
      <c r="Z199" s="28"/>
      <c r="AA199" s="28"/>
      <c r="AB199" s="28"/>
      <c r="AC199" s="28"/>
      <c r="AD199" s="28"/>
      <c r="AE199" s="28"/>
      <c r="AF199" s="28"/>
      <c r="AG199" s="28"/>
      <c r="AH199" s="28"/>
      <c r="AI199" s="28"/>
      <c r="AJ199" s="28"/>
      <c r="AK199" s="28"/>
      <c r="AL199" s="42"/>
      <c r="AM199" s="94"/>
      <c r="AN199" s="95"/>
      <c r="AO199" s="28"/>
      <c r="AP199" s="28"/>
      <c r="AQ199" s="304"/>
    </row>
    <row r="200" spans="1:43" ht="6" customHeight="1" x14ac:dyDescent="0.2">
      <c r="A200" s="303"/>
      <c r="B200" s="757"/>
      <c r="C200" s="94"/>
      <c r="D200" s="95"/>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28"/>
      <c r="AL200" s="42"/>
      <c r="AM200" s="94"/>
      <c r="AN200" s="95"/>
      <c r="AO200" s="28"/>
      <c r="AP200" s="28"/>
      <c r="AQ200" s="304"/>
    </row>
    <row r="201" spans="1:43" x14ac:dyDescent="0.2">
      <c r="A201" s="303"/>
      <c r="B201" s="757"/>
      <c r="C201" s="94"/>
      <c r="D201" s="95"/>
      <c r="E201" s="28"/>
      <c r="F201" s="28"/>
      <c r="G201" s="28"/>
      <c r="H201" s="28"/>
      <c r="I201" s="28"/>
      <c r="J201" s="28"/>
      <c r="L201" s="28"/>
      <c r="M201" s="28"/>
      <c r="N201" s="28"/>
      <c r="O201" s="42" t="s">
        <v>1252</v>
      </c>
      <c r="P201" s="28"/>
      <c r="R201" s="28"/>
      <c r="S201" s="28"/>
      <c r="T201" s="28"/>
      <c r="U201" s="28"/>
      <c r="V201" s="28"/>
      <c r="W201" s="28"/>
      <c r="X201" s="28"/>
      <c r="Y201" s="28"/>
      <c r="Z201" s="28"/>
      <c r="AA201" s="42" t="s">
        <v>1248</v>
      </c>
      <c r="AC201" s="28"/>
      <c r="AD201" s="28"/>
      <c r="AE201" s="28"/>
      <c r="AF201" s="28"/>
      <c r="AG201" s="28"/>
      <c r="AH201" s="28"/>
      <c r="AI201" s="28"/>
      <c r="AJ201" s="28"/>
      <c r="AK201" s="28"/>
      <c r="AL201" s="42"/>
      <c r="AM201" s="94"/>
      <c r="AN201" s="95"/>
      <c r="AO201" s="28"/>
      <c r="AP201" s="933">
        <v>901</v>
      </c>
      <c r="AQ201" s="304"/>
    </row>
    <row r="202" spans="1:43" x14ac:dyDescent="0.2">
      <c r="A202" s="303"/>
      <c r="B202" s="757"/>
      <c r="C202" s="94"/>
      <c r="D202" s="95"/>
      <c r="E202" s="28"/>
      <c r="F202" s="28"/>
      <c r="G202" s="28"/>
      <c r="H202" s="28"/>
      <c r="I202" s="28"/>
      <c r="J202" s="28"/>
      <c r="L202" s="28"/>
      <c r="M202" s="28"/>
      <c r="N202" s="28"/>
      <c r="O202" s="42" t="s">
        <v>1179</v>
      </c>
      <c r="P202" s="28"/>
      <c r="R202" s="28"/>
      <c r="S202" s="28"/>
      <c r="T202" s="28"/>
      <c r="U202" s="28"/>
      <c r="V202" s="28"/>
      <c r="W202" s="28"/>
      <c r="X202" s="28"/>
      <c r="Y202" s="28"/>
      <c r="Z202" s="28"/>
      <c r="AA202" s="42" t="s">
        <v>1179</v>
      </c>
      <c r="AC202" s="28"/>
      <c r="AD202" s="28"/>
      <c r="AE202" s="28"/>
      <c r="AF202" s="28"/>
      <c r="AG202" s="28"/>
      <c r="AH202" s="28"/>
      <c r="AI202" s="28"/>
      <c r="AJ202" s="28"/>
      <c r="AK202" s="28"/>
      <c r="AL202" s="42"/>
      <c r="AM202" s="94"/>
      <c r="AN202" s="95"/>
      <c r="AO202" s="28"/>
      <c r="AP202" s="933"/>
      <c r="AQ202" s="304"/>
    </row>
    <row r="203" spans="1:43" ht="6" customHeight="1" thickBot="1" x14ac:dyDescent="0.25">
      <c r="A203" s="305"/>
      <c r="B203" s="761"/>
      <c r="C203" s="148"/>
      <c r="D203" s="149"/>
      <c r="E203" s="146"/>
      <c r="F203" s="146"/>
      <c r="G203" s="146"/>
      <c r="H203" s="146"/>
      <c r="I203" s="146"/>
      <c r="J203" s="146"/>
      <c r="K203" s="146"/>
      <c r="L203" s="146"/>
      <c r="M203" s="146"/>
      <c r="N203" s="146"/>
      <c r="O203" s="146"/>
      <c r="P203" s="146"/>
      <c r="Q203" s="146"/>
      <c r="R203" s="146"/>
      <c r="S203" s="146"/>
      <c r="T203" s="146"/>
      <c r="U203" s="146"/>
      <c r="V203" s="146"/>
      <c r="W203" s="146"/>
      <c r="X203" s="146"/>
      <c r="Y203" s="146"/>
      <c r="Z203" s="146"/>
      <c r="AA203" s="146"/>
      <c r="AB203" s="146"/>
      <c r="AC203" s="146"/>
      <c r="AD203" s="146"/>
      <c r="AE203" s="146"/>
      <c r="AF203" s="146"/>
      <c r="AG203" s="146"/>
      <c r="AH203" s="146"/>
      <c r="AI203" s="146"/>
      <c r="AJ203" s="146"/>
      <c r="AK203" s="146"/>
      <c r="AL203" s="297"/>
      <c r="AM203" s="148"/>
      <c r="AN203" s="149"/>
      <c r="AO203" s="146"/>
      <c r="AP203" s="146"/>
      <c r="AQ203" s="306"/>
    </row>
    <row r="204" spans="1:43" ht="6" customHeight="1" x14ac:dyDescent="0.2">
      <c r="A204" s="28"/>
      <c r="B204" s="757"/>
      <c r="C204" s="94"/>
      <c r="D204" s="95"/>
      <c r="E204" s="28"/>
      <c r="F204" s="28"/>
      <c r="G204" s="28"/>
      <c r="H204" s="28"/>
      <c r="I204" s="28"/>
      <c r="J204" s="28"/>
      <c r="K204" s="28"/>
      <c r="L204" s="28"/>
      <c r="M204" s="28"/>
      <c r="N204" s="28"/>
      <c r="O204" s="28"/>
      <c r="P204" s="28"/>
      <c r="Q204" s="28"/>
      <c r="R204" s="28"/>
      <c r="S204" s="28"/>
      <c r="T204" s="28"/>
      <c r="U204" s="94"/>
      <c r="V204" s="95"/>
      <c r="W204" s="28"/>
      <c r="X204" s="28"/>
      <c r="Y204" s="28"/>
      <c r="Z204" s="28"/>
      <c r="AA204" s="28"/>
      <c r="AB204" s="28"/>
      <c r="AC204" s="28"/>
      <c r="AD204" s="28"/>
      <c r="AE204" s="28"/>
      <c r="AF204" s="28"/>
      <c r="AG204" s="28"/>
      <c r="AH204" s="28"/>
      <c r="AI204" s="28"/>
      <c r="AJ204" s="28"/>
      <c r="AK204" s="28"/>
      <c r="AL204" s="42"/>
      <c r="AM204" s="94"/>
      <c r="AN204" s="95"/>
      <c r="AO204" s="28"/>
      <c r="AP204" s="28"/>
      <c r="AQ204" s="28"/>
    </row>
    <row r="205" spans="1:43" ht="11.25" customHeight="1" x14ac:dyDescent="0.2">
      <c r="A205" s="28"/>
      <c r="B205" s="757">
        <v>822</v>
      </c>
      <c r="C205" s="94"/>
      <c r="D205" s="95"/>
      <c r="E205" s="927" t="str">
        <f ca="1">VLOOKUP(INDIRECT(ADDRESS(ROW(),COLUMN()-3)),Language_Translations,MATCH(Language_Selected,Language_Options,0),FALSE)</f>
        <v>Est-ce que votre (mari/partenaire) veut le même nombre d'enfants que vous ou en veut-il plus ou moins que vous ?</v>
      </c>
      <c r="F205" s="927"/>
      <c r="G205" s="927"/>
      <c r="H205" s="927"/>
      <c r="I205" s="927"/>
      <c r="J205" s="927"/>
      <c r="K205" s="927"/>
      <c r="L205" s="927"/>
      <c r="M205" s="927"/>
      <c r="N205" s="927"/>
      <c r="O205" s="927"/>
      <c r="P205" s="927"/>
      <c r="Q205" s="927"/>
      <c r="R205" s="927"/>
      <c r="S205" s="927"/>
      <c r="T205" s="927"/>
      <c r="U205" s="94"/>
      <c r="V205" s="95"/>
      <c r="W205" s="700" t="s">
        <v>1249</v>
      </c>
      <c r="X205" s="24"/>
      <c r="Y205" s="24"/>
      <c r="Z205" s="24"/>
      <c r="AA205" s="24"/>
      <c r="AB205" s="182" t="s">
        <v>2</v>
      </c>
      <c r="AC205" s="182"/>
      <c r="AD205" s="280"/>
      <c r="AE205" s="182"/>
      <c r="AF205" s="182"/>
      <c r="AG205" s="182"/>
      <c r="AH205" s="182"/>
      <c r="AI205" s="182"/>
      <c r="AJ205" s="182"/>
      <c r="AK205" s="182"/>
      <c r="AL205" s="178" t="s">
        <v>10</v>
      </c>
      <c r="AM205" s="94"/>
      <c r="AN205" s="95"/>
      <c r="AO205" s="28"/>
      <c r="AP205" s="28"/>
      <c r="AQ205" s="28"/>
    </row>
    <row r="206" spans="1:43" x14ac:dyDescent="0.2">
      <c r="A206" s="28"/>
      <c r="B206" s="757"/>
      <c r="C206" s="94"/>
      <c r="D206" s="95"/>
      <c r="E206" s="927"/>
      <c r="F206" s="927"/>
      <c r="G206" s="927"/>
      <c r="H206" s="927"/>
      <c r="I206" s="927"/>
      <c r="J206" s="927"/>
      <c r="K206" s="927"/>
      <c r="L206" s="927"/>
      <c r="M206" s="927"/>
      <c r="N206" s="927"/>
      <c r="O206" s="927"/>
      <c r="P206" s="927"/>
      <c r="Q206" s="927"/>
      <c r="R206" s="927"/>
      <c r="S206" s="927"/>
      <c r="T206" s="927"/>
      <c r="U206" s="94"/>
      <c r="V206" s="95"/>
      <c r="W206" s="700" t="s">
        <v>1250</v>
      </c>
      <c r="X206" s="24"/>
      <c r="Y206" s="24"/>
      <c r="Z206" s="24"/>
      <c r="AA206" s="24"/>
      <c r="AB206" s="24"/>
      <c r="AC206" s="182" t="s">
        <v>2</v>
      </c>
      <c r="AD206" s="182"/>
      <c r="AE206" s="182"/>
      <c r="AF206" s="182"/>
      <c r="AG206" s="182"/>
      <c r="AH206" s="182"/>
      <c r="AI206" s="182"/>
      <c r="AJ206" s="182"/>
      <c r="AK206" s="182"/>
      <c r="AL206" s="178" t="s">
        <v>12</v>
      </c>
      <c r="AM206" s="94"/>
      <c r="AN206" s="95"/>
      <c r="AO206" s="28"/>
      <c r="AP206" s="28"/>
      <c r="AQ206" s="28"/>
    </row>
    <row r="207" spans="1:43" x14ac:dyDescent="0.2">
      <c r="A207" s="28"/>
      <c r="B207" s="757"/>
      <c r="C207" s="94"/>
      <c r="D207" s="95"/>
      <c r="E207" s="927"/>
      <c r="F207" s="927"/>
      <c r="G207" s="927"/>
      <c r="H207" s="927"/>
      <c r="I207" s="927"/>
      <c r="J207" s="927"/>
      <c r="K207" s="927"/>
      <c r="L207" s="927"/>
      <c r="M207" s="927"/>
      <c r="N207" s="927"/>
      <c r="O207" s="927"/>
      <c r="P207" s="927"/>
      <c r="Q207" s="927"/>
      <c r="R207" s="927"/>
      <c r="S207" s="927"/>
      <c r="T207" s="927"/>
      <c r="U207" s="94"/>
      <c r="V207" s="95"/>
      <c r="W207" s="700" t="s">
        <v>1251</v>
      </c>
      <c r="X207" s="24"/>
      <c r="Y207" s="24"/>
      <c r="Z207" s="24"/>
      <c r="AA207" s="24"/>
      <c r="AB207" s="24"/>
      <c r="AC207" s="182" t="s">
        <v>2</v>
      </c>
      <c r="AD207" s="182"/>
      <c r="AE207" s="182"/>
      <c r="AF207" s="182"/>
      <c r="AG207" s="182"/>
      <c r="AH207" s="182"/>
      <c r="AI207" s="182"/>
      <c r="AJ207" s="182"/>
      <c r="AK207" s="182"/>
      <c r="AL207" s="178" t="s">
        <v>14</v>
      </c>
      <c r="AM207" s="94"/>
      <c r="AN207" s="95"/>
      <c r="AO207" s="28"/>
      <c r="AP207" s="28"/>
      <c r="AQ207" s="28"/>
    </row>
    <row r="208" spans="1:43" x14ac:dyDescent="0.2">
      <c r="A208" s="28"/>
      <c r="B208" s="757"/>
      <c r="C208" s="94"/>
      <c r="D208" s="95"/>
      <c r="E208" s="927"/>
      <c r="F208" s="927"/>
      <c r="G208" s="927"/>
      <c r="H208" s="927"/>
      <c r="I208" s="927"/>
      <c r="J208" s="927"/>
      <c r="K208" s="927"/>
      <c r="L208" s="927"/>
      <c r="M208" s="927"/>
      <c r="N208" s="927"/>
      <c r="O208" s="927"/>
      <c r="P208" s="927"/>
      <c r="Q208" s="927"/>
      <c r="R208" s="927"/>
      <c r="S208" s="927"/>
      <c r="T208" s="927"/>
      <c r="U208" s="94"/>
      <c r="V208" s="95"/>
      <c r="W208" s="700" t="s">
        <v>560</v>
      </c>
      <c r="X208" s="24"/>
      <c r="Y208" s="24"/>
      <c r="Z208" s="24"/>
      <c r="AA208" s="24"/>
      <c r="AB208" s="182" t="s">
        <v>2</v>
      </c>
      <c r="AC208" s="280"/>
      <c r="AD208" s="182"/>
      <c r="AE208" s="182"/>
      <c r="AF208" s="182"/>
      <c r="AG208" s="182"/>
      <c r="AH208" s="182"/>
      <c r="AI208" s="182"/>
      <c r="AJ208" s="182"/>
      <c r="AK208" s="182"/>
      <c r="AL208" s="178" t="s">
        <v>58</v>
      </c>
      <c r="AM208" s="94"/>
      <c r="AN208" s="95"/>
      <c r="AO208" s="28"/>
      <c r="AP208" s="28"/>
      <c r="AQ208" s="28"/>
    </row>
    <row r="209" spans="1:44" ht="6" customHeight="1" x14ac:dyDescent="0.2">
      <c r="A209" s="30"/>
      <c r="B209" s="793"/>
      <c r="C209" s="91"/>
      <c r="D209" s="44"/>
      <c r="E209" s="30"/>
      <c r="F209" s="30"/>
      <c r="G209" s="30"/>
      <c r="H209" s="30"/>
      <c r="I209" s="30"/>
      <c r="J209" s="30"/>
      <c r="K209" s="30"/>
      <c r="L209" s="30"/>
      <c r="M209" s="30"/>
      <c r="N209" s="30"/>
      <c r="O209" s="30"/>
      <c r="P209" s="30"/>
      <c r="Q209" s="30"/>
      <c r="R209" s="30"/>
      <c r="S209" s="30"/>
      <c r="T209" s="30"/>
      <c r="U209" s="91"/>
      <c r="V209" s="44"/>
      <c r="W209" s="30"/>
      <c r="X209" s="30"/>
      <c r="Y209" s="30"/>
      <c r="Z209" s="30"/>
      <c r="AA209" s="30"/>
      <c r="AB209" s="30"/>
      <c r="AC209" s="30"/>
      <c r="AD209" s="30"/>
      <c r="AE209" s="30"/>
      <c r="AF209" s="30"/>
      <c r="AG209" s="30"/>
      <c r="AH209" s="30"/>
      <c r="AI209" s="30"/>
      <c r="AJ209" s="30"/>
      <c r="AK209" s="30"/>
      <c r="AL209" s="185"/>
      <c r="AM209" s="91"/>
      <c r="AN209" s="44"/>
      <c r="AO209" s="30"/>
      <c r="AP209" s="30"/>
      <c r="AQ209" s="30"/>
      <c r="AR209" s="279"/>
    </row>
    <row r="210" spans="1:44" ht="6" customHeight="1" x14ac:dyDescent="0.2">
      <c r="A210" s="26"/>
      <c r="B210" s="75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187"/>
      <c r="AM210" s="26"/>
      <c r="AN210" s="26"/>
      <c r="AO210" s="26"/>
      <c r="AP210" s="26"/>
      <c r="AQ210" s="26"/>
      <c r="AR210" s="28"/>
    </row>
    <row r="211" spans="1:44" x14ac:dyDescent="0.2">
      <c r="AC211" s="281"/>
      <c r="AG211" s="309"/>
    </row>
  </sheetData>
  <sheetProtection formatCells="0" formatRows="0" insertRows="0" deleteRows="0"/>
  <mergeCells count="55">
    <mergeCell ref="AP45:AP46"/>
    <mergeCell ref="AA39:AJ39"/>
    <mergeCell ref="Z107:AK107"/>
    <mergeCell ref="AP201:AP202"/>
    <mergeCell ref="E57:T57"/>
    <mergeCell ref="Z188:AK188"/>
    <mergeCell ref="Z196:AK196"/>
    <mergeCell ref="AP66:AP67"/>
    <mergeCell ref="AP114:AP115"/>
    <mergeCell ref="AP168:AP169"/>
    <mergeCell ref="AP177:AP178"/>
    <mergeCell ref="Z135:AK135"/>
    <mergeCell ref="AI141:AL141"/>
    <mergeCell ref="AE141:AH141"/>
    <mergeCell ref="AA141:AD141"/>
    <mergeCell ref="Z146:AK146"/>
    <mergeCell ref="E205:T208"/>
    <mergeCell ref="E191:T196"/>
    <mergeCell ref="E64:T64"/>
    <mergeCell ref="E166:T166"/>
    <mergeCell ref="E183:T188"/>
    <mergeCell ref="E199:T199"/>
    <mergeCell ref="E149:T149"/>
    <mergeCell ref="F157:T158"/>
    <mergeCell ref="F155:T156"/>
    <mergeCell ref="F153:T154"/>
    <mergeCell ref="E123:T123"/>
    <mergeCell ref="F151:T152"/>
    <mergeCell ref="E161:T163"/>
    <mergeCell ref="E173:T174"/>
    <mergeCell ref="E50:T50"/>
    <mergeCell ref="E43:T43"/>
    <mergeCell ref="E141:T146"/>
    <mergeCell ref="E87:T87"/>
    <mergeCell ref="E118:T120"/>
    <mergeCell ref="E138:T138"/>
    <mergeCell ref="F77:L85"/>
    <mergeCell ref="N77:T85"/>
    <mergeCell ref="F128:L137"/>
    <mergeCell ref="N128:T137"/>
    <mergeCell ref="E111:T112"/>
    <mergeCell ref="E5:T5"/>
    <mergeCell ref="E11:T11"/>
    <mergeCell ref="A1:AQ1"/>
    <mergeCell ref="E3:T3"/>
    <mergeCell ref="W3:AL3"/>
    <mergeCell ref="AP7:AP8"/>
    <mergeCell ref="AN3:AQ3"/>
    <mergeCell ref="E29:T29"/>
    <mergeCell ref="E23:T26"/>
    <mergeCell ref="N34:T40"/>
    <mergeCell ref="F34:L40"/>
    <mergeCell ref="AP13:AP14"/>
    <mergeCell ref="AP18:AP19"/>
    <mergeCell ref="E17:T20"/>
  </mergeCells>
  <printOptions horizontalCentered="1"/>
  <pageMargins left="0.5" right="0.5" top="0.5" bottom="0.5" header="0.3" footer="0.3"/>
  <pageSetup paperSize="9" orientation="portrait" r:id="rId1"/>
  <headerFooter>
    <oddFooter>&amp;CW-&amp;P</oddFooter>
  </headerFooter>
  <rowBreaks count="2" manualBreakCount="2">
    <brk id="70" max="42" man="1"/>
    <brk id="147" max="42"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tabColor theme="9" tint="0.59999389629810485"/>
  </sheetPr>
  <dimension ref="A1:AQ218"/>
  <sheetViews>
    <sheetView view="pageBreakPreview" zoomScaleNormal="100" zoomScaleSheetLayoutView="100" workbookViewId="0"/>
  </sheetViews>
  <sheetFormatPr defaultColWidth="2.77734375" defaultRowHeight="10" x14ac:dyDescent="0.2"/>
  <cols>
    <col min="1" max="1" width="1.77734375" style="264" customWidth="1"/>
    <col min="2" max="2" width="4.77734375" style="802" customWidth="1"/>
    <col min="3" max="4" width="1.77734375" style="264" customWidth="1"/>
    <col min="5" max="20" width="2.77734375" style="264"/>
    <col min="21" max="22" width="1.77734375" style="264" customWidth="1"/>
    <col min="23" max="31" width="2.77734375" style="264"/>
    <col min="32" max="32" width="2.77734375" style="264" customWidth="1"/>
    <col min="33" max="34" width="2.77734375" style="264"/>
    <col min="35" max="35" width="2.77734375" style="264" customWidth="1"/>
    <col min="36" max="37" width="2.77734375" style="264"/>
    <col min="38" max="38" width="2.77734375" style="281" customWidth="1"/>
    <col min="39" max="41" width="1.77734375" style="264" customWidth="1"/>
    <col min="42" max="42" width="4.77734375" style="264" customWidth="1"/>
    <col min="43" max="43" width="1.77734375" style="264" customWidth="1"/>
    <col min="44" max="16384" width="2.77734375" style="264"/>
  </cols>
  <sheetData>
    <row r="1" spans="1:43" x14ac:dyDescent="0.2">
      <c r="A1" s="1003" t="s">
        <v>1254</v>
      </c>
      <c r="B1" s="1003"/>
      <c r="C1" s="1003"/>
      <c r="D1" s="1003"/>
      <c r="E1" s="1003"/>
      <c r="F1" s="1003"/>
      <c r="G1" s="1003"/>
      <c r="H1" s="1003"/>
      <c r="I1" s="1003"/>
      <c r="J1" s="1003"/>
      <c r="K1" s="1003"/>
      <c r="L1" s="1003"/>
      <c r="M1" s="1003"/>
      <c r="N1" s="1003"/>
      <c r="O1" s="1003"/>
      <c r="P1" s="1003"/>
      <c r="Q1" s="1003"/>
      <c r="R1" s="1003"/>
      <c r="S1" s="1003"/>
      <c r="T1" s="1003"/>
      <c r="U1" s="1003"/>
      <c r="V1" s="1003"/>
      <c r="W1" s="1003"/>
      <c r="X1" s="1003"/>
      <c r="Y1" s="1003"/>
      <c r="Z1" s="1003"/>
      <c r="AA1" s="1003"/>
      <c r="AB1" s="1003"/>
      <c r="AC1" s="1003"/>
      <c r="AD1" s="1003"/>
      <c r="AE1" s="1003"/>
      <c r="AF1" s="1003"/>
      <c r="AG1" s="1003"/>
      <c r="AH1" s="1003"/>
      <c r="AI1" s="1003"/>
      <c r="AJ1" s="1003"/>
      <c r="AK1" s="1003"/>
      <c r="AL1" s="1003"/>
      <c r="AM1" s="1003"/>
      <c r="AN1" s="1003"/>
      <c r="AO1" s="1003"/>
      <c r="AP1" s="1003"/>
      <c r="AQ1" s="1003"/>
    </row>
    <row r="2" spans="1:43" ht="6" customHeight="1" x14ac:dyDescent="0.2">
      <c r="A2" s="157"/>
      <c r="B2" s="161"/>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8"/>
      <c r="AM2" s="157"/>
      <c r="AN2" s="157"/>
      <c r="AO2" s="159"/>
      <c r="AP2" s="159"/>
      <c r="AQ2" s="159"/>
    </row>
    <row r="3" spans="1:43" s="279" customFormat="1" ht="11.25" customHeight="1" thickBot="1" x14ac:dyDescent="0.25">
      <c r="A3" s="232"/>
      <c r="B3" s="797" t="s">
        <v>1543</v>
      </c>
      <c r="C3" s="230"/>
      <c r="D3" s="231"/>
      <c r="E3" s="1008" t="s">
        <v>423</v>
      </c>
      <c r="F3" s="1008"/>
      <c r="G3" s="1008"/>
      <c r="H3" s="1008"/>
      <c r="I3" s="1008"/>
      <c r="J3" s="1008"/>
      <c r="K3" s="1008"/>
      <c r="L3" s="1008"/>
      <c r="M3" s="1008"/>
      <c r="N3" s="1008"/>
      <c r="O3" s="1008"/>
      <c r="P3" s="1008"/>
      <c r="Q3" s="1008"/>
      <c r="R3" s="1008"/>
      <c r="S3" s="1008"/>
      <c r="T3" s="1008"/>
      <c r="U3" s="230"/>
      <c r="V3" s="231"/>
      <c r="W3" s="1008" t="s">
        <v>103</v>
      </c>
      <c r="X3" s="1008"/>
      <c r="Y3" s="1008"/>
      <c r="Z3" s="1008"/>
      <c r="AA3" s="1008"/>
      <c r="AB3" s="1008"/>
      <c r="AC3" s="1008"/>
      <c r="AD3" s="1008"/>
      <c r="AE3" s="1008"/>
      <c r="AF3" s="1008"/>
      <c r="AG3" s="1008"/>
      <c r="AH3" s="1008"/>
      <c r="AI3" s="1008"/>
      <c r="AJ3" s="1008"/>
      <c r="AK3" s="1008"/>
      <c r="AL3" s="1008"/>
      <c r="AM3" s="230"/>
      <c r="AN3" s="925" t="s">
        <v>424</v>
      </c>
      <c r="AO3" s="926"/>
      <c r="AP3" s="926"/>
      <c r="AQ3" s="926"/>
    </row>
    <row r="4" spans="1:43" ht="6" customHeight="1" x14ac:dyDescent="0.2">
      <c r="A4" s="225"/>
      <c r="B4" s="775"/>
      <c r="C4" s="155"/>
      <c r="D4" s="156"/>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8"/>
      <c r="AM4" s="155"/>
      <c r="AN4" s="156"/>
      <c r="AO4" s="157"/>
      <c r="AP4" s="157"/>
      <c r="AQ4" s="226"/>
    </row>
    <row r="5" spans="1:43" x14ac:dyDescent="0.2">
      <c r="A5" s="225"/>
      <c r="B5" s="775">
        <v>901</v>
      </c>
      <c r="C5" s="155"/>
      <c r="D5" s="156"/>
      <c r="E5" s="934" t="s">
        <v>1177</v>
      </c>
      <c r="F5" s="934"/>
      <c r="G5" s="934"/>
      <c r="H5" s="934"/>
      <c r="I5" s="934"/>
      <c r="J5" s="934"/>
      <c r="K5" s="934"/>
      <c r="L5" s="934"/>
      <c r="M5" s="934"/>
      <c r="N5" s="934"/>
      <c r="O5" s="934"/>
      <c r="P5" s="934"/>
      <c r="Q5" s="934"/>
      <c r="R5" s="934"/>
      <c r="S5" s="934"/>
      <c r="T5" s="934"/>
      <c r="U5" s="157"/>
      <c r="V5" s="157"/>
      <c r="W5" s="157"/>
      <c r="X5" s="157"/>
      <c r="Y5" s="157"/>
      <c r="Z5" s="157"/>
      <c r="AA5" s="157"/>
      <c r="AB5" s="157"/>
      <c r="AC5" s="157"/>
      <c r="AD5" s="157"/>
      <c r="AE5" s="157"/>
      <c r="AF5" s="157"/>
      <c r="AG5" s="157"/>
      <c r="AH5" s="157"/>
      <c r="AI5" s="157"/>
      <c r="AJ5" s="157"/>
      <c r="AK5" s="157"/>
      <c r="AL5" s="158"/>
      <c r="AM5" s="155"/>
      <c r="AN5" s="156"/>
      <c r="AO5" s="157"/>
      <c r="AP5" s="157"/>
      <c r="AQ5" s="226"/>
    </row>
    <row r="6" spans="1:43" ht="6" customHeight="1" x14ac:dyDescent="0.2">
      <c r="A6" s="225"/>
      <c r="B6" s="775"/>
      <c r="C6" s="155"/>
      <c r="D6" s="156"/>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8"/>
      <c r="AM6" s="155"/>
      <c r="AN6" s="156"/>
      <c r="AO6" s="157"/>
      <c r="AP6" s="157"/>
      <c r="AQ6" s="226"/>
    </row>
    <row r="7" spans="1:43" x14ac:dyDescent="0.2">
      <c r="A7" s="225"/>
      <c r="B7" s="775"/>
      <c r="C7" s="155"/>
      <c r="D7" s="156"/>
      <c r="E7" s="157"/>
      <c r="F7" s="157"/>
      <c r="G7" s="157"/>
      <c r="H7" s="157"/>
      <c r="I7" s="157"/>
      <c r="J7" s="157"/>
      <c r="L7" s="157"/>
      <c r="M7" s="157"/>
      <c r="N7" s="157"/>
      <c r="O7" s="157"/>
      <c r="P7" s="158" t="s">
        <v>1156</v>
      </c>
      <c r="Q7" s="157"/>
      <c r="R7" s="157"/>
      <c r="S7" s="157"/>
      <c r="T7" s="157"/>
      <c r="U7" s="157"/>
      <c r="V7" s="157"/>
      <c r="W7" s="157"/>
      <c r="X7" s="157"/>
      <c r="Y7" s="157"/>
      <c r="Z7" s="157"/>
      <c r="AA7" s="157"/>
      <c r="AB7" s="158" t="s">
        <v>1255</v>
      </c>
      <c r="AC7" s="157"/>
      <c r="AD7" s="157"/>
      <c r="AE7" s="157"/>
      <c r="AF7" s="157"/>
      <c r="AG7" s="157"/>
      <c r="AH7" s="157"/>
      <c r="AI7" s="157"/>
      <c r="AJ7" s="157"/>
      <c r="AK7" s="157"/>
      <c r="AL7" s="158"/>
      <c r="AM7" s="155"/>
      <c r="AN7" s="156"/>
      <c r="AO7" s="157"/>
      <c r="AP7" s="973">
        <v>909</v>
      </c>
      <c r="AQ7" s="226"/>
    </row>
    <row r="8" spans="1:43" x14ac:dyDescent="0.2">
      <c r="A8" s="225"/>
      <c r="B8" s="775"/>
      <c r="C8" s="155"/>
      <c r="D8" s="156"/>
      <c r="E8" s="157"/>
      <c r="F8" s="157"/>
      <c r="G8" s="157"/>
      <c r="H8" s="157"/>
      <c r="I8" s="157"/>
      <c r="J8" s="157"/>
      <c r="L8" s="157"/>
      <c r="M8" s="157"/>
      <c r="N8" s="157"/>
      <c r="O8" s="157"/>
      <c r="P8" s="158" t="s">
        <v>1157</v>
      </c>
      <c r="Q8" s="157"/>
      <c r="R8" s="157"/>
      <c r="S8" s="157"/>
      <c r="T8" s="157"/>
      <c r="U8" s="157"/>
      <c r="V8" s="157"/>
      <c r="W8" s="157"/>
      <c r="X8" s="157"/>
      <c r="Y8" s="157"/>
      <c r="Z8" s="157"/>
      <c r="AA8" s="157"/>
      <c r="AB8" s="158" t="s">
        <v>180</v>
      </c>
      <c r="AC8" s="157"/>
      <c r="AE8" s="157"/>
      <c r="AF8" s="157"/>
      <c r="AG8" s="157"/>
      <c r="AH8" s="157"/>
      <c r="AI8" s="157"/>
      <c r="AJ8" s="157"/>
      <c r="AK8" s="157"/>
      <c r="AL8" s="158"/>
      <c r="AM8" s="155"/>
      <c r="AN8" s="156"/>
      <c r="AO8" s="157"/>
      <c r="AP8" s="973"/>
      <c r="AQ8" s="226"/>
    </row>
    <row r="9" spans="1:43" ht="6" customHeight="1" thickBot="1" x14ac:dyDescent="0.25">
      <c r="A9" s="228"/>
      <c r="B9" s="791"/>
      <c r="C9" s="230"/>
      <c r="D9" s="231"/>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3"/>
      <c r="AM9" s="230"/>
      <c r="AN9" s="231"/>
      <c r="AO9" s="232"/>
      <c r="AP9" s="232"/>
      <c r="AQ9" s="234"/>
    </row>
    <row r="10" spans="1:43" ht="6" customHeight="1" x14ac:dyDescent="0.2">
      <c r="A10" s="222"/>
      <c r="B10" s="219"/>
      <c r="C10" s="220"/>
      <c r="D10" s="221"/>
      <c r="E10" s="222"/>
      <c r="F10" s="222"/>
      <c r="G10" s="222"/>
      <c r="H10" s="222"/>
      <c r="I10" s="222"/>
      <c r="J10" s="222"/>
      <c r="K10" s="222"/>
      <c r="L10" s="222"/>
      <c r="M10" s="222"/>
      <c r="N10" s="222"/>
      <c r="O10" s="222"/>
      <c r="P10" s="222"/>
      <c r="Q10" s="222"/>
      <c r="R10" s="222"/>
      <c r="S10" s="222"/>
      <c r="T10" s="222"/>
      <c r="U10" s="220"/>
      <c r="V10" s="221"/>
      <c r="W10" s="222"/>
      <c r="X10" s="222"/>
      <c r="Y10" s="222"/>
      <c r="Z10" s="222"/>
      <c r="AA10" s="222"/>
      <c r="AB10" s="222"/>
      <c r="AC10" s="222"/>
      <c r="AD10" s="222"/>
      <c r="AE10" s="222"/>
      <c r="AF10" s="222"/>
      <c r="AG10" s="222"/>
      <c r="AH10" s="222"/>
      <c r="AI10" s="222"/>
      <c r="AJ10" s="222"/>
      <c r="AK10" s="222"/>
      <c r="AL10" s="223"/>
      <c r="AM10" s="220"/>
      <c r="AN10" s="221"/>
      <c r="AO10" s="222"/>
      <c r="AP10" s="222"/>
      <c r="AQ10" s="222"/>
    </row>
    <row r="11" spans="1:43" ht="11.25" customHeight="1" x14ac:dyDescent="0.2">
      <c r="A11" s="157"/>
      <c r="B11" s="161">
        <v>902</v>
      </c>
      <c r="C11" s="155"/>
      <c r="D11" s="156"/>
      <c r="E11" s="914" t="str">
        <f ca="1">VLOOKUP(INDIRECT(ADDRESS(ROW(),COLUMN()-3)),Language_Translations,MATCH(Language_Selected,Language_Options,0),FALSE)</f>
        <v>Quel âge avait votre (mari/partenaire) à son dernier anniversaire ?</v>
      </c>
      <c r="F11" s="914"/>
      <c r="G11" s="914"/>
      <c r="H11" s="914"/>
      <c r="I11" s="914"/>
      <c r="J11" s="914"/>
      <c r="K11" s="914"/>
      <c r="L11" s="914"/>
      <c r="M11" s="914"/>
      <c r="N11" s="914"/>
      <c r="O11" s="914"/>
      <c r="P11" s="914"/>
      <c r="Q11" s="914"/>
      <c r="R11" s="914"/>
      <c r="S11" s="914"/>
      <c r="T11" s="914"/>
      <c r="U11" s="155"/>
      <c r="V11" s="156"/>
      <c r="W11" s="159"/>
      <c r="X11" s="159"/>
      <c r="Y11" s="159"/>
      <c r="Z11" s="159"/>
      <c r="AA11" s="159"/>
      <c r="AB11" s="159"/>
      <c r="AC11" s="159"/>
      <c r="AD11" s="159"/>
      <c r="AE11" s="159"/>
      <c r="AF11" s="159"/>
      <c r="AG11" s="159"/>
      <c r="AH11" s="159"/>
      <c r="AI11" s="153"/>
      <c r="AJ11" s="152"/>
      <c r="AK11" s="153"/>
      <c r="AL11" s="160"/>
      <c r="AM11" s="155"/>
      <c r="AN11" s="156"/>
      <c r="AO11" s="159"/>
      <c r="AP11" s="159"/>
      <c r="AQ11" s="159"/>
    </row>
    <row r="12" spans="1:43" x14ac:dyDescent="0.2">
      <c r="A12" s="157"/>
      <c r="B12" s="161"/>
      <c r="C12" s="155"/>
      <c r="D12" s="156"/>
      <c r="E12" s="914"/>
      <c r="F12" s="914"/>
      <c r="G12" s="914"/>
      <c r="H12" s="914"/>
      <c r="I12" s="914"/>
      <c r="J12" s="914"/>
      <c r="K12" s="914"/>
      <c r="L12" s="914"/>
      <c r="M12" s="914"/>
      <c r="N12" s="914"/>
      <c r="O12" s="914"/>
      <c r="P12" s="914"/>
      <c r="Q12" s="914"/>
      <c r="R12" s="914"/>
      <c r="S12" s="914"/>
      <c r="T12" s="914"/>
      <c r="U12" s="155"/>
      <c r="V12" s="156"/>
      <c r="W12" s="159" t="s">
        <v>442</v>
      </c>
      <c r="X12" s="159"/>
      <c r="Y12" s="159"/>
      <c r="Z12" s="159"/>
      <c r="AA12" s="159"/>
      <c r="AB12" s="159"/>
      <c r="AC12" s="159"/>
      <c r="AD12" s="159"/>
      <c r="AE12" s="159"/>
      <c r="AF12" s="162" t="s">
        <v>2</v>
      </c>
      <c r="AG12" s="162"/>
      <c r="AH12" s="162"/>
      <c r="AI12" s="165"/>
      <c r="AJ12" s="166"/>
      <c r="AK12" s="165"/>
      <c r="AL12" s="167"/>
      <c r="AM12" s="155"/>
      <c r="AN12" s="156"/>
      <c r="AO12" s="159"/>
      <c r="AP12" s="159"/>
      <c r="AQ12" s="159"/>
    </row>
    <row r="13" spans="1:43" ht="6" customHeight="1" x14ac:dyDescent="0.2">
      <c r="A13" s="172"/>
      <c r="B13" s="171"/>
      <c r="C13" s="166"/>
      <c r="D13" s="165"/>
      <c r="E13" s="172"/>
      <c r="F13" s="172"/>
      <c r="G13" s="172"/>
      <c r="H13" s="172"/>
      <c r="I13" s="172"/>
      <c r="J13" s="172"/>
      <c r="K13" s="172"/>
      <c r="L13" s="172"/>
      <c r="M13" s="172"/>
      <c r="N13" s="172"/>
      <c r="O13" s="172"/>
      <c r="P13" s="172"/>
      <c r="Q13" s="172"/>
      <c r="R13" s="172"/>
      <c r="S13" s="172"/>
      <c r="T13" s="172"/>
      <c r="U13" s="166"/>
      <c r="V13" s="165"/>
      <c r="W13" s="172"/>
      <c r="X13" s="172"/>
      <c r="Y13" s="172"/>
      <c r="Z13" s="172"/>
      <c r="AA13" s="172"/>
      <c r="AB13" s="172"/>
      <c r="AC13" s="172"/>
      <c r="AD13" s="172"/>
      <c r="AE13" s="172"/>
      <c r="AF13" s="172"/>
      <c r="AG13" s="172"/>
      <c r="AH13" s="172"/>
      <c r="AI13" s="172"/>
      <c r="AJ13" s="172"/>
      <c r="AK13" s="172"/>
      <c r="AL13" s="173"/>
      <c r="AM13" s="166"/>
      <c r="AN13" s="165"/>
      <c r="AO13" s="172"/>
      <c r="AP13" s="172"/>
      <c r="AQ13" s="172"/>
    </row>
    <row r="14" spans="1:43" ht="6" customHeight="1" x14ac:dyDescent="0.2">
      <c r="A14" s="34"/>
      <c r="B14" s="787"/>
      <c r="C14" s="152"/>
      <c r="D14" s="153"/>
      <c r="E14" s="34"/>
      <c r="F14" s="34"/>
      <c r="G14" s="34"/>
      <c r="H14" s="34"/>
      <c r="I14" s="34"/>
      <c r="J14" s="34"/>
      <c r="K14" s="34"/>
      <c r="L14" s="34"/>
      <c r="M14" s="34"/>
      <c r="N14" s="34"/>
      <c r="O14" s="34"/>
      <c r="P14" s="34"/>
      <c r="Q14" s="34"/>
      <c r="R14" s="34"/>
      <c r="S14" s="34"/>
      <c r="T14" s="34"/>
      <c r="U14" s="152"/>
      <c r="V14" s="153"/>
      <c r="W14" s="34"/>
      <c r="X14" s="34"/>
      <c r="Y14" s="34"/>
      <c r="Z14" s="34"/>
      <c r="AA14" s="34"/>
      <c r="AB14" s="34"/>
      <c r="AC14" s="34"/>
      <c r="AD14" s="34"/>
      <c r="AE14" s="34"/>
      <c r="AF14" s="34"/>
      <c r="AG14" s="34"/>
      <c r="AH14" s="34"/>
      <c r="AI14" s="34"/>
      <c r="AJ14" s="34"/>
      <c r="AK14" s="34"/>
      <c r="AL14" s="41"/>
      <c r="AM14" s="152"/>
      <c r="AN14" s="153"/>
      <c r="AO14" s="34"/>
      <c r="AP14" s="34"/>
      <c r="AQ14" s="34"/>
    </row>
    <row r="15" spans="1:43" ht="11.25" customHeight="1" x14ac:dyDescent="0.2">
      <c r="A15" s="157"/>
      <c r="B15" s="775">
        <v>903</v>
      </c>
      <c r="C15" s="155"/>
      <c r="D15" s="156"/>
      <c r="E15" s="924" t="str">
        <f ca="1">VLOOKUP(INDIRECT(ADDRESS(ROW(),COLUMN()-3)),Language_Translations,MATCH(Language_Selected,Language_Options,0),FALSE)</f>
        <v>Est-ce que votre (mari/partenaire) a fréquenté l'école ?</v>
      </c>
      <c r="F15" s="924"/>
      <c r="G15" s="924"/>
      <c r="H15" s="924"/>
      <c r="I15" s="924"/>
      <c r="J15" s="924"/>
      <c r="K15" s="924"/>
      <c r="L15" s="924"/>
      <c r="M15" s="924"/>
      <c r="N15" s="924"/>
      <c r="O15" s="924"/>
      <c r="P15" s="924"/>
      <c r="Q15" s="924"/>
      <c r="R15" s="924"/>
      <c r="S15" s="924"/>
      <c r="T15" s="924"/>
      <c r="U15" s="155"/>
      <c r="V15" s="156"/>
      <c r="W15" s="159" t="s">
        <v>444</v>
      </c>
      <c r="X15" s="159"/>
      <c r="Y15" s="162" t="s">
        <v>2</v>
      </c>
      <c r="Z15" s="162"/>
      <c r="AA15" s="162"/>
      <c r="AB15" s="162"/>
      <c r="AC15" s="162"/>
      <c r="AD15" s="162"/>
      <c r="AE15" s="162"/>
      <c r="AF15" s="162"/>
      <c r="AG15" s="162"/>
      <c r="AH15" s="162"/>
      <c r="AI15" s="162"/>
      <c r="AJ15" s="162"/>
      <c r="AK15" s="162"/>
      <c r="AL15" s="169" t="s">
        <v>10</v>
      </c>
      <c r="AM15" s="155"/>
      <c r="AN15" s="156"/>
      <c r="AO15" s="157"/>
      <c r="AP15" s="157"/>
      <c r="AQ15" s="157"/>
    </row>
    <row r="16" spans="1:43" x14ac:dyDescent="0.2">
      <c r="A16" s="157"/>
      <c r="B16" s="775"/>
      <c r="C16" s="155"/>
      <c r="D16" s="156"/>
      <c r="E16" s="924"/>
      <c r="F16" s="924"/>
      <c r="G16" s="924"/>
      <c r="H16" s="924"/>
      <c r="I16" s="924"/>
      <c r="J16" s="924"/>
      <c r="K16" s="924"/>
      <c r="L16" s="924"/>
      <c r="M16" s="924"/>
      <c r="N16" s="924"/>
      <c r="O16" s="924"/>
      <c r="P16" s="924"/>
      <c r="Q16" s="924"/>
      <c r="R16" s="924"/>
      <c r="S16" s="924"/>
      <c r="T16" s="924"/>
      <c r="U16" s="155"/>
      <c r="V16" s="156"/>
      <c r="W16" s="159" t="s">
        <v>445</v>
      </c>
      <c r="X16" s="159"/>
      <c r="Y16" s="162" t="s">
        <v>2</v>
      </c>
      <c r="Z16" s="162"/>
      <c r="AA16" s="162"/>
      <c r="AB16" s="162"/>
      <c r="AC16" s="162"/>
      <c r="AD16" s="162"/>
      <c r="AE16" s="162"/>
      <c r="AF16" s="162"/>
      <c r="AG16" s="162"/>
      <c r="AH16" s="162"/>
      <c r="AI16" s="162"/>
      <c r="AJ16" s="162"/>
      <c r="AK16" s="162"/>
      <c r="AL16" s="169" t="s">
        <v>12</v>
      </c>
      <c r="AM16" s="155"/>
      <c r="AN16" s="156"/>
      <c r="AO16" s="159"/>
      <c r="AP16" s="170">
        <v>906</v>
      </c>
      <c r="AQ16" s="157"/>
    </row>
    <row r="17" spans="1:43" ht="6" customHeight="1" x14ac:dyDescent="0.2">
      <c r="A17" s="172"/>
      <c r="B17" s="171"/>
      <c r="C17" s="166"/>
      <c r="D17" s="165"/>
      <c r="E17" s="172"/>
      <c r="F17" s="172"/>
      <c r="G17" s="172"/>
      <c r="H17" s="172"/>
      <c r="I17" s="172"/>
      <c r="J17" s="172"/>
      <c r="K17" s="172"/>
      <c r="L17" s="172"/>
      <c r="M17" s="172"/>
      <c r="N17" s="172"/>
      <c r="O17" s="172"/>
      <c r="P17" s="172"/>
      <c r="Q17" s="172"/>
      <c r="R17" s="172"/>
      <c r="S17" s="172"/>
      <c r="T17" s="172"/>
      <c r="U17" s="166"/>
      <c r="V17" s="165"/>
      <c r="W17" s="172"/>
      <c r="X17" s="172"/>
      <c r="Y17" s="172"/>
      <c r="Z17" s="172"/>
      <c r="AA17" s="172"/>
      <c r="AB17" s="172"/>
      <c r="AC17" s="172"/>
      <c r="AD17" s="172"/>
      <c r="AE17" s="172"/>
      <c r="AF17" s="172"/>
      <c r="AG17" s="172"/>
      <c r="AH17" s="172"/>
      <c r="AI17" s="172"/>
      <c r="AJ17" s="172"/>
      <c r="AK17" s="172"/>
      <c r="AL17" s="173"/>
      <c r="AM17" s="166"/>
      <c r="AN17" s="165"/>
      <c r="AO17" s="172"/>
      <c r="AP17" s="172"/>
      <c r="AQ17" s="172"/>
    </row>
    <row r="18" spans="1:43" ht="6" customHeight="1" x14ac:dyDescent="0.2">
      <c r="A18" s="34"/>
      <c r="B18" s="787"/>
      <c r="C18" s="152"/>
      <c r="D18" s="153"/>
      <c r="E18" s="34"/>
      <c r="F18" s="34"/>
      <c r="G18" s="34"/>
      <c r="H18" s="34"/>
      <c r="I18" s="34"/>
      <c r="J18" s="34"/>
      <c r="K18" s="34"/>
      <c r="L18" s="34"/>
      <c r="M18" s="34"/>
      <c r="N18" s="34"/>
      <c r="O18" s="34"/>
      <c r="P18" s="34"/>
      <c r="Q18" s="34"/>
      <c r="R18" s="34"/>
      <c r="S18" s="34"/>
      <c r="T18" s="34"/>
      <c r="U18" s="152"/>
      <c r="V18" s="153"/>
      <c r="W18" s="34"/>
      <c r="X18" s="34"/>
      <c r="Y18" s="34"/>
      <c r="Z18" s="34"/>
      <c r="AA18" s="34"/>
      <c r="AB18" s="34"/>
      <c r="AC18" s="34"/>
      <c r="AD18" s="34"/>
      <c r="AE18" s="34"/>
      <c r="AF18" s="34"/>
      <c r="AG18" s="34"/>
      <c r="AH18" s="34"/>
      <c r="AI18" s="34"/>
      <c r="AJ18" s="34"/>
      <c r="AK18" s="34"/>
      <c r="AL18" s="41"/>
      <c r="AM18" s="152"/>
      <c r="AN18" s="153"/>
      <c r="AO18" s="34"/>
      <c r="AP18" s="34"/>
      <c r="AQ18" s="34"/>
    </row>
    <row r="19" spans="1:43" ht="11.25" customHeight="1" x14ac:dyDescent="0.2">
      <c r="A19" s="157"/>
      <c r="B19" s="161">
        <v>904</v>
      </c>
      <c r="C19" s="155"/>
      <c r="D19" s="156"/>
      <c r="E19" s="914" t="str">
        <f ca="1">VLOOKUP(INDIRECT(ADDRESS(ROW(),COLUMN()-3)),Language_Translations,MATCH(Language_Selected,Language_Options,0),FALSE)</f>
        <v>Quel est le plus haut niveau d'étude qu'il a atteint: primaire, secondaire ou supérieur ?</v>
      </c>
      <c r="F19" s="914"/>
      <c r="G19" s="914"/>
      <c r="H19" s="914"/>
      <c r="I19" s="914"/>
      <c r="J19" s="914"/>
      <c r="K19" s="914"/>
      <c r="L19" s="914"/>
      <c r="M19" s="914"/>
      <c r="N19" s="914"/>
      <c r="O19" s="914"/>
      <c r="P19" s="914"/>
      <c r="Q19" s="914"/>
      <c r="R19" s="914"/>
      <c r="S19" s="914"/>
      <c r="T19" s="914"/>
      <c r="U19" s="155"/>
      <c r="V19" s="156"/>
      <c r="W19" s="159" t="s">
        <v>447</v>
      </c>
      <c r="X19" s="159"/>
      <c r="Y19" s="159"/>
      <c r="Z19" s="159"/>
      <c r="AA19" s="162" t="s">
        <v>2</v>
      </c>
      <c r="AB19" s="280"/>
      <c r="AC19" s="162"/>
      <c r="AD19" s="162"/>
      <c r="AE19" s="162"/>
      <c r="AF19" s="162"/>
      <c r="AG19" s="162"/>
      <c r="AH19" s="162"/>
      <c r="AI19" s="162"/>
      <c r="AJ19" s="162"/>
      <c r="AK19" s="162"/>
      <c r="AL19" s="169" t="s">
        <v>10</v>
      </c>
      <c r="AM19" s="155"/>
      <c r="AN19" s="156"/>
      <c r="AO19" s="159"/>
      <c r="AP19" s="159"/>
      <c r="AQ19" s="159"/>
    </row>
    <row r="20" spans="1:43" x14ac:dyDescent="0.2">
      <c r="A20" s="157"/>
      <c r="B20" s="273" t="s">
        <v>13</v>
      </c>
      <c r="C20" s="155"/>
      <c r="D20" s="156"/>
      <c r="E20" s="914"/>
      <c r="F20" s="914"/>
      <c r="G20" s="914"/>
      <c r="H20" s="914"/>
      <c r="I20" s="914"/>
      <c r="J20" s="914"/>
      <c r="K20" s="914"/>
      <c r="L20" s="914"/>
      <c r="M20" s="914"/>
      <c r="N20" s="914"/>
      <c r="O20" s="914"/>
      <c r="P20" s="914"/>
      <c r="Q20" s="914"/>
      <c r="R20" s="914"/>
      <c r="S20" s="914"/>
      <c r="T20" s="914"/>
      <c r="U20" s="155"/>
      <c r="V20" s="156"/>
      <c r="W20" s="159" t="s">
        <v>448</v>
      </c>
      <c r="X20" s="159"/>
      <c r="Y20" s="159"/>
      <c r="Z20" s="159"/>
      <c r="AA20" s="159"/>
      <c r="AB20" s="162" t="s">
        <v>2</v>
      </c>
      <c r="AC20" s="280"/>
      <c r="AD20" s="162"/>
      <c r="AE20" s="162"/>
      <c r="AF20" s="162"/>
      <c r="AG20" s="162"/>
      <c r="AH20" s="162"/>
      <c r="AI20" s="162"/>
      <c r="AJ20" s="162"/>
      <c r="AK20" s="162"/>
      <c r="AL20" s="169" t="s">
        <v>12</v>
      </c>
      <c r="AM20" s="155"/>
      <c r="AN20" s="156"/>
      <c r="AO20" s="159"/>
      <c r="AP20" s="159"/>
      <c r="AQ20" s="159"/>
    </row>
    <row r="21" spans="1:43" x14ac:dyDescent="0.2">
      <c r="A21" s="157"/>
      <c r="B21" s="161"/>
      <c r="C21" s="155"/>
      <c r="D21" s="156"/>
      <c r="E21" s="914"/>
      <c r="F21" s="914"/>
      <c r="G21" s="914"/>
      <c r="H21" s="914"/>
      <c r="I21" s="914"/>
      <c r="J21" s="914"/>
      <c r="K21" s="914"/>
      <c r="L21" s="914"/>
      <c r="M21" s="914"/>
      <c r="N21" s="914"/>
      <c r="O21" s="914"/>
      <c r="P21" s="914"/>
      <c r="Q21" s="914"/>
      <c r="R21" s="914"/>
      <c r="S21" s="914"/>
      <c r="T21" s="914"/>
      <c r="U21" s="155"/>
      <c r="V21" s="156"/>
      <c r="W21" s="159" t="s">
        <v>449</v>
      </c>
      <c r="X21" s="159"/>
      <c r="Y21" s="159"/>
      <c r="Z21" s="162"/>
      <c r="AA21" s="280" t="s">
        <v>2</v>
      </c>
      <c r="AB21" s="162"/>
      <c r="AC21" s="162"/>
      <c r="AD21" s="162"/>
      <c r="AE21" s="162"/>
      <c r="AF21" s="162"/>
      <c r="AG21" s="162"/>
      <c r="AH21" s="162"/>
      <c r="AI21" s="162"/>
      <c r="AJ21" s="162"/>
      <c r="AK21" s="162"/>
      <c r="AL21" s="169" t="s">
        <v>14</v>
      </c>
      <c r="AM21" s="155"/>
      <c r="AN21" s="156"/>
      <c r="AO21" s="159"/>
      <c r="AP21" s="159"/>
      <c r="AQ21" s="159"/>
    </row>
    <row r="22" spans="1:43" x14ac:dyDescent="0.2">
      <c r="A22" s="157"/>
      <c r="B22" s="161"/>
      <c r="C22" s="155"/>
      <c r="D22" s="156"/>
      <c r="E22" s="914"/>
      <c r="F22" s="914"/>
      <c r="G22" s="914"/>
      <c r="H22" s="914"/>
      <c r="I22" s="914"/>
      <c r="J22" s="914"/>
      <c r="K22" s="914"/>
      <c r="L22" s="914"/>
      <c r="M22" s="914"/>
      <c r="N22" s="914"/>
      <c r="O22" s="914"/>
      <c r="P22" s="914"/>
      <c r="Q22" s="914"/>
      <c r="R22" s="914"/>
      <c r="S22" s="914"/>
      <c r="T22" s="914"/>
      <c r="U22" s="155"/>
      <c r="V22" s="156"/>
      <c r="W22" s="159" t="s">
        <v>560</v>
      </c>
      <c r="X22" s="159"/>
      <c r="Y22" s="159"/>
      <c r="Z22" s="159"/>
      <c r="AA22" s="159"/>
      <c r="AB22" s="162" t="s">
        <v>2</v>
      </c>
      <c r="AC22" s="280"/>
      <c r="AD22" s="162"/>
      <c r="AE22" s="162"/>
      <c r="AF22" s="162"/>
      <c r="AG22" s="162"/>
      <c r="AH22" s="162"/>
      <c r="AI22" s="162"/>
      <c r="AJ22" s="162"/>
      <c r="AK22" s="162"/>
      <c r="AL22" s="169" t="s">
        <v>58</v>
      </c>
      <c r="AM22" s="155"/>
      <c r="AN22" s="156"/>
      <c r="AO22" s="159"/>
      <c r="AP22" s="641">
        <v>906</v>
      </c>
      <c r="AQ22" s="159"/>
    </row>
    <row r="23" spans="1:43" ht="6" customHeight="1" x14ac:dyDescent="0.2">
      <c r="A23" s="172"/>
      <c r="B23" s="171"/>
      <c r="C23" s="166"/>
      <c r="D23" s="165"/>
      <c r="E23" s="172"/>
      <c r="F23" s="172"/>
      <c r="G23" s="172"/>
      <c r="H23" s="172"/>
      <c r="I23" s="172"/>
      <c r="J23" s="172"/>
      <c r="K23" s="172"/>
      <c r="L23" s="172"/>
      <c r="M23" s="172"/>
      <c r="N23" s="172"/>
      <c r="O23" s="172"/>
      <c r="P23" s="172"/>
      <c r="Q23" s="172"/>
      <c r="R23" s="172"/>
      <c r="S23" s="172"/>
      <c r="T23" s="172"/>
      <c r="U23" s="166"/>
      <c r="V23" s="165"/>
      <c r="W23" s="172"/>
      <c r="X23" s="172"/>
      <c r="Y23" s="172"/>
      <c r="Z23" s="172"/>
      <c r="AA23" s="172"/>
      <c r="AB23" s="172"/>
      <c r="AC23" s="172"/>
      <c r="AD23" s="172"/>
      <c r="AE23" s="172"/>
      <c r="AF23" s="172"/>
      <c r="AG23" s="172"/>
      <c r="AH23" s="172"/>
      <c r="AI23" s="172"/>
      <c r="AJ23" s="172"/>
      <c r="AK23" s="172"/>
      <c r="AL23" s="173"/>
      <c r="AM23" s="166"/>
      <c r="AN23" s="165"/>
      <c r="AO23" s="172"/>
      <c r="AP23" s="172"/>
      <c r="AQ23" s="172"/>
    </row>
    <row r="24" spans="1:43" ht="6" customHeight="1" x14ac:dyDescent="0.2">
      <c r="A24" s="34"/>
      <c r="B24" s="787"/>
      <c r="C24" s="152"/>
      <c r="D24" s="153"/>
      <c r="E24" s="34"/>
      <c r="F24" s="34"/>
      <c r="G24" s="34"/>
      <c r="H24" s="34"/>
      <c r="I24" s="34"/>
      <c r="J24" s="34"/>
      <c r="K24" s="34"/>
      <c r="L24" s="34"/>
      <c r="M24" s="34"/>
      <c r="N24" s="34"/>
      <c r="O24" s="34"/>
      <c r="P24" s="34"/>
      <c r="Q24" s="34"/>
      <c r="R24" s="34"/>
      <c r="S24" s="34"/>
      <c r="T24" s="34"/>
      <c r="U24" s="152"/>
      <c r="V24" s="153"/>
      <c r="W24" s="34"/>
      <c r="X24" s="34"/>
      <c r="Y24" s="34"/>
      <c r="Z24" s="34"/>
      <c r="AA24" s="34"/>
      <c r="AB24" s="34"/>
      <c r="AC24" s="34"/>
      <c r="AD24" s="34"/>
      <c r="AE24" s="34"/>
      <c r="AF24" s="34"/>
      <c r="AG24" s="34"/>
      <c r="AH24" s="34"/>
      <c r="AI24" s="34"/>
      <c r="AJ24" s="34"/>
      <c r="AK24" s="34"/>
      <c r="AL24" s="41"/>
      <c r="AM24" s="152"/>
      <c r="AN24" s="153"/>
      <c r="AO24" s="34"/>
      <c r="AP24" s="34"/>
      <c r="AQ24" s="34"/>
    </row>
    <row r="25" spans="1:43" ht="11.25" customHeight="1" x14ac:dyDescent="0.2">
      <c r="A25" s="157"/>
      <c r="B25" s="161">
        <v>905</v>
      </c>
      <c r="C25" s="155"/>
      <c r="D25" s="156"/>
      <c r="E25" s="914" t="str">
        <f ca="1">VLOOKUP(INDIRECT(ADDRESS(ROW(),COLUMN()-3)),Language_Translations,MATCH(Language_Selected,Language_Options,0),FALSE)</f>
        <v>Quelle est la [CLASSE/ANNÉE] la plus élevée qu'il a achevée à ce niveau ?</v>
      </c>
      <c r="F25" s="914"/>
      <c r="G25" s="914"/>
      <c r="H25" s="914"/>
      <c r="I25" s="914"/>
      <c r="J25" s="914"/>
      <c r="K25" s="914"/>
      <c r="L25" s="914"/>
      <c r="M25" s="914"/>
      <c r="N25" s="914"/>
      <c r="O25" s="914"/>
      <c r="P25" s="914"/>
      <c r="Q25" s="914"/>
      <c r="R25" s="914"/>
      <c r="S25" s="914"/>
      <c r="T25" s="914"/>
      <c r="U25" s="155"/>
      <c r="V25" s="156"/>
      <c r="W25" s="159"/>
      <c r="X25" s="159"/>
      <c r="Y25" s="159"/>
      <c r="Z25" s="159"/>
      <c r="AA25" s="159"/>
      <c r="AB25" s="159"/>
      <c r="AC25" s="159"/>
      <c r="AD25" s="159"/>
      <c r="AE25" s="159"/>
      <c r="AF25" s="159"/>
      <c r="AG25" s="159"/>
      <c r="AH25" s="159"/>
      <c r="AI25" s="153"/>
      <c r="AJ25" s="152"/>
      <c r="AK25" s="153"/>
      <c r="AL25" s="160"/>
      <c r="AM25" s="155"/>
      <c r="AN25" s="156"/>
      <c r="AO25" s="159"/>
      <c r="AP25" s="159"/>
      <c r="AQ25" s="159"/>
    </row>
    <row r="26" spans="1:43" x14ac:dyDescent="0.2">
      <c r="A26" s="157"/>
      <c r="B26" s="273" t="s">
        <v>13</v>
      </c>
      <c r="C26" s="155"/>
      <c r="D26" s="156"/>
      <c r="E26" s="914"/>
      <c r="F26" s="914"/>
      <c r="G26" s="914"/>
      <c r="H26" s="914"/>
      <c r="I26" s="914"/>
      <c r="J26" s="914"/>
      <c r="K26" s="914"/>
      <c r="L26" s="914"/>
      <c r="M26" s="914"/>
      <c r="N26" s="914"/>
      <c r="O26" s="914"/>
      <c r="P26" s="914"/>
      <c r="Q26" s="914"/>
      <c r="R26" s="914"/>
      <c r="S26" s="914"/>
      <c r="T26" s="914"/>
      <c r="U26" s="155"/>
      <c r="V26" s="156"/>
      <c r="W26" s="159" t="s">
        <v>1256</v>
      </c>
      <c r="X26" s="159"/>
      <c r="Y26" s="159"/>
      <c r="Z26" s="159"/>
      <c r="AB26" s="159"/>
      <c r="AC26" s="159"/>
      <c r="AD26" s="162" t="s">
        <v>2</v>
      </c>
      <c r="AE26" s="162"/>
      <c r="AF26" s="162"/>
      <c r="AG26" s="162"/>
      <c r="AH26" s="162"/>
      <c r="AI26" s="165"/>
      <c r="AJ26" s="166"/>
      <c r="AK26" s="165"/>
      <c r="AL26" s="167"/>
      <c r="AM26" s="155"/>
      <c r="AN26" s="156"/>
      <c r="AO26" s="159"/>
      <c r="AP26" s="159"/>
      <c r="AQ26" s="159"/>
    </row>
    <row r="27" spans="1:43" x14ac:dyDescent="0.2">
      <c r="A27" s="157"/>
      <c r="B27" s="161"/>
      <c r="C27" s="155"/>
      <c r="D27" s="156"/>
      <c r="E27" s="916" t="s">
        <v>1257</v>
      </c>
      <c r="F27" s="916"/>
      <c r="G27" s="916"/>
      <c r="H27" s="916"/>
      <c r="I27" s="916"/>
      <c r="J27" s="916"/>
      <c r="K27" s="916"/>
      <c r="L27" s="916"/>
      <c r="M27" s="916"/>
      <c r="N27" s="916"/>
      <c r="O27" s="916"/>
      <c r="P27" s="916"/>
      <c r="Q27" s="916"/>
      <c r="R27" s="916"/>
      <c r="S27" s="916"/>
      <c r="T27" s="916"/>
      <c r="U27" s="155"/>
      <c r="V27" s="156"/>
      <c r="W27" s="159"/>
      <c r="X27" s="159"/>
      <c r="Y27" s="159"/>
      <c r="Z27" s="159"/>
      <c r="AA27" s="159"/>
      <c r="AB27" s="159"/>
      <c r="AC27" s="159"/>
      <c r="AD27" s="159"/>
      <c r="AE27" s="159"/>
      <c r="AF27" s="159"/>
      <c r="AG27" s="159"/>
      <c r="AH27" s="159"/>
      <c r="AI27" s="157"/>
      <c r="AJ27" s="157"/>
      <c r="AK27" s="157"/>
      <c r="AL27" s="158"/>
      <c r="AM27" s="155"/>
      <c r="AN27" s="156"/>
      <c r="AO27" s="159"/>
      <c r="AP27" s="159"/>
      <c r="AQ27" s="159"/>
    </row>
    <row r="28" spans="1:43" x14ac:dyDescent="0.2">
      <c r="A28" s="157"/>
      <c r="B28" s="161"/>
      <c r="C28" s="155"/>
      <c r="D28" s="156"/>
      <c r="E28" s="916"/>
      <c r="F28" s="916"/>
      <c r="G28" s="916"/>
      <c r="H28" s="916"/>
      <c r="I28" s="916"/>
      <c r="J28" s="916"/>
      <c r="K28" s="916"/>
      <c r="L28" s="916"/>
      <c r="M28" s="916"/>
      <c r="N28" s="916"/>
      <c r="O28" s="916"/>
      <c r="P28" s="916"/>
      <c r="Q28" s="916"/>
      <c r="R28" s="916"/>
      <c r="S28" s="916"/>
      <c r="T28" s="916"/>
      <c r="U28" s="155"/>
      <c r="V28" s="156"/>
      <c r="W28" s="159" t="s">
        <v>560</v>
      </c>
      <c r="X28" s="159"/>
      <c r="Y28" s="159"/>
      <c r="Z28" s="159"/>
      <c r="AA28" s="159"/>
      <c r="AB28" s="162" t="s">
        <v>2</v>
      </c>
      <c r="AC28" s="280"/>
      <c r="AD28" s="162"/>
      <c r="AE28" s="162"/>
      <c r="AF28" s="162"/>
      <c r="AG28" s="162"/>
      <c r="AH28" s="162"/>
      <c r="AI28" s="162"/>
      <c r="AJ28" s="162"/>
      <c r="AK28" s="162"/>
      <c r="AL28" s="168" t="s">
        <v>7</v>
      </c>
      <c r="AM28" s="155"/>
      <c r="AN28" s="156"/>
      <c r="AO28" s="159"/>
      <c r="AP28" s="159"/>
      <c r="AQ28" s="159"/>
    </row>
    <row r="29" spans="1:43" ht="6" customHeight="1" x14ac:dyDescent="0.2">
      <c r="A29" s="172"/>
      <c r="B29" s="171"/>
      <c r="C29" s="166"/>
      <c r="D29" s="165"/>
      <c r="E29" s="172"/>
      <c r="F29" s="172"/>
      <c r="G29" s="172"/>
      <c r="H29" s="172"/>
      <c r="I29" s="172"/>
      <c r="J29" s="172"/>
      <c r="K29" s="172"/>
      <c r="L29" s="172"/>
      <c r="M29" s="172"/>
      <c r="N29" s="172"/>
      <c r="O29" s="172"/>
      <c r="P29" s="172"/>
      <c r="Q29" s="172"/>
      <c r="R29" s="172"/>
      <c r="S29" s="172"/>
      <c r="T29" s="172"/>
      <c r="U29" s="166"/>
      <c r="V29" s="165"/>
      <c r="W29" s="172"/>
      <c r="X29" s="172"/>
      <c r="Y29" s="172"/>
      <c r="Z29" s="172"/>
      <c r="AA29" s="172"/>
      <c r="AB29" s="172"/>
      <c r="AC29" s="172"/>
      <c r="AD29" s="172"/>
      <c r="AE29" s="172"/>
      <c r="AF29" s="172"/>
      <c r="AG29" s="172"/>
      <c r="AH29" s="172"/>
      <c r="AI29" s="172"/>
      <c r="AJ29" s="172"/>
      <c r="AK29" s="172"/>
      <c r="AL29" s="173"/>
      <c r="AM29" s="166"/>
      <c r="AN29" s="165"/>
      <c r="AO29" s="172"/>
      <c r="AP29" s="172"/>
      <c r="AQ29" s="172"/>
    </row>
    <row r="30" spans="1:43" ht="6" customHeight="1" x14ac:dyDescent="0.2">
      <c r="A30" s="34"/>
      <c r="B30" s="787"/>
      <c r="C30" s="152"/>
      <c r="D30" s="153"/>
      <c r="E30" s="34"/>
      <c r="F30" s="34"/>
      <c r="G30" s="34"/>
      <c r="H30" s="34"/>
      <c r="I30" s="34"/>
      <c r="J30" s="34"/>
      <c r="K30" s="34"/>
      <c r="L30" s="34"/>
      <c r="M30" s="34"/>
      <c r="N30" s="34"/>
      <c r="O30" s="34"/>
      <c r="P30" s="34"/>
      <c r="Q30" s="34"/>
      <c r="R30" s="34"/>
      <c r="S30" s="34"/>
      <c r="T30" s="34"/>
      <c r="U30" s="152"/>
      <c r="V30" s="153"/>
      <c r="W30" s="34"/>
      <c r="X30" s="34"/>
      <c r="Y30" s="34"/>
      <c r="Z30" s="34"/>
      <c r="AA30" s="34"/>
      <c r="AB30" s="34"/>
      <c r="AC30" s="34"/>
      <c r="AD30" s="34"/>
      <c r="AE30" s="34"/>
      <c r="AF30" s="34"/>
      <c r="AG30" s="34"/>
      <c r="AH30" s="34"/>
      <c r="AI30" s="34"/>
      <c r="AJ30" s="34"/>
      <c r="AK30" s="34"/>
      <c r="AL30" s="41"/>
      <c r="AM30" s="152"/>
      <c r="AN30" s="153"/>
      <c r="AO30" s="34"/>
      <c r="AP30" s="34"/>
      <c r="AQ30" s="34"/>
    </row>
    <row r="31" spans="1:43" ht="11.25" customHeight="1" x14ac:dyDescent="0.2">
      <c r="A31" s="157"/>
      <c r="B31" s="161">
        <v>906</v>
      </c>
      <c r="C31" s="155"/>
      <c r="D31" s="156"/>
      <c r="E31" s="914" t="str">
        <f ca="1">VLOOKUP(INDIRECT(ADDRESS(ROW(),COLUMN()-3)),Language_Translations,MATCH(Language_Selected,Language_Options,0),FALSE)</f>
        <v>Est-ce que votre (mari/partenaire) a effectué un travail au cours des 7 derniers jours ?</v>
      </c>
      <c r="F31" s="914"/>
      <c r="G31" s="914"/>
      <c r="H31" s="914"/>
      <c r="I31" s="914"/>
      <c r="J31" s="914"/>
      <c r="K31" s="914"/>
      <c r="L31" s="914"/>
      <c r="M31" s="914"/>
      <c r="N31" s="914"/>
      <c r="O31" s="914"/>
      <c r="P31" s="914"/>
      <c r="Q31" s="914"/>
      <c r="R31" s="914"/>
      <c r="S31" s="914"/>
      <c r="T31" s="914"/>
      <c r="U31" s="155"/>
      <c r="V31" s="156"/>
      <c r="W31" s="159" t="s">
        <v>444</v>
      </c>
      <c r="X31" s="157"/>
      <c r="Y31" s="163" t="s">
        <v>2</v>
      </c>
      <c r="Z31" s="163"/>
      <c r="AA31" s="163"/>
      <c r="AB31" s="280"/>
      <c r="AC31" s="280"/>
      <c r="AD31" s="163"/>
      <c r="AE31" s="163"/>
      <c r="AF31" s="163"/>
      <c r="AG31" s="163"/>
      <c r="AH31" s="163"/>
      <c r="AI31" s="163"/>
      <c r="AJ31" s="163"/>
      <c r="AK31" s="163"/>
      <c r="AL31" s="269" t="s">
        <v>10</v>
      </c>
      <c r="AM31" s="155"/>
      <c r="AN31" s="156"/>
      <c r="AO31" s="159"/>
      <c r="AP31" s="170">
        <v>908</v>
      </c>
      <c r="AQ31" s="157"/>
    </row>
    <row r="32" spans="1:43" x14ac:dyDescent="0.2">
      <c r="A32" s="157"/>
      <c r="B32" s="161"/>
      <c r="C32" s="155"/>
      <c r="D32" s="156"/>
      <c r="E32" s="914"/>
      <c r="F32" s="914"/>
      <c r="G32" s="914"/>
      <c r="H32" s="914"/>
      <c r="I32" s="914"/>
      <c r="J32" s="914"/>
      <c r="K32" s="914"/>
      <c r="L32" s="914"/>
      <c r="M32" s="914"/>
      <c r="N32" s="914"/>
      <c r="O32" s="914"/>
      <c r="P32" s="914"/>
      <c r="Q32" s="914"/>
      <c r="R32" s="914"/>
      <c r="S32" s="914"/>
      <c r="T32" s="914"/>
      <c r="U32" s="155"/>
      <c r="V32" s="156"/>
      <c r="W32" s="157" t="s">
        <v>445</v>
      </c>
      <c r="X32" s="157"/>
      <c r="Y32" s="163" t="s">
        <v>2</v>
      </c>
      <c r="Z32" s="163"/>
      <c r="AA32" s="163"/>
      <c r="AB32" s="280"/>
      <c r="AC32" s="280"/>
      <c r="AD32" s="280"/>
      <c r="AE32" s="163"/>
      <c r="AF32" s="163"/>
      <c r="AG32" s="163"/>
      <c r="AH32" s="163"/>
      <c r="AI32" s="163"/>
      <c r="AJ32" s="163"/>
      <c r="AK32" s="163"/>
      <c r="AL32" s="269" t="s">
        <v>12</v>
      </c>
      <c r="AM32" s="155"/>
      <c r="AN32" s="156"/>
      <c r="AO32" s="157"/>
      <c r="AP32" s="272"/>
      <c r="AQ32" s="157"/>
    </row>
    <row r="33" spans="1:43" x14ac:dyDescent="0.2">
      <c r="A33" s="157"/>
      <c r="B33" s="161"/>
      <c r="C33" s="155"/>
      <c r="D33" s="156"/>
      <c r="E33" s="914"/>
      <c r="F33" s="914"/>
      <c r="G33" s="914"/>
      <c r="H33" s="914"/>
      <c r="I33" s="914"/>
      <c r="J33" s="914"/>
      <c r="K33" s="914"/>
      <c r="L33" s="914"/>
      <c r="M33" s="914"/>
      <c r="N33" s="914"/>
      <c r="O33" s="914"/>
      <c r="P33" s="914"/>
      <c r="Q33" s="914"/>
      <c r="R33" s="914"/>
      <c r="S33" s="914"/>
      <c r="T33" s="914"/>
      <c r="U33" s="155"/>
      <c r="V33" s="156"/>
      <c r="W33" s="159" t="s">
        <v>560</v>
      </c>
      <c r="X33" s="157"/>
      <c r="Y33" s="157"/>
      <c r="Z33" s="157"/>
      <c r="AA33" s="157"/>
      <c r="AB33" s="163" t="s">
        <v>2</v>
      </c>
      <c r="AC33" s="163"/>
      <c r="AD33" s="163"/>
      <c r="AE33" s="163"/>
      <c r="AF33" s="280"/>
      <c r="AG33" s="163"/>
      <c r="AH33" s="280"/>
      <c r="AI33" s="163"/>
      <c r="AJ33" s="163"/>
      <c r="AK33" s="163"/>
      <c r="AL33" s="269" t="s">
        <v>58</v>
      </c>
      <c r="AM33" s="155"/>
      <c r="AN33" s="156"/>
      <c r="AO33" s="157"/>
      <c r="AP33" s="272"/>
      <c r="AQ33" s="157"/>
    </row>
    <row r="34" spans="1:43" ht="6" customHeight="1" x14ac:dyDescent="0.2">
      <c r="A34" s="172"/>
      <c r="B34" s="171"/>
      <c r="C34" s="166"/>
      <c r="D34" s="165"/>
      <c r="E34" s="172"/>
      <c r="F34" s="172"/>
      <c r="G34" s="172"/>
      <c r="H34" s="172"/>
      <c r="I34" s="172"/>
      <c r="J34" s="172"/>
      <c r="K34" s="172"/>
      <c r="L34" s="172"/>
      <c r="M34" s="172"/>
      <c r="N34" s="172"/>
      <c r="O34" s="172"/>
      <c r="P34" s="172"/>
      <c r="Q34" s="172"/>
      <c r="R34" s="172"/>
      <c r="S34" s="172"/>
      <c r="T34" s="172"/>
      <c r="U34" s="166"/>
      <c r="V34" s="165"/>
      <c r="W34" s="172"/>
      <c r="X34" s="172"/>
      <c r="Y34" s="172"/>
      <c r="Z34" s="172"/>
      <c r="AA34" s="172"/>
      <c r="AB34" s="172"/>
      <c r="AC34" s="172"/>
      <c r="AD34" s="172"/>
      <c r="AE34" s="172"/>
      <c r="AF34" s="172"/>
      <c r="AG34" s="172"/>
      <c r="AH34" s="172"/>
      <c r="AI34" s="172"/>
      <c r="AJ34" s="172"/>
      <c r="AK34" s="172"/>
      <c r="AL34" s="173"/>
      <c r="AM34" s="166"/>
      <c r="AN34" s="165"/>
      <c r="AO34" s="172"/>
      <c r="AP34" s="172"/>
      <c r="AQ34" s="172"/>
    </row>
    <row r="35" spans="1:43" ht="6" customHeight="1" x14ac:dyDescent="0.2">
      <c r="A35" s="34"/>
      <c r="B35" s="787"/>
      <c r="C35" s="152"/>
      <c r="D35" s="153"/>
      <c r="E35" s="34"/>
      <c r="F35" s="34"/>
      <c r="G35" s="34"/>
      <c r="H35" s="34"/>
      <c r="I35" s="34"/>
      <c r="J35" s="34"/>
      <c r="K35" s="34"/>
      <c r="L35" s="34"/>
      <c r="M35" s="34"/>
      <c r="N35" s="34"/>
      <c r="O35" s="34"/>
      <c r="P35" s="34"/>
      <c r="Q35" s="34"/>
      <c r="R35" s="34"/>
      <c r="S35" s="34"/>
      <c r="T35" s="34"/>
      <c r="U35" s="152"/>
      <c r="V35" s="153"/>
      <c r="W35" s="34"/>
      <c r="X35" s="34"/>
      <c r="Y35" s="34"/>
      <c r="Z35" s="34"/>
      <c r="AA35" s="34"/>
      <c r="AB35" s="34"/>
      <c r="AC35" s="34"/>
      <c r="AD35" s="34"/>
      <c r="AE35" s="34"/>
      <c r="AF35" s="34"/>
      <c r="AG35" s="34"/>
      <c r="AH35" s="34"/>
      <c r="AI35" s="34"/>
      <c r="AJ35" s="34"/>
      <c r="AK35" s="34"/>
      <c r="AL35" s="41"/>
      <c r="AM35" s="152"/>
      <c r="AN35" s="153"/>
      <c r="AO35" s="34"/>
      <c r="AP35" s="34"/>
      <c r="AQ35" s="34"/>
    </row>
    <row r="36" spans="1:43" ht="11.25" customHeight="1" x14ac:dyDescent="0.2">
      <c r="A36" s="157"/>
      <c r="B36" s="161">
        <v>907</v>
      </c>
      <c r="C36" s="155"/>
      <c r="D36" s="156"/>
      <c r="E36" s="914" t="str">
        <f ca="1">VLOOKUP(INDIRECT(ADDRESS(ROW(),COLUMN()-3)),Language_Translations,MATCH(Language_Selected,Language_Options,0),FALSE)</f>
        <v>Est-ce que votre (mari/partenaire) a effectué un travail au cours des 12 derniers mois ?</v>
      </c>
      <c r="F36" s="914"/>
      <c r="G36" s="914"/>
      <c r="H36" s="914"/>
      <c r="I36" s="914"/>
      <c r="J36" s="914"/>
      <c r="K36" s="914"/>
      <c r="L36" s="914"/>
      <c r="M36" s="914"/>
      <c r="N36" s="914"/>
      <c r="O36" s="914"/>
      <c r="P36" s="914"/>
      <c r="Q36" s="914"/>
      <c r="R36" s="914"/>
      <c r="S36" s="914"/>
      <c r="T36" s="914"/>
      <c r="U36" s="155"/>
      <c r="V36" s="156"/>
      <c r="W36" s="159" t="s">
        <v>444</v>
      </c>
      <c r="X36" s="157"/>
      <c r="Y36" s="163" t="s">
        <v>2</v>
      </c>
      <c r="Z36" s="163"/>
      <c r="AA36" s="163"/>
      <c r="AB36" s="280"/>
      <c r="AC36" s="280"/>
      <c r="AD36" s="163"/>
      <c r="AE36" s="163"/>
      <c r="AF36" s="163"/>
      <c r="AG36" s="163"/>
      <c r="AH36" s="163"/>
      <c r="AI36" s="163"/>
      <c r="AJ36" s="163"/>
      <c r="AK36" s="163"/>
      <c r="AL36" s="269" t="s">
        <v>10</v>
      </c>
      <c r="AM36" s="155"/>
      <c r="AN36" s="156"/>
      <c r="AO36" s="157"/>
      <c r="AP36" s="157"/>
      <c r="AQ36" s="157"/>
    </row>
    <row r="37" spans="1:43" x14ac:dyDescent="0.2">
      <c r="A37" s="157"/>
      <c r="B37" s="161"/>
      <c r="C37" s="155"/>
      <c r="D37" s="156"/>
      <c r="E37" s="914"/>
      <c r="F37" s="914"/>
      <c r="G37" s="914"/>
      <c r="H37" s="914"/>
      <c r="I37" s="914"/>
      <c r="J37" s="914"/>
      <c r="K37" s="914"/>
      <c r="L37" s="914"/>
      <c r="M37" s="914"/>
      <c r="N37" s="914"/>
      <c r="O37" s="914"/>
      <c r="P37" s="914"/>
      <c r="Q37" s="914"/>
      <c r="R37" s="914"/>
      <c r="S37" s="914"/>
      <c r="T37" s="914"/>
      <c r="U37" s="155"/>
      <c r="V37" s="156"/>
      <c r="W37" s="157" t="s">
        <v>445</v>
      </c>
      <c r="X37" s="157"/>
      <c r="Y37" s="163" t="s">
        <v>2</v>
      </c>
      <c r="Z37" s="163"/>
      <c r="AA37" s="163"/>
      <c r="AB37" s="280"/>
      <c r="AC37" s="280"/>
      <c r="AD37" s="280"/>
      <c r="AE37" s="163"/>
      <c r="AF37" s="163"/>
      <c r="AG37" s="163"/>
      <c r="AH37" s="163"/>
      <c r="AI37" s="163"/>
      <c r="AJ37" s="163"/>
      <c r="AK37" s="163"/>
      <c r="AL37" s="269" t="s">
        <v>12</v>
      </c>
      <c r="AM37" s="155"/>
      <c r="AN37" s="156"/>
      <c r="AO37" s="157"/>
      <c r="AP37" s="1004">
        <v>909</v>
      </c>
      <c r="AQ37" s="157"/>
    </row>
    <row r="38" spans="1:43" x14ac:dyDescent="0.2">
      <c r="A38" s="157"/>
      <c r="B38" s="161"/>
      <c r="C38" s="155"/>
      <c r="D38" s="156"/>
      <c r="E38" s="914"/>
      <c r="F38" s="914"/>
      <c r="G38" s="914"/>
      <c r="H38" s="914"/>
      <c r="I38" s="914"/>
      <c r="J38" s="914"/>
      <c r="K38" s="914"/>
      <c r="L38" s="914"/>
      <c r="M38" s="914"/>
      <c r="N38" s="914"/>
      <c r="O38" s="914"/>
      <c r="P38" s="914"/>
      <c r="Q38" s="914"/>
      <c r="R38" s="914"/>
      <c r="S38" s="914"/>
      <c r="T38" s="914"/>
      <c r="U38" s="155"/>
      <c r="V38" s="156"/>
      <c r="W38" s="159" t="s">
        <v>560</v>
      </c>
      <c r="X38" s="157"/>
      <c r="Y38" s="157"/>
      <c r="Z38" s="157"/>
      <c r="AA38" s="157"/>
      <c r="AB38" s="163" t="s">
        <v>2</v>
      </c>
      <c r="AC38" s="163"/>
      <c r="AD38" s="163"/>
      <c r="AE38" s="163"/>
      <c r="AF38" s="280"/>
      <c r="AG38" s="163"/>
      <c r="AH38" s="280"/>
      <c r="AI38" s="163"/>
      <c r="AJ38" s="163"/>
      <c r="AK38" s="163"/>
      <c r="AL38" s="269" t="s">
        <v>58</v>
      </c>
      <c r="AM38" s="155"/>
      <c r="AN38" s="156"/>
      <c r="AO38" s="157"/>
      <c r="AP38" s="1004"/>
      <c r="AQ38" s="157"/>
    </row>
    <row r="39" spans="1:43" ht="6" customHeight="1" x14ac:dyDescent="0.2">
      <c r="A39" s="172"/>
      <c r="B39" s="171"/>
      <c r="C39" s="166"/>
      <c r="D39" s="165"/>
      <c r="E39" s="172"/>
      <c r="F39" s="172"/>
      <c r="G39" s="172"/>
      <c r="H39" s="172"/>
      <c r="I39" s="172"/>
      <c r="J39" s="172"/>
      <c r="K39" s="172"/>
      <c r="L39" s="172"/>
      <c r="M39" s="172"/>
      <c r="N39" s="172"/>
      <c r="O39" s="172"/>
      <c r="P39" s="172"/>
      <c r="Q39" s="172"/>
      <c r="R39" s="172"/>
      <c r="S39" s="172"/>
      <c r="T39" s="172"/>
      <c r="U39" s="166"/>
      <c r="V39" s="165"/>
      <c r="W39" s="172"/>
      <c r="X39" s="172"/>
      <c r="Y39" s="172"/>
      <c r="Z39" s="172"/>
      <c r="AA39" s="172"/>
      <c r="AB39" s="172"/>
      <c r="AC39" s="172"/>
      <c r="AD39" s="172"/>
      <c r="AE39" s="172"/>
      <c r="AF39" s="172"/>
      <c r="AG39" s="172"/>
      <c r="AH39" s="172"/>
      <c r="AI39" s="172"/>
      <c r="AJ39" s="172"/>
      <c r="AK39" s="172"/>
      <c r="AL39" s="173"/>
      <c r="AM39" s="166"/>
      <c r="AN39" s="165"/>
      <c r="AO39" s="172"/>
      <c r="AP39" s="172"/>
      <c r="AQ39" s="172"/>
    </row>
    <row r="40" spans="1:43" ht="6" customHeight="1" x14ac:dyDescent="0.2">
      <c r="A40" s="34"/>
      <c r="B40" s="787"/>
      <c r="C40" s="152"/>
      <c r="D40" s="153"/>
      <c r="E40" s="34"/>
      <c r="F40" s="34"/>
      <c r="G40" s="34"/>
      <c r="H40" s="34"/>
      <c r="I40" s="34"/>
      <c r="J40" s="34"/>
      <c r="K40" s="34"/>
      <c r="L40" s="34"/>
      <c r="M40" s="34"/>
      <c r="N40" s="34"/>
      <c r="O40" s="34"/>
      <c r="P40" s="34"/>
      <c r="Q40" s="34"/>
      <c r="R40" s="34"/>
      <c r="S40" s="34"/>
      <c r="T40" s="34"/>
      <c r="U40" s="152"/>
      <c r="V40" s="153"/>
      <c r="W40" s="34"/>
      <c r="X40" s="34"/>
      <c r="Y40" s="34"/>
      <c r="Z40" s="34"/>
      <c r="AA40" s="34"/>
      <c r="AB40" s="34"/>
      <c r="AC40" s="34"/>
      <c r="AD40" s="34"/>
      <c r="AE40" s="34"/>
      <c r="AF40" s="34"/>
      <c r="AG40" s="34"/>
      <c r="AH40" s="34"/>
      <c r="AI40" s="34"/>
      <c r="AJ40" s="34"/>
      <c r="AK40" s="34"/>
      <c r="AL40" s="41"/>
      <c r="AM40" s="152"/>
      <c r="AN40" s="153"/>
      <c r="AO40" s="34"/>
      <c r="AP40" s="34"/>
      <c r="AQ40" s="34"/>
    </row>
    <row r="41" spans="1:43" x14ac:dyDescent="0.2">
      <c r="A41" s="157"/>
      <c r="B41" s="775">
        <v>908</v>
      </c>
      <c r="C41" s="155"/>
      <c r="D41" s="156"/>
      <c r="E41" s="924" t="str">
        <f ca="1">VLOOKUP(INDIRECT(ADDRESS(ROW(),COLUMN()-3)),Language_Translations,MATCH(Language_Selected,Language_Options,0),FALSE)</f>
        <v>Quelle est l'occupation de votre(mari/ partenaire) ? C'est-à-dire quel genre de travail fait-il principalement ?</v>
      </c>
      <c r="F41" s="924"/>
      <c r="G41" s="924"/>
      <c r="H41" s="924"/>
      <c r="I41" s="924"/>
      <c r="J41" s="924"/>
      <c r="K41" s="924"/>
      <c r="L41" s="924"/>
      <c r="M41" s="924"/>
      <c r="N41" s="924"/>
      <c r="O41" s="924"/>
      <c r="P41" s="924"/>
      <c r="Q41" s="924"/>
      <c r="R41" s="924"/>
      <c r="S41" s="924"/>
      <c r="T41" s="924"/>
      <c r="U41" s="155"/>
      <c r="V41" s="156"/>
      <c r="W41" s="157"/>
      <c r="X41" s="157"/>
      <c r="Y41" s="157"/>
      <c r="Z41" s="157"/>
      <c r="AA41" s="157"/>
      <c r="AB41" s="157"/>
      <c r="AC41" s="157"/>
      <c r="AD41" s="157"/>
      <c r="AE41" s="157"/>
      <c r="AF41" s="157"/>
      <c r="AG41" s="157"/>
      <c r="AH41" s="157"/>
      <c r="AI41" s="157"/>
      <c r="AJ41" s="157"/>
      <c r="AK41" s="157"/>
      <c r="AL41" s="158"/>
      <c r="AM41" s="155"/>
      <c r="AN41" s="156"/>
      <c r="AO41" s="157"/>
      <c r="AP41" s="157"/>
      <c r="AQ41" s="157"/>
    </row>
    <row r="42" spans="1:43" x14ac:dyDescent="0.2">
      <c r="A42" s="157"/>
      <c r="B42" s="775"/>
      <c r="C42" s="155"/>
      <c r="D42" s="156"/>
      <c r="E42" s="924"/>
      <c r="F42" s="924"/>
      <c r="G42" s="924"/>
      <c r="H42" s="924"/>
      <c r="I42" s="924"/>
      <c r="J42" s="924"/>
      <c r="K42" s="924"/>
      <c r="L42" s="924"/>
      <c r="M42" s="924"/>
      <c r="N42" s="924"/>
      <c r="O42" s="924"/>
      <c r="P42" s="924"/>
      <c r="Q42" s="924"/>
      <c r="R42" s="924"/>
      <c r="S42" s="924"/>
      <c r="T42" s="924"/>
      <c r="U42" s="155"/>
      <c r="V42" s="156"/>
      <c r="W42" s="172"/>
      <c r="X42" s="172"/>
      <c r="Y42" s="172"/>
      <c r="Z42" s="172"/>
      <c r="AA42" s="172"/>
      <c r="AB42" s="172"/>
      <c r="AC42" s="172"/>
      <c r="AD42" s="172"/>
      <c r="AE42" s="172"/>
      <c r="AF42" s="172"/>
      <c r="AG42" s="172"/>
      <c r="AH42" s="157"/>
      <c r="AM42" s="155"/>
      <c r="AN42" s="156"/>
      <c r="AO42" s="157"/>
      <c r="AP42" s="157"/>
      <c r="AQ42" s="157"/>
    </row>
    <row r="43" spans="1:43" x14ac:dyDescent="0.2">
      <c r="A43" s="157"/>
      <c r="B43" s="775"/>
      <c r="C43" s="155"/>
      <c r="D43" s="156"/>
      <c r="E43" s="924"/>
      <c r="F43" s="924"/>
      <c r="G43" s="924"/>
      <c r="H43" s="924"/>
      <c r="I43" s="924"/>
      <c r="J43" s="924"/>
      <c r="K43" s="924"/>
      <c r="L43" s="924"/>
      <c r="M43" s="924"/>
      <c r="N43" s="924"/>
      <c r="O43" s="924"/>
      <c r="P43" s="924"/>
      <c r="Q43" s="924"/>
      <c r="R43" s="924"/>
      <c r="S43" s="924"/>
      <c r="T43" s="924"/>
      <c r="U43" s="155"/>
      <c r="V43" s="156"/>
      <c r="W43" s="157"/>
      <c r="X43" s="157"/>
      <c r="Y43" s="157"/>
      <c r="Z43" s="157"/>
      <c r="AA43" s="157"/>
      <c r="AB43" s="157"/>
      <c r="AC43" s="157"/>
      <c r="AD43" s="157"/>
      <c r="AE43" s="157"/>
      <c r="AF43" s="157"/>
      <c r="AG43" s="157"/>
      <c r="AH43" s="157"/>
      <c r="AM43" s="155"/>
      <c r="AN43" s="156"/>
      <c r="AO43" s="157"/>
      <c r="AP43" s="157"/>
      <c r="AQ43" s="157"/>
    </row>
    <row r="44" spans="1:43" x14ac:dyDescent="0.2">
      <c r="A44" s="157"/>
      <c r="B44" s="775"/>
      <c r="C44" s="155"/>
      <c r="D44" s="156"/>
      <c r="E44" s="924"/>
      <c r="F44" s="924"/>
      <c r="G44" s="924"/>
      <c r="H44" s="924"/>
      <c r="I44" s="924"/>
      <c r="J44" s="924"/>
      <c r="K44" s="924"/>
      <c r="L44" s="924"/>
      <c r="M44" s="924"/>
      <c r="N44" s="924"/>
      <c r="O44" s="924"/>
      <c r="P44" s="924"/>
      <c r="Q44" s="924"/>
      <c r="R44" s="924"/>
      <c r="S44" s="924"/>
      <c r="T44" s="924"/>
      <c r="U44" s="155"/>
      <c r="V44" s="156"/>
      <c r="W44" s="172"/>
      <c r="X44" s="172"/>
      <c r="Y44" s="172"/>
      <c r="Z44" s="172"/>
      <c r="AA44" s="172"/>
      <c r="AB44" s="172"/>
      <c r="AC44" s="172"/>
      <c r="AD44" s="172"/>
      <c r="AE44" s="172"/>
      <c r="AF44" s="172"/>
      <c r="AG44" s="172"/>
      <c r="AH44" s="157"/>
      <c r="AI44" s="282"/>
      <c r="AJ44" s="283"/>
      <c r="AK44" s="282"/>
      <c r="AL44" s="284"/>
      <c r="AM44" s="155"/>
      <c r="AN44" s="156"/>
      <c r="AO44" s="157"/>
      <c r="AP44" s="157"/>
      <c r="AQ44" s="157"/>
    </row>
    <row r="45" spans="1:43" x14ac:dyDescent="0.2">
      <c r="A45" s="157"/>
      <c r="B45" s="775"/>
      <c r="C45" s="155"/>
      <c r="D45" s="156"/>
      <c r="E45" s="924"/>
      <c r="F45" s="924"/>
      <c r="G45" s="924"/>
      <c r="H45" s="924"/>
      <c r="I45" s="924"/>
      <c r="J45" s="924"/>
      <c r="K45" s="924"/>
      <c r="L45" s="924"/>
      <c r="M45" s="924"/>
      <c r="N45" s="924"/>
      <c r="O45" s="924"/>
      <c r="P45" s="924"/>
      <c r="Q45" s="924"/>
      <c r="R45" s="924"/>
      <c r="S45" s="924"/>
      <c r="T45" s="924"/>
      <c r="U45" s="155"/>
      <c r="V45" s="156"/>
      <c r="W45" s="157"/>
      <c r="X45" s="157"/>
      <c r="Y45" s="157"/>
      <c r="Z45" s="157"/>
      <c r="AA45" s="157"/>
      <c r="AB45" s="157"/>
      <c r="AC45" s="157"/>
      <c r="AD45" s="157"/>
      <c r="AE45" s="157"/>
      <c r="AF45" s="157"/>
      <c r="AG45" s="157"/>
      <c r="AH45" s="157"/>
      <c r="AI45" s="285"/>
      <c r="AJ45" s="286"/>
      <c r="AK45" s="285"/>
      <c r="AL45" s="287"/>
      <c r="AM45" s="155"/>
      <c r="AN45" s="156"/>
      <c r="AO45" s="157"/>
      <c r="AP45" s="157"/>
      <c r="AQ45" s="157"/>
    </row>
    <row r="46" spans="1:43" ht="11.25" customHeight="1" x14ac:dyDescent="0.2">
      <c r="A46" s="157"/>
      <c r="B46" s="775"/>
      <c r="C46" s="155"/>
      <c r="D46" s="156"/>
      <c r="E46" s="924"/>
      <c r="F46" s="924"/>
      <c r="G46" s="924"/>
      <c r="H46" s="924"/>
      <c r="I46" s="924"/>
      <c r="J46" s="924"/>
      <c r="K46" s="924"/>
      <c r="L46" s="924"/>
      <c r="M46" s="924"/>
      <c r="N46" s="924"/>
      <c r="O46" s="924"/>
      <c r="P46" s="924"/>
      <c r="Q46" s="924"/>
      <c r="R46" s="924"/>
      <c r="S46" s="924"/>
      <c r="T46" s="924"/>
      <c r="U46" s="155"/>
      <c r="V46" s="156"/>
      <c r="W46" s="172"/>
      <c r="X46" s="172"/>
      <c r="Y46" s="172"/>
      <c r="Z46" s="172"/>
      <c r="AA46" s="172"/>
      <c r="AB46" s="172"/>
      <c r="AC46" s="172"/>
      <c r="AD46" s="172"/>
      <c r="AE46" s="172"/>
      <c r="AF46" s="172"/>
      <c r="AG46" s="172"/>
      <c r="AH46" s="157"/>
      <c r="AI46" s="157"/>
      <c r="AJ46" s="157"/>
      <c r="AK46" s="157"/>
      <c r="AL46" s="158"/>
      <c r="AM46" s="155"/>
      <c r="AN46" s="156"/>
      <c r="AO46" s="157"/>
      <c r="AP46" s="157"/>
      <c r="AQ46" s="157"/>
    </row>
    <row r="47" spans="1:43" x14ac:dyDescent="0.2">
      <c r="A47" s="157"/>
      <c r="B47" s="775"/>
      <c r="C47" s="155"/>
      <c r="D47" s="156"/>
      <c r="E47" s="924"/>
      <c r="F47" s="924"/>
      <c r="G47" s="924"/>
      <c r="H47" s="924"/>
      <c r="I47" s="924"/>
      <c r="J47" s="924"/>
      <c r="K47" s="924"/>
      <c r="L47" s="924"/>
      <c r="M47" s="924"/>
      <c r="N47" s="924"/>
      <c r="O47" s="924"/>
      <c r="P47" s="924"/>
      <c r="Q47" s="924"/>
      <c r="R47" s="924"/>
      <c r="S47" s="924"/>
      <c r="T47" s="924"/>
      <c r="U47" s="155"/>
      <c r="V47" s="156"/>
      <c r="AH47" s="157"/>
      <c r="AI47" s="157"/>
      <c r="AJ47" s="157"/>
      <c r="AK47" s="157"/>
      <c r="AL47" s="158"/>
      <c r="AM47" s="155"/>
      <c r="AN47" s="156"/>
      <c r="AO47" s="157"/>
      <c r="AP47" s="157"/>
      <c r="AQ47" s="157"/>
    </row>
    <row r="48" spans="1:43" ht="6" customHeight="1" x14ac:dyDescent="0.2">
      <c r="A48" s="172"/>
      <c r="B48" s="171"/>
      <c r="C48" s="166"/>
      <c r="D48" s="165"/>
      <c r="E48" s="172"/>
      <c r="F48" s="172"/>
      <c r="G48" s="172"/>
      <c r="H48" s="172"/>
      <c r="I48" s="172"/>
      <c r="J48" s="172"/>
      <c r="K48" s="172"/>
      <c r="L48" s="172"/>
      <c r="M48" s="172"/>
      <c r="N48" s="172"/>
      <c r="O48" s="172"/>
      <c r="P48" s="172"/>
      <c r="Q48" s="172"/>
      <c r="R48" s="172"/>
      <c r="S48" s="172"/>
      <c r="T48" s="172"/>
      <c r="U48" s="166"/>
      <c r="V48" s="165"/>
      <c r="W48" s="172"/>
      <c r="X48" s="172"/>
      <c r="Y48" s="172"/>
      <c r="Z48" s="172"/>
      <c r="AA48" s="172"/>
      <c r="AB48" s="172"/>
      <c r="AC48" s="172"/>
      <c r="AD48" s="172"/>
      <c r="AE48" s="172"/>
      <c r="AF48" s="172"/>
      <c r="AG48" s="172"/>
      <c r="AH48" s="172"/>
      <c r="AI48" s="172"/>
      <c r="AJ48" s="172"/>
      <c r="AK48" s="172"/>
      <c r="AL48" s="173"/>
      <c r="AM48" s="166"/>
      <c r="AN48" s="165"/>
      <c r="AO48" s="172"/>
      <c r="AP48" s="172"/>
      <c r="AQ48" s="172"/>
    </row>
    <row r="49" spans="1:43" ht="6" customHeight="1" x14ac:dyDescent="0.2">
      <c r="A49" s="34"/>
      <c r="B49" s="787"/>
      <c r="C49" s="152"/>
      <c r="D49" s="153"/>
      <c r="E49" s="34"/>
      <c r="F49" s="34"/>
      <c r="G49" s="34"/>
      <c r="H49" s="34"/>
      <c r="I49" s="34"/>
      <c r="J49" s="34"/>
      <c r="K49" s="34"/>
      <c r="L49" s="34"/>
      <c r="M49" s="34"/>
      <c r="N49" s="34"/>
      <c r="O49" s="34"/>
      <c r="P49" s="34"/>
      <c r="Q49" s="34"/>
      <c r="R49" s="34"/>
      <c r="S49" s="34"/>
      <c r="T49" s="34"/>
      <c r="U49" s="152"/>
      <c r="V49" s="153"/>
      <c r="W49" s="34"/>
      <c r="X49" s="34"/>
      <c r="Y49" s="34"/>
      <c r="Z49" s="34"/>
      <c r="AA49" s="34"/>
      <c r="AB49" s="34"/>
      <c r="AC49" s="34"/>
      <c r="AD49" s="34"/>
      <c r="AE49" s="34"/>
      <c r="AF49" s="34"/>
      <c r="AG49" s="34"/>
      <c r="AH49" s="34"/>
      <c r="AI49" s="34"/>
      <c r="AJ49" s="34"/>
      <c r="AK49" s="34"/>
      <c r="AL49" s="41"/>
      <c r="AM49" s="152"/>
      <c r="AN49" s="153"/>
      <c r="AO49" s="34"/>
      <c r="AP49" s="34"/>
      <c r="AQ49" s="34"/>
    </row>
    <row r="50" spans="1:43" ht="11.25" customHeight="1" x14ac:dyDescent="0.2">
      <c r="A50" s="157"/>
      <c r="B50" s="775">
        <v>909</v>
      </c>
      <c r="C50" s="155"/>
      <c r="D50" s="156"/>
      <c r="E50" s="924" t="str">
        <f ca="1">VLOOKUP(INDIRECT(ADDRESS(ROW(),COLUMN()-3)),Language_Translations,MATCH(Language_Selected,Language_Options,0),FALSE)</f>
        <v>En dehors de votre travail domestique, avez-vous travaillé au cours des sept derniers jours ?</v>
      </c>
      <c r="F50" s="924"/>
      <c r="G50" s="924"/>
      <c r="H50" s="924"/>
      <c r="I50" s="924"/>
      <c r="J50" s="924"/>
      <c r="K50" s="924"/>
      <c r="L50" s="924"/>
      <c r="M50" s="924"/>
      <c r="N50" s="924"/>
      <c r="O50" s="924"/>
      <c r="P50" s="924"/>
      <c r="Q50" s="924"/>
      <c r="R50" s="924"/>
      <c r="S50" s="924"/>
      <c r="T50" s="924"/>
      <c r="U50" s="155"/>
      <c r="V50" s="156"/>
      <c r="W50" s="159" t="s">
        <v>444</v>
      </c>
      <c r="X50" s="159"/>
      <c r="Y50" s="162" t="s">
        <v>2</v>
      </c>
      <c r="Z50" s="162"/>
      <c r="AA50" s="162"/>
      <c r="AB50" s="162"/>
      <c r="AC50" s="162"/>
      <c r="AD50" s="162"/>
      <c r="AE50" s="162"/>
      <c r="AF50" s="162"/>
      <c r="AG50" s="162"/>
      <c r="AH50" s="162"/>
      <c r="AI50" s="162"/>
      <c r="AJ50" s="162"/>
      <c r="AK50" s="162"/>
      <c r="AL50" s="169" t="s">
        <v>10</v>
      </c>
      <c r="AM50" s="155"/>
      <c r="AN50" s="156"/>
      <c r="AO50" s="159"/>
      <c r="AP50" s="170">
        <v>913</v>
      </c>
      <c r="AQ50" s="157"/>
    </row>
    <row r="51" spans="1:43" x14ac:dyDescent="0.2">
      <c r="A51" s="157"/>
      <c r="B51" s="775"/>
      <c r="C51" s="155"/>
      <c r="D51" s="156"/>
      <c r="E51" s="924"/>
      <c r="F51" s="924"/>
      <c r="G51" s="924"/>
      <c r="H51" s="924"/>
      <c r="I51" s="924"/>
      <c r="J51" s="924"/>
      <c r="K51" s="924"/>
      <c r="L51" s="924"/>
      <c r="M51" s="924"/>
      <c r="N51" s="924"/>
      <c r="O51" s="924"/>
      <c r="P51" s="924"/>
      <c r="Q51" s="924"/>
      <c r="R51" s="924"/>
      <c r="S51" s="924"/>
      <c r="T51" s="924"/>
      <c r="U51" s="155"/>
      <c r="V51" s="156"/>
      <c r="W51" s="159" t="s">
        <v>445</v>
      </c>
      <c r="X51" s="159"/>
      <c r="Y51" s="162" t="s">
        <v>2</v>
      </c>
      <c r="Z51" s="162"/>
      <c r="AA51" s="162"/>
      <c r="AB51" s="162"/>
      <c r="AC51" s="162"/>
      <c r="AD51" s="162"/>
      <c r="AE51" s="162"/>
      <c r="AF51" s="162"/>
      <c r="AG51" s="162"/>
      <c r="AH51" s="162"/>
      <c r="AI51" s="162"/>
      <c r="AJ51" s="162"/>
      <c r="AK51" s="162"/>
      <c r="AL51" s="169" t="s">
        <v>12</v>
      </c>
      <c r="AM51" s="155"/>
      <c r="AN51" s="156"/>
      <c r="AO51" s="157"/>
      <c r="AP51" s="157"/>
      <c r="AQ51" s="157"/>
    </row>
    <row r="52" spans="1:43" ht="6" customHeight="1" x14ac:dyDescent="0.2">
      <c r="A52" s="172"/>
      <c r="B52" s="171"/>
      <c r="C52" s="166"/>
      <c r="D52" s="165"/>
      <c r="E52" s="172"/>
      <c r="F52" s="172"/>
      <c r="G52" s="172"/>
      <c r="H52" s="172"/>
      <c r="I52" s="172"/>
      <c r="J52" s="172"/>
      <c r="K52" s="172"/>
      <c r="L52" s="172"/>
      <c r="M52" s="172"/>
      <c r="N52" s="172"/>
      <c r="O52" s="172"/>
      <c r="P52" s="172"/>
      <c r="Q52" s="172"/>
      <c r="R52" s="172"/>
      <c r="S52" s="172"/>
      <c r="T52" s="172"/>
      <c r="U52" s="166"/>
      <c r="V52" s="165"/>
      <c r="W52" s="172"/>
      <c r="X52" s="172"/>
      <c r="Y52" s="172"/>
      <c r="Z52" s="172"/>
      <c r="AA52" s="172"/>
      <c r="AB52" s="172"/>
      <c r="AC52" s="172"/>
      <c r="AD52" s="172"/>
      <c r="AE52" s="172"/>
      <c r="AF52" s="172"/>
      <c r="AG52" s="172"/>
      <c r="AH52" s="172"/>
      <c r="AI52" s="172"/>
      <c r="AJ52" s="172"/>
      <c r="AK52" s="172"/>
      <c r="AL52" s="173"/>
      <c r="AM52" s="166"/>
      <c r="AN52" s="165"/>
      <c r="AO52" s="172"/>
      <c r="AP52" s="172"/>
      <c r="AQ52" s="172"/>
    </row>
    <row r="53" spans="1:43" ht="6" customHeight="1" x14ac:dyDescent="0.2">
      <c r="A53" s="34"/>
      <c r="B53" s="787"/>
      <c r="C53" s="152"/>
      <c r="D53" s="153"/>
      <c r="E53" s="34"/>
      <c r="F53" s="34"/>
      <c r="G53" s="34"/>
      <c r="H53" s="34"/>
      <c r="I53" s="34"/>
      <c r="J53" s="34"/>
      <c r="K53" s="34"/>
      <c r="L53" s="34"/>
      <c r="M53" s="34"/>
      <c r="N53" s="34"/>
      <c r="O53" s="34"/>
      <c r="P53" s="34"/>
      <c r="Q53" s="34"/>
      <c r="R53" s="34"/>
      <c r="S53" s="34"/>
      <c r="T53" s="34"/>
      <c r="U53" s="152"/>
      <c r="V53" s="153"/>
      <c r="W53" s="34"/>
      <c r="X53" s="34"/>
      <c r="Y53" s="34"/>
      <c r="Z53" s="34"/>
      <c r="AA53" s="34"/>
      <c r="AB53" s="34"/>
      <c r="AC53" s="34"/>
      <c r="AD53" s="34"/>
      <c r="AE53" s="34"/>
      <c r="AF53" s="34"/>
      <c r="AG53" s="34"/>
      <c r="AH53" s="34"/>
      <c r="AI53" s="34"/>
      <c r="AJ53" s="34"/>
      <c r="AK53" s="34"/>
      <c r="AL53" s="41"/>
      <c r="AM53" s="152"/>
      <c r="AN53" s="153"/>
      <c r="AO53" s="34"/>
      <c r="AP53" s="34"/>
      <c r="AQ53" s="34"/>
    </row>
    <row r="54" spans="1:43" ht="11.25" customHeight="1" x14ac:dyDescent="0.2">
      <c r="A54" s="157"/>
      <c r="B54" s="775">
        <v>910</v>
      </c>
      <c r="C54" s="155"/>
      <c r="D54" s="156"/>
      <c r="E54" s="924" t="str">
        <f ca="1">VLOOKUP(INDIRECT(ADDRESS(ROW(),COLUMN()-3)),Language_Translations,MATCH(Language_Selected,Language_Options,0),FALSE)</f>
        <v>Comme vous le savez, certaines femmes font un travail pour lequel elles sont payées en argent ou en nature. Certaines ont un petit commerce ou une petite affaire ou travaillent sur les terres ou dans l'affaire de la famille. Au cours des sept derniers jours, avez-vous fait quelque chose de ce genre ou un autre travail ?</v>
      </c>
      <c r="F54" s="924"/>
      <c r="G54" s="924"/>
      <c r="H54" s="924"/>
      <c r="I54" s="924"/>
      <c r="J54" s="924"/>
      <c r="K54" s="924"/>
      <c r="L54" s="924"/>
      <c r="M54" s="924"/>
      <c r="N54" s="924"/>
      <c r="O54" s="924"/>
      <c r="P54" s="924"/>
      <c r="Q54" s="924"/>
      <c r="R54" s="924"/>
      <c r="S54" s="924"/>
      <c r="T54" s="924"/>
      <c r="U54" s="155"/>
      <c r="V54" s="156"/>
      <c r="W54" s="157"/>
      <c r="X54" s="157"/>
      <c r="Y54" s="157"/>
      <c r="Z54" s="157"/>
      <c r="AA54" s="157"/>
      <c r="AB54" s="157"/>
      <c r="AC54" s="157"/>
      <c r="AD54" s="157"/>
      <c r="AE54" s="157"/>
      <c r="AF54" s="157"/>
      <c r="AG54" s="157"/>
      <c r="AH54" s="157"/>
      <c r="AI54" s="157"/>
      <c r="AJ54" s="157"/>
      <c r="AK54" s="157"/>
      <c r="AL54" s="158"/>
      <c r="AM54" s="155"/>
      <c r="AN54" s="156"/>
      <c r="AO54" s="157"/>
      <c r="AP54" s="157"/>
      <c r="AQ54" s="157"/>
    </row>
    <row r="55" spans="1:43" x14ac:dyDescent="0.2">
      <c r="A55" s="157"/>
      <c r="B55" s="775"/>
      <c r="C55" s="155"/>
      <c r="D55" s="156"/>
      <c r="E55" s="924"/>
      <c r="F55" s="924"/>
      <c r="G55" s="924"/>
      <c r="H55" s="924"/>
      <c r="I55" s="924"/>
      <c r="J55" s="924"/>
      <c r="K55" s="924"/>
      <c r="L55" s="924"/>
      <c r="M55" s="924"/>
      <c r="N55" s="924"/>
      <c r="O55" s="924"/>
      <c r="P55" s="924"/>
      <c r="Q55" s="924"/>
      <c r="R55" s="924"/>
      <c r="S55" s="924"/>
      <c r="T55" s="924"/>
      <c r="U55" s="155"/>
      <c r="V55" s="156"/>
      <c r="W55" s="157"/>
      <c r="X55" s="157"/>
      <c r="Y55" s="157"/>
      <c r="Z55" s="157"/>
      <c r="AA55" s="157"/>
      <c r="AB55" s="157"/>
      <c r="AC55" s="157"/>
      <c r="AD55" s="157"/>
      <c r="AE55" s="157"/>
      <c r="AF55" s="157"/>
      <c r="AG55" s="157"/>
      <c r="AH55" s="157"/>
      <c r="AI55" s="157"/>
      <c r="AJ55" s="157"/>
      <c r="AK55" s="157"/>
      <c r="AL55" s="158"/>
      <c r="AM55" s="155"/>
      <c r="AN55" s="156"/>
      <c r="AO55" s="157"/>
      <c r="AP55" s="157"/>
      <c r="AQ55" s="157"/>
    </row>
    <row r="56" spans="1:43" x14ac:dyDescent="0.2">
      <c r="A56" s="157"/>
      <c r="B56" s="775"/>
      <c r="C56" s="155"/>
      <c r="D56" s="156"/>
      <c r="E56" s="924"/>
      <c r="F56" s="924"/>
      <c r="G56" s="924"/>
      <c r="H56" s="924"/>
      <c r="I56" s="924"/>
      <c r="J56" s="924"/>
      <c r="K56" s="924"/>
      <c r="L56" s="924"/>
      <c r="M56" s="924"/>
      <c r="N56" s="924"/>
      <c r="O56" s="924"/>
      <c r="P56" s="924"/>
      <c r="Q56" s="924"/>
      <c r="R56" s="924"/>
      <c r="S56" s="924"/>
      <c r="T56" s="924"/>
      <c r="U56" s="155"/>
      <c r="V56" s="156"/>
      <c r="W56" s="159" t="s">
        <v>444</v>
      </c>
      <c r="X56" s="159"/>
      <c r="Y56" s="162" t="s">
        <v>2</v>
      </c>
      <c r="Z56" s="162"/>
      <c r="AA56" s="162"/>
      <c r="AB56" s="162"/>
      <c r="AC56" s="162"/>
      <c r="AD56" s="162"/>
      <c r="AE56" s="162"/>
      <c r="AF56" s="162"/>
      <c r="AG56" s="162"/>
      <c r="AH56" s="162"/>
      <c r="AI56" s="162"/>
      <c r="AJ56" s="162"/>
      <c r="AK56" s="162"/>
      <c r="AL56" s="169" t="s">
        <v>10</v>
      </c>
      <c r="AM56" s="155"/>
      <c r="AN56" s="156"/>
      <c r="AO56" s="159"/>
      <c r="AP56" s="170">
        <v>913</v>
      </c>
      <c r="AQ56" s="157"/>
    </row>
    <row r="57" spans="1:43" ht="11.25" customHeight="1" x14ac:dyDescent="0.2">
      <c r="A57" s="157"/>
      <c r="B57" s="775"/>
      <c r="C57" s="155"/>
      <c r="D57" s="156"/>
      <c r="E57" s="924"/>
      <c r="F57" s="924"/>
      <c r="G57" s="924"/>
      <c r="H57" s="924"/>
      <c r="I57" s="924"/>
      <c r="J57" s="924"/>
      <c r="K57" s="924"/>
      <c r="L57" s="924"/>
      <c r="M57" s="924"/>
      <c r="N57" s="924"/>
      <c r="O57" s="924"/>
      <c r="P57" s="924"/>
      <c r="Q57" s="924"/>
      <c r="R57" s="924"/>
      <c r="S57" s="924"/>
      <c r="T57" s="924"/>
      <c r="U57" s="155"/>
      <c r="V57" s="156"/>
      <c r="W57" s="159" t="s">
        <v>445</v>
      </c>
      <c r="X57" s="159"/>
      <c r="Y57" s="162" t="s">
        <v>2</v>
      </c>
      <c r="Z57" s="162"/>
      <c r="AA57" s="162"/>
      <c r="AB57" s="162"/>
      <c r="AC57" s="162"/>
      <c r="AD57" s="162"/>
      <c r="AE57" s="162"/>
      <c r="AF57" s="162"/>
      <c r="AG57" s="162"/>
      <c r="AH57" s="162"/>
      <c r="AI57" s="162"/>
      <c r="AJ57" s="162"/>
      <c r="AK57" s="162"/>
      <c r="AL57" s="169" t="s">
        <v>12</v>
      </c>
      <c r="AM57" s="155"/>
      <c r="AN57" s="156"/>
      <c r="AO57" s="157"/>
      <c r="AP57" s="157"/>
      <c r="AQ57" s="157"/>
    </row>
    <row r="58" spans="1:43" ht="11.25" customHeight="1" x14ac:dyDescent="0.2">
      <c r="A58" s="790"/>
      <c r="B58" s="775"/>
      <c r="C58" s="155"/>
      <c r="D58" s="156"/>
      <c r="E58" s="924"/>
      <c r="F58" s="924"/>
      <c r="G58" s="924"/>
      <c r="H58" s="924"/>
      <c r="I58" s="924"/>
      <c r="J58" s="924"/>
      <c r="K58" s="924"/>
      <c r="L58" s="924"/>
      <c r="M58" s="924"/>
      <c r="N58" s="924"/>
      <c r="O58" s="924"/>
      <c r="P58" s="924"/>
      <c r="Q58" s="924"/>
      <c r="R58" s="924"/>
      <c r="S58" s="924"/>
      <c r="T58" s="924"/>
      <c r="U58" s="155"/>
      <c r="V58" s="156"/>
      <c r="W58" s="159"/>
      <c r="X58" s="159"/>
      <c r="Y58" s="162"/>
      <c r="Z58" s="162"/>
      <c r="AA58" s="162"/>
      <c r="AB58" s="162"/>
      <c r="AC58" s="162"/>
      <c r="AD58" s="162"/>
      <c r="AE58" s="162"/>
      <c r="AF58" s="162"/>
      <c r="AG58" s="162"/>
      <c r="AH58" s="162"/>
      <c r="AI58" s="162"/>
      <c r="AJ58" s="162"/>
      <c r="AK58" s="162"/>
      <c r="AL58" s="169"/>
      <c r="AM58" s="155"/>
      <c r="AN58" s="156"/>
      <c r="AO58" s="790"/>
      <c r="AP58" s="790"/>
      <c r="AQ58" s="790"/>
    </row>
    <row r="59" spans="1:43" ht="11.25" customHeight="1" x14ac:dyDescent="0.2">
      <c r="A59" s="790"/>
      <c r="B59" s="775"/>
      <c r="C59" s="155"/>
      <c r="D59" s="156"/>
      <c r="E59" s="924"/>
      <c r="F59" s="924"/>
      <c r="G59" s="924"/>
      <c r="H59" s="924"/>
      <c r="I59" s="924"/>
      <c r="J59" s="924"/>
      <c r="K59" s="924"/>
      <c r="L59" s="924"/>
      <c r="M59" s="924"/>
      <c r="N59" s="924"/>
      <c r="O59" s="924"/>
      <c r="P59" s="924"/>
      <c r="Q59" s="924"/>
      <c r="R59" s="924"/>
      <c r="S59" s="924"/>
      <c r="T59" s="924"/>
      <c r="U59" s="155"/>
      <c r="V59" s="156"/>
      <c r="W59" s="159"/>
      <c r="X59" s="159"/>
      <c r="Y59" s="162"/>
      <c r="Z59" s="162"/>
      <c r="AA59" s="162"/>
      <c r="AB59" s="162"/>
      <c r="AC59" s="162"/>
      <c r="AD59" s="162"/>
      <c r="AE59" s="162"/>
      <c r="AF59" s="162"/>
      <c r="AG59" s="162"/>
      <c r="AH59" s="162"/>
      <c r="AI59" s="162"/>
      <c r="AJ59" s="162"/>
      <c r="AK59" s="162"/>
      <c r="AL59" s="169"/>
      <c r="AM59" s="155"/>
      <c r="AN59" s="156"/>
      <c r="AO59" s="790"/>
      <c r="AP59" s="790"/>
      <c r="AQ59" s="790"/>
    </row>
    <row r="60" spans="1:43" x14ac:dyDescent="0.2">
      <c r="A60" s="157"/>
      <c r="B60" s="775"/>
      <c r="C60" s="155"/>
      <c r="D60" s="156"/>
      <c r="E60" s="924"/>
      <c r="F60" s="924"/>
      <c r="G60" s="924"/>
      <c r="H60" s="924"/>
      <c r="I60" s="924"/>
      <c r="J60" s="924"/>
      <c r="K60" s="924"/>
      <c r="L60" s="924"/>
      <c r="M60" s="924"/>
      <c r="N60" s="924"/>
      <c r="O60" s="924"/>
      <c r="P60" s="924"/>
      <c r="Q60" s="924"/>
      <c r="R60" s="924"/>
      <c r="S60" s="924"/>
      <c r="T60" s="924"/>
      <c r="U60" s="155"/>
      <c r="V60" s="156"/>
      <c r="W60" s="159"/>
      <c r="X60" s="159"/>
      <c r="Y60" s="159"/>
      <c r="Z60" s="159"/>
      <c r="AA60" s="159"/>
      <c r="AB60" s="159"/>
      <c r="AC60" s="159"/>
      <c r="AD60" s="159"/>
      <c r="AE60" s="159"/>
      <c r="AF60" s="159"/>
      <c r="AG60" s="159"/>
      <c r="AH60" s="159"/>
      <c r="AI60" s="159"/>
      <c r="AJ60" s="159"/>
      <c r="AK60" s="159"/>
      <c r="AL60" s="168"/>
      <c r="AM60" s="155"/>
      <c r="AN60" s="156"/>
      <c r="AO60" s="157"/>
      <c r="AP60" s="157"/>
      <c r="AQ60" s="157"/>
    </row>
    <row r="61" spans="1:43" ht="6" customHeight="1" x14ac:dyDescent="0.2">
      <c r="A61" s="172"/>
      <c r="B61" s="171"/>
      <c r="C61" s="166"/>
      <c r="D61" s="165"/>
      <c r="E61" s="172"/>
      <c r="F61" s="172"/>
      <c r="G61" s="172"/>
      <c r="H61" s="172"/>
      <c r="I61" s="172"/>
      <c r="J61" s="172"/>
      <c r="K61" s="172"/>
      <c r="L61" s="172"/>
      <c r="M61" s="172"/>
      <c r="N61" s="172"/>
      <c r="O61" s="172"/>
      <c r="P61" s="172"/>
      <c r="Q61" s="172"/>
      <c r="R61" s="172"/>
      <c r="S61" s="172"/>
      <c r="T61" s="172"/>
      <c r="U61" s="166"/>
      <c r="V61" s="165"/>
      <c r="W61" s="172"/>
      <c r="X61" s="172"/>
      <c r="Y61" s="172"/>
      <c r="Z61" s="172"/>
      <c r="AA61" s="172"/>
      <c r="AB61" s="172"/>
      <c r="AC61" s="172"/>
      <c r="AD61" s="172"/>
      <c r="AE61" s="172"/>
      <c r="AF61" s="172"/>
      <c r="AG61" s="172"/>
      <c r="AH61" s="172"/>
      <c r="AI61" s="172"/>
      <c r="AJ61" s="172"/>
      <c r="AK61" s="172"/>
      <c r="AL61" s="173"/>
      <c r="AM61" s="166"/>
      <c r="AN61" s="165"/>
      <c r="AO61" s="172"/>
      <c r="AP61" s="172"/>
      <c r="AQ61" s="172"/>
    </row>
    <row r="62" spans="1:43" ht="6" customHeight="1" x14ac:dyDescent="0.2">
      <c r="A62" s="34"/>
      <c r="B62" s="787"/>
      <c r="C62" s="152"/>
      <c r="D62" s="153"/>
      <c r="E62" s="34"/>
      <c r="F62" s="34"/>
      <c r="G62" s="34"/>
      <c r="H62" s="34"/>
      <c r="I62" s="34"/>
      <c r="J62" s="34"/>
      <c r="K62" s="34"/>
      <c r="L62" s="34"/>
      <c r="M62" s="34"/>
      <c r="N62" s="34"/>
      <c r="O62" s="34"/>
      <c r="P62" s="34"/>
      <c r="Q62" s="34"/>
      <c r="R62" s="34"/>
      <c r="S62" s="34"/>
      <c r="T62" s="34"/>
      <c r="U62" s="152"/>
      <c r="V62" s="153"/>
      <c r="W62" s="34"/>
      <c r="X62" s="34"/>
      <c r="Y62" s="34"/>
      <c r="Z62" s="34"/>
      <c r="AA62" s="34"/>
      <c r="AB62" s="34"/>
      <c r="AC62" s="34"/>
      <c r="AD62" s="34"/>
      <c r="AE62" s="34"/>
      <c r="AF62" s="34"/>
      <c r="AG62" s="34"/>
      <c r="AH62" s="34"/>
      <c r="AI62" s="34"/>
      <c r="AJ62" s="34"/>
      <c r="AK62" s="34"/>
      <c r="AL62" s="41"/>
      <c r="AM62" s="152"/>
      <c r="AN62" s="153"/>
      <c r="AO62" s="34"/>
      <c r="AP62" s="34"/>
      <c r="AQ62" s="34"/>
    </row>
    <row r="63" spans="1:43" ht="11.25" customHeight="1" x14ac:dyDescent="0.2">
      <c r="A63" s="157"/>
      <c r="B63" s="775">
        <v>911</v>
      </c>
      <c r="C63" s="155"/>
      <c r="D63" s="156"/>
      <c r="E63" s="924" t="str">
        <f ca="1">VLOOKUP(INDIRECT(ADDRESS(ROW(),COLUMN()-3)),Language_Translations,MATCH(Language_Selected,Language_Options,0),FALSE)</f>
        <v>Bien que vous n'ayez pas travaillé au cours des sept derniers jours, est-ce que vous avez un travail ou une affaire dont vous avez dû vous absenter pour vacances, maladie, maternité ou pour une autre raison ?</v>
      </c>
      <c r="F63" s="924"/>
      <c r="G63" s="924"/>
      <c r="H63" s="924"/>
      <c r="I63" s="924"/>
      <c r="J63" s="924"/>
      <c r="K63" s="924"/>
      <c r="L63" s="924"/>
      <c r="M63" s="924"/>
      <c r="N63" s="924"/>
      <c r="O63" s="924"/>
      <c r="P63" s="924"/>
      <c r="Q63" s="924"/>
      <c r="R63" s="924"/>
      <c r="S63" s="924"/>
      <c r="T63" s="924"/>
      <c r="U63" s="155"/>
      <c r="V63" s="156"/>
      <c r="AM63" s="288"/>
      <c r="AN63" s="289"/>
      <c r="AQ63" s="157"/>
    </row>
    <row r="64" spans="1:43" ht="11.25" customHeight="1" x14ac:dyDescent="0.2">
      <c r="A64" s="790"/>
      <c r="B64" s="775"/>
      <c r="C64" s="155"/>
      <c r="D64" s="156"/>
      <c r="E64" s="924"/>
      <c r="F64" s="924"/>
      <c r="G64" s="924"/>
      <c r="H64" s="924"/>
      <c r="I64" s="924"/>
      <c r="J64" s="924"/>
      <c r="K64" s="924"/>
      <c r="L64" s="924"/>
      <c r="M64" s="924"/>
      <c r="N64" s="924"/>
      <c r="O64" s="924"/>
      <c r="P64" s="924"/>
      <c r="Q64" s="924"/>
      <c r="R64" s="924"/>
      <c r="S64" s="924"/>
      <c r="T64" s="924"/>
      <c r="U64" s="155"/>
      <c r="V64" s="156"/>
      <c r="AM64" s="288"/>
      <c r="AN64" s="289"/>
      <c r="AQ64" s="790"/>
    </row>
    <row r="65" spans="1:43" x14ac:dyDescent="0.2">
      <c r="A65" s="157"/>
      <c r="B65" s="775"/>
      <c r="C65" s="155"/>
      <c r="D65" s="156"/>
      <c r="E65" s="924"/>
      <c r="F65" s="924"/>
      <c r="G65" s="924"/>
      <c r="H65" s="924"/>
      <c r="I65" s="924"/>
      <c r="J65" s="924"/>
      <c r="K65" s="924"/>
      <c r="L65" s="924"/>
      <c r="M65" s="924"/>
      <c r="N65" s="924"/>
      <c r="O65" s="924"/>
      <c r="P65" s="924"/>
      <c r="Q65" s="924"/>
      <c r="R65" s="924"/>
      <c r="S65" s="924"/>
      <c r="T65" s="924"/>
      <c r="U65" s="155"/>
      <c r="V65" s="156"/>
      <c r="W65" s="159" t="s">
        <v>444</v>
      </c>
      <c r="X65" s="159"/>
      <c r="Y65" s="162" t="s">
        <v>2</v>
      </c>
      <c r="Z65" s="162"/>
      <c r="AA65" s="162"/>
      <c r="AB65" s="162"/>
      <c r="AC65" s="162"/>
      <c r="AD65" s="162"/>
      <c r="AE65" s="162"/>
      <c r="AF65" s="162"/>
      <c r="AG65" s="162"/>
      <c r="AH65" s="162"/>
      <c r="AI65" s="162"/>
      <c r="AJ65" s="162"/>
      <c r="AK65" s="162"/>
      <c r="AL65" s="169" t="s">
        <v>10</v>
      </c>
      <c r="AM65" s="155"/>
      <c r="AN65" s="156"/>
      <c r="AO65" s="157"/>
      <c r="AP65" s="170">
        <v>913</v>
      </c>
      <c r="AQ65" s="157"/>
    </row>
    <row r="66" spans="1:43" x14ac:dyDescent="0.2">
      <c r="A66" s="157"/>
      <c r="B66" s="775"/>
      <c r="C66" s="155"/>
      <c r="D66" s="156"/>
      <c r="E66" s="924"/>
      <c r="F66" s="924"/>
      <c r="G66" s="924"/>
      <c r="H66" s="924"/>
      <c r="I66" s="924"/>
      <c r="J66" s="924"/>
      <c r="K66" s="924"/>
      <c r="L66" s="924"/>
      <c r="M66" s="924"/>
      <c r="N66" s="924"/>
      <c r="O66" s="924"/>
      <c r="P66" s="924"/>
      <c r="Q66" s="924"/>
      <c r="R66" s="924"/>
      <c r="S66" s="924"/>
      <c r="T66" s="924"/>
      <c r="U66" s="155"/>
      <c r="V66" s="156"/>
      <c r="W66" s="159" t="s">
        <v>445</v>
      </c>
      <c r="X66" s="159"/>
      <c r="Y66" s="162" t="s">
        <v>2</v>
      </c>
      <c r="Z66" s="162"/>
      <c r="AA66" s="162"/>
      <c r="AB66" s="162"/>
      <c r="AC66" s="162"/>
      <c r="AD66" s="162"/>
      <c r="AE66" s="162"/>
      <c r="AF66" s="162"/>
      <c r="AG66" s="162"/>
      <c r="AH66" s="162"/>
      <c r="AI66" s="162"/>
      <c r="AJ66" s="162"/>
      <c r="AK66" s="162"/>
      <c r="AL66" s="169" t="s">
        <v>12</v>
      </c>
      <c r="AM66" s="155"/>
      <c r="AN66" s="156"/>
      <c r="AO66" s="159"/>
      <c r="AP66" s="170"/>
      <c r="AQ66" s="157"/>
    </row>
    <row r="67" spans="1:43" x14ac:dyDescent="0.2">
      <c r="A67" s="157"/>
      <c r="B67" s="775"/>
      <c r="C67" s="155"/>
      <c r="D67" s="156"/>
      <c r="E67" s="924"/>
      <c r="F67" s="924"/>
      <c r="G67" s="924"/>
      <c r="H67" s="924"/>
      <c r="I67" s="924"/>
      <c r="J67" s="924"/>
      <c r="K67" s="924"/>
      <c r="L67" s="924"/>
      <c r="M67" s="924"/>
      <c r="N67" s="924"/>
      <c r="O67" s="924"/>
      <c r="P67" s="924"/>
      <c r="Q67" s="924"/>
      <c r="R67" s="924"/>
      <c r="S67" s="924"/>
      <c r="T67" s="924"/>
      <c r="U67" s="155"/>
      <c r="V67" s="156"/>
      <c r="AM67" s="155"/>
      <c r="AN67" s="156"/>
      <c r="AQ67" s="157"/>
    </row>
    <row r="68" spans="1:43" ht="6" customHeight="1" x14ac:dyDescent="0.2">
      <c r="A68" s="172"/>
      <c r="B68" s="171"/>
      <c r="C68" s="166"/>
      <c r="D68" s="165"/>
      <c r="E68" s="172"/>
      <c r="F68" s="172"/>
      <c r="G68" s="172"/>
      <c r="H68" s="172"/>
      <c r="I68" s="172"/>
      <c r="J68" s="172"/>
      <c r="K68" s="172"/>
      <c r="L68" s="172"/>
      <c r="M68" s="172"/>
      <c r="N68" s="172"/>
      <c r="O68" s="172"/>
      <c r="P68" s="172"/>
      <c r="Q68" s="172"/>
      <c r="R68" s="172"/>
      <c r="S68" s="172"/>
      <c r="T68" s="172"/>
      <c r="U68" s="166"/>
      <c r="V68" s="165"/>
      <c r="W68" s="172"/>
      <c r="X68" s="172"/>
      <c r="Y68" s="172"/>
      <c r="Z68" s="172"/>
      <c r="AA68" s="172"/>
      <c r="AB68" s="172"/>
      <c r="AC68" s="172"/>
      <c r="AD68" s="172"/>
      <c r="AE68" s="172"/>
      <c r="AF68" s="172"/>
      <c r="AG68" s="172"/>
      <c r="AH68" s="172"/>
      <c r="AI68" s="172"/>
      <c r="AJ68" s="172"/>
      <c r="AK68" s="172"/>
      <c r="AL68" s="173"/>
      <c r="AM68" s="166"/>
      <c r="AN68" s="165"/>
      <c r="AO68" s="172"/>
      <c r="AP68" s="172"/>
      <c r="AQ68" s="172"/>
    </row>
    <row r="69" spans="1:43" ht="6" customHeight="1" x14ac:dyDescent="0.2">
      <c r="A69" s="34"/>
      <c r="B69" s="787"/>
      <c r="C69" s="152"/>
      <c r="D69" s="153"/>
      <c r="E69" s="34"/>
      <c r="F69" s="34"/>
      <c r="G69" s="34"/>
      <c r="H69" s="34"/>
      <c r="I69" s="34"/>
      <c r="J69" s="34"/>
      <c r="K69" s="34"/>
      <c r="L69" s="34"/>
      <c r="M69" s="34"/>
      <c r="N69" s="34"/>
      <c r="O69" s="34"/>
      <c r="P69" s="34"/>
      <c r="Q69" s="34"/>
      <c r="R69" s="34"/>
      <c r="S69" s="34"/>
      <c r="T69" s="34"/>
      <c r="U69" s="152"/>
      <c r="V69" s="153"/>
      <c r="W69" s="34"/>
      <c r="X69" s="34"/>
      <c r="Y69" s="34"/>
      <c r="Z69" s="34"/>
      <c r="AA69" s="34"/>
      <c r="AB69" s="34"/>
      <c r="AC69" s="34"/>
      <c r="AD69" s="34"/>
      <c r="AE69" s="34"/>
      <c r="AF69" s="34"/>
      <c r="AG69" s="34"/>
      <c r="AH69" s="34"/>
      <c r="AI69" s="34"/>
      <c r="AJ69" s="34"/>
      <c r="AK69" s="34"/>
      <c r="AL69" s="41"/>
      <c r="AM69" s="152"/>
      <c r="AN69" s="153"/>
      <c r="AO69" s="34"/>
      <c r="AP69" s="34"/>
      <c r="AQ69" s="34"/>
    </row>
    <row r="70" spans="1:43" ht="11.25" customHeight="1" x14ac:dyDescent="0.2">
      <c r="A70" s="157"/>
      <c r="B70" s="775">
        <v>912</v>
      </c>
      <c r="C70" s="155"/>
      <c r="D70" s="156"/>
      <c r="E70" s="924" t="str">
        <f ca="1">VLOOKUP(INDIRECT(ADDRESS(ROW(),COLUMN()-3)),Language_Translations,MATCH(Language_Selected,Language_Options,0),FALSE)</f>
        <v>Avez-vous fait un travail quelconque au cours des 12 derniers mois ?</v>
      </c>
      <c r="F70" s="924"/>
      <c r="G70" s="924"/>
      <c r="H70" s="924"/>
      <c r="I70" s="924"/>
      <c r="J70" s="924"/>
      <c r="K70" s="924"/>
      <c r="L70" s="924"/>
      <c r="M70" s="924"/>
      <c r="N70" s="924"/>
      <c r="O70" s="924"/>
      <c r="P70" s="924"/>
      <c r="Q70" s="924"/>
      <c r="R70" s="924"/>
      <c r="S70" s="924"/>
      <c r="T70" s="924"/>
      <c r="U70" s="155"/>
      <c r="V70" s="156"/>
      <c r="W70" s="159" t="s">
        <v>444</v>
      </c>
      <c r="X70" s="159"/>
      <c r="Y70" s="162" t="s">
        <v>2</v>
      </c>
      <c r="Z70" s="162"/>
      <c r="AA70" s="162"/>
      <c r="AB70" s="162"/>
      <c r="AC70" s="162"/>
      <c r="AD70" s="162"/>
      <c r="AE70" s="162"/>
      <c r="AF70" s="162"/>
      <c r="AG70" s="162"/>
      <c r="AH70" s="162"/>
      <c r="AI70" s="162"/>
      <c r="AJ70" s="162"/>
      <c r="AK70" s="162"/>
      <c r="AL70" s="169" t="s">
        <v>10</v>
      </c>
      <c r="AM70" s="155"/>
      <c r="AN70" s="156"/>
      <c r="AO70" s="157"/>
      <c r="AP70" s="157"/>
      <c r="AQ70" s="157"/>
    </row>
    <row r="71" spans="1:43" x14ac:dyDescent="0.2">
      <c r="A71" s="157"/>
      <c r="B71" s="775"/>
      <c r="C71" s="155"/>
      <c r="D71" s="156"/>
      <c r="E71" s="924"/>
      <c r="F71" s="924"/>
      <c r="G71" s="924"/>
      <c r="H71" s="924"/>
      <c r="I71" s="924"/>
      <c r="J71" s="924"/>
      <c r="K71" s="924"/>
      <c r="L71" s="924"/>
      <c r="M71" s="924"/>
      <c r="N71" s="924"/>
      <c r="O71" s="924"/>
      <c r="P71" s="924"/>
      <c r="Q71" s="924"/>
      <c r="R71" s="924"/>
      <c r="S71" s="924"/>
      <c r="T71" s="924"/>
      <c r="U71" s="155"/>
      <c r="V71" s="156"/>
      <c r="W71" s="159" t="s">
        <v>445</v>
      </c>
      <c r="X71" s="159"/>
      <c r="Y71" s="162" t="s">
        <v>2</v>
      </c>
      <c r="Z71" s="162"/>
      <c r="AA71" s="162"/>
      <c r="AB71" s="162"/>
      <c r="AC71" s="162"/>
      <c r="AD71" s="162"/>
      <c r="AE71" s="162"/>
      <c r="AF71" s="162"/>
      <c r="AG71" s="162"/>
      <c r="AH71" s="162"/>
      <c r="AI71" s="162"/>
      <c r="AJ71" s="162"/>
      <c r="AK71" s="162"/>
      <c r="AL71" s="169" t="s">
        <v>12</v>
      </c>
      <c r="AM71" s="155"/>
      <c r="AN71" s="156"/>
      <c r="AO71" s="159"/>
      <c r="AP71" s="170">
        <v>917</v>
      </c>
      <c r="AQ71" s="157"/>
    </row>
    <row r="72" spans="1:43" ht="6" customHeight="1" x14ac:dyDescent="0.2">
      <c r="A72" s="172"/>
      <c r="B72" s="171"/>
      <c r="C72" s="166"/>
      <c r="D72" s="165"/>
      <c r="E72" s="172"/>
      <c r="F72" s="172"/>
      <c r="G72" s="172"/>
      <c r="H72" s="172"/>
      <c r="I72" s="172"/>
      <c r="J72" s="172"/>
      <c r="K72" s="172"/>
      <c r="L72" s="172"/>
      <c r="M72" s="172"/>
      <c r="N72" s="172"/>
      <c r="O72" s="172"/>
      <c r="P72" s="172"/>
      <c r="Q72" s="172"/>
      <c r="R72" s="172"/>
      <c r="S72" s="172"/>
      <c r="T72" s="172"/>
      <c r="U72" s="166"/>
      <c r="V72" s="165"/>
      <c r="W72" s="172"/>
      <c r="X72" s="172"/>
      <c r="Y72" s="172"/>
      <c r="Z72" s="172"/>
      <c r="AA72" s="172"/>
      <c r="AB72" s="172"/>
      <c r="AC72" s="172"/>
      <c r="AD72" s="172"/>
      <c r="AE72" s="172"/>
      <c r="AF72" s="172"/>
      <c r="AG72" s="172"/>
      <c r="AH72" s="172"/>
      <c r="AI72" s="172"/>
      <c r="AJ72" s="172"/>
      <c r="AK72" s="172"/>
      <c r="AL72" s="173"/>
      <c r="AM72" s="166"/>
      <c r="AN72" s="165"/>
      <c r="AO72" s="172"/>
      <c r="AP72" s="172"/>
      <c r="AQ72" s="172"/>
    </row>
    <row r="73" spans="1:43" ht="6" customHeight="1" x14ac:dyDescent="0.2">
      <c r="A73" s="34"/>
      <c r="B73" s="787"/>
      <c r="C73" s="152"/>
      <c r="D73" s="153"/>
      <c r="E73" s="34"/>
      <c r="F73" s="34"/>
      <c r="G73" s="34"/>
      <c r="H73" s="34"/>
      <c r="I73" s="34"/>
      <c r="J73" s="34"/>
      <c r="K73" s="34"/>
      <c r="L73" s="34"/>
      <c r="M73" s="34"/>
      <c r="N73" s="34"/>
      <c r="O73" s="34"/>
      <c r="P73" s="34"/>
      <c r="Q73" s="34"/>
      <c r="R73" s="34"/>
      <c r="S73" s="34"/>
      <c r="T73" s="34"/>
      <c r="U73" s="152"/>
      <c r="V73" s="153"/>
      <c r="W73" s="34"/>
      <c r="X73" s="34"/>
      <c r="Y73" s="34"/>
      <c r="Z73" s="34"/>
      <c r="AA73" s="34"/>
      <c r="AB73" s="34"/>
      <c r="AC73" s="34"/>
      <c r="AD73" s="34"/>
      <c r="AE73" s="34"/>
      <c r="AF73" s="34"/>
      <c r="AG73" s="34"/>
      <c r="AH73" s="34"/>
      <c r="AI73" s="34"/>
      <c r="AJ73" s="34"/>
      <c r="AK73" s="34"/>
      <c r="AL73" s="41"/>
      <c r="AM73" s="152"/>
      <c r="AN73" s="153"/>
      <c r="AO73" s="34"/>
      <c r="AP73" s="34"/>
      <c r="AQ73" s="34"/>
    </row>
    <row r="74" spans="1:43" ht="11.25" customHeight="1" x14ac:dyDescent="0.2">
      <c r="A74" s="157"/>
      <c r="B74" s="775">
        <v>913</v>
      </c>
      <c r="C74" s="155"/>
      <c r="D74" s="156"/>
      <c r="E74" s="924" t="str">
        <f ca="1">VLOOKUP(INDIRECT(ADDRESS(ROW(),COLUMN()-3)),Language_Translations,MATCH(Language_Selected,Language_Options,0),FALSE)</f>
        <v>Quelle est votre occupation? C'est-à-dire quel genre de travail faites-vous principalement ?</v>
      </c>
      <c r="F74" s="924"/>
      <c r="G74" s="924"/>
      <c r="H74" s="924"/>
      <c r="I74" s="924"/>
      <c r="J74" s="924"/>
      <c r="K74" s="924"/>
      <c r="L74" s="924"/>
      <c r="M74" s="924"/>
      <c r="N74" s="924"/>
      <c r="O74" s="924"/>
      <c r="P74" s="924"/>
      <c r="Q74" s="924"/>
      <c r="R74" s="924"/>
      <c r="S74" s="924"/>
      <c r="T74" s="924"/>
      <c r="U74" s="155"/>
      <c r="V74" s="156"/>
      <c r="W74" s="157"/>
      <c r="X74" s="157"/>
      <c r="Y74" s="157"/>
      <c r="Z74" s="157"/>
      <c r="AA74" s="157"/>
      <c r="AB74" s="157"/>
      <c r="AC74" s="157"/>
      <c r="AD74" s="157"/>
      <c r="AE74" s="157"/>
      <c r="AF74" s="157"/>
      <c r="AG74" s="157"/>
      <c r="AH74" s="157"/>
      <c r="AI74" s="157"/>
      <c r="AJ74" s="157"/>
      <c r="AK74" s="157"/>
      <c r="AL74" s="158"/>
      <c r="AM74" s="155"/>
      <c r="AN74" s="156"/>
      <c r="AO74" s="157"/>
      <c r="AP74" s="157"/>
      <c r="AQ74" s="157"/>
    </row>
    <row r="75" spans="1:43" x14ac:dyDescent="0.2">
      <c r="A75" s="157"/>
      <c r="B75" s="775"/>
      <c r="C75" s="155"/>
      <c r="D75" s="156"/>
      <c r="E75" s="924"/>
      <c r="F75" s="924"/>
      <c r="G75" s="924"/>
      <c r="H75" s="924"/>
      <c r="I75" s="924"/>
      <c r="J75" s="924"/>
      <c r="K75" s="924"/>
      <c r="L75" s="924"/>
      <c r="M75" s="924"/>
      <c r="N75" s="924"/>
      <c r="O75" s="924"/>
      <c r="P75" s="924"/>
      <c r="Q75" s="924"/>
      <c r="R75" s="924"/>
      <c r="S75" s="924"/>
      <c r="T75" s="924"/>
      <c r="U75" s="155"/>
      <c r="V75" s="156"/>
      <c r="W75" s="172"/>
      <c r="X75" s="172"/>
      <c r="Y75" s="172"/>
      <c r="Z75" s="172"/>
      <c r="AA75" s="172"/>
      <c r="AB75" s="172"/>
      <c r="AC75" s="172"/>
      <c r="AD75" s="172"/>
      <c r="AE75" s="172"/>
      <c r="AF75" s="172"/>
      <c r="AG75" s="172"/>
      <c r="AH75" s="157"/>
      <c r="AM75" s="155"/>
      <c r="AN75" s="156"/>
      <c r="AO75" s="157"/>
      <c r="AP75" s="157"/>
      <c r="AQ75" s="157"/>
    </row>
    <row r="76" spans="1:43" x14ac:dyDescent="0.2">
      <c r="A76" s="157"/>
      <c r="B76" s="775"/>
      <c r="C76" s="155"/>
      <c r="D76" s="156"/>
      <c r="E76" s="924"/>
      <c r="F76" s="924"/>
      <c r="G76" s="924"/>
      <c r="H76" s="924"/>
      <c r="I76" s="924"/>
      <c r="J76" s="924"/>
      <c r="K76" s="924"/>
      <c r="L76" s="924"/>
      <c r="M76" s="924"/>
      <c r="N76" s="924"/>
      <c r="O76" s="924"/>
      <c r="P76" s="924"/>
      <c r="Q76" s="924"/>
      <c r="R76" s="924"/>
      <c r="S76" s="924"/>
      <c r="T76" s="924"/>
      <c r="U76" s="155"/>
      <c r="V76" s="156"/>
      <c r="W76" s="157"/>
      <c r="X76" s="157"/>
      <c r="Y76" s="157"/>
      <c r="Z76" s="157"/>
      <c r="AA76" s="157"/>
      <c r="AB76" s="157"/>
      <c r="AC76" s="157"/>
      <c r="AD76" s="157"/>
      <c r="AE76" s="157"/>
      <c r="AF76" s="157"/>
      <c r="AG76" s="157"/>
      <c r="AH76" s="157"/>
      <c r="AM76" s="155"/>
      <c r="AN76" s="156"/>
      <c r="AO76" s="157"/>
      <c r="AP76" s="157"/>
      <c r="AQ76" s="157"/>
    </row>
    <row r="77" spans="1:43" x14ac:dyDescent="0.2">
      <c r="A77" s="157"/>
      <c r="B77" s="775"/>
      <c r="C77" s="155"/>
      <c r="D77" s="156"/>
      <c r="E77" s="924"/>
      <c r="F77" s="924"/>
      <c r="G77" s="924"/>
      <c r="H77" s="924"/>
      <c r="I77" s="924"/>
      <c r="J77" s="924"/>
      <c r="K77" s="924"/>
      <c r="L77" s="924"/>
      <c r="M77" s="924"/>
      <c r="N77" s="924"/>
      <c r="O77" s="924"/>
      <c r="P77" s="924"/>
      <c r="Q77" s="924"/>
      <c r="R77" s="924"/>
      <c r="S77" s="924"/>
      <c r="T77" s="924"/>
      <c r="U77" s="155"/>
      <c r="V77" s="156"/>
      <c r="W77" s="172"/>
      <c r="X77" s="172"/>
      <c r="Y77" s="172"/>
      <c r="Z77" s="172"/>
      <c r="AA77" s="172"/>
      <c r="AB77" s="172"/>
      <c r="AC77" s="172"/>
      <c r="AD77" s="172"/>
      <c r="AE77" s="172"/>
      <c r="AF77" s="172"/>
      <c r="AG77" s="172"/>
      <c r="AH77" s="157"/>
      <c r="AI77" s="282"/>
      <c r="AJ77" s="283"/>
      <c r="AK77" s="282"/>
      <c r="AL77" s="284"/>
      <c r="AM77" s="155"/>
      <c r="AN77" s="156"/>
      <c r="AO77" s="157"/>
      <c r="AP77" s="157"/>
      <c r="AQ77" s="157"/>
    </row>
    <row r="78" spans="1:43" x14ac:dyDescent="0.2">
      <c r="A78" s="157"/>
      <c r="B78" s="775"/>
      <c r="C78" s="155"/>
      <c r="D78" s="156"/>
      <c r="E78" s="924"/>
      <c r="F78" s="924"/>
      <c r="G78" s="924"/>
      <c r="H78" s="924"/>
      <c r="I78" s="924"/>
      <c r="J78" s="924"/>
      <c r="K78" s="924"/>
      <c r="L78" s="924"/>
      <c r="M78" s="924"/>
      <c r="N78" s="924"/>
      <c r="O78" s="924"/>
      <c r="P78" s="924"/>
      <c r="Q78" s="924"/>
      <c r="R78" s="924"/>
      <c r="S78" s="924"/>
      <c r="T78" s="924"/>
      <c r="U78" s="155"/>
      <c r="V78" s="156"/>
      <c r="W78" s="157"/>
      <c r="X78" s="157"/>
      <c r="Y78" s="157"/>
      <c r="Z78" s="157"/>
      <c r="AA78" s="157"/>
      <c r="AB78" s="157"/>
      <c r="AC78" s="157"/>
      <c r="AD78" s="157"/>
      <c r="AE78" s="157"/>
      <c r="AF78" s="157"/>
      <c r="AG78" s="157"/>
      <c r="AH78" s="157"/>
      <c r="AI78" s="285"/>
      <c r="AJ78" s="286"/>
      <c r="AK78" s="285"/>
      <c r="AL78" s="287"/>
      <c r="AM78" s="155"/>
      <c r="AN78" s="156"/>
      <c r="AO78" s="157"/>
      <c r="AP78" s="157"/>
      <c r="AQ78" s="157"/>
    </row>
    <row r="79" spans="1:43" x14ac:dyDescent="0.2">
      <c r="A79" s="157"/>
      <c r="B79" s="775"/>
      <c r="C79" s="155"/>
      <c r="D79" s="156"/>
      <c r="E79" s="924"/>
      <c r="F79" s="924"/>
      <c r="G79" s="924"/>
      <c r="H79" s="924"/>
      <c r="I79" s="924"/>
      <c r="J79" s="924"/>
      <c r="K79" s="924"/>
      <c r="L79" s="924"/>
      <c r="M79" s="924"/>
      <c r="N79" s="924"/>
      <c r="O79" s="924"/>
      <c r="P79" s="924"/>
      <c r="Q79" s="924"/>
      <c r="R79" s="924"/>
      <c r="S79" s="924"/>
      <c r="T79" s="924"/>
      <c r="U79" s="155"/>
      <c r="V79" s="156"/>
      <c r="W79" s="172"/>
      <c r="X79" s="172"/>
      <c r="Y79" s="172"/>
      <c r="Z79" s="172"/>
      <c r="AA79" s="172"/>
      <c r="AB79" s="172"/>
      <c r="AC79" s="172"/>
      <c r="AD79" s="172"/>
      <c r="AE79" s="172"/>
      <c r="AF79" s="172"/>
      <c r="AG79" s="172"/>
      <c r="AH79" s="157"/>
      <c r="AI79" s="157"/>
      <c r="AJ79" s="157"/>
      <c r="AK79" s="157"/>
      <c r="AL79" s="158"/>
      <c r="AM79" s="155"/>
      <c r="AN79" s="156"/>
      <c r="AO79" s="157"/>
      <c r="AP79" s="157"/>
      <c r="AQ79" s="157"/>
    </row>
    <row r="80" spans="1:43" x14ac:dyDescent="0.2">
      <c r="A80" s="157"/>
      <c r="B80" s="775"/>
      <c r="C80" s="155"/>
      <c r="D80" s="156"/>
      <c r="E80" s="924"/>
      <c r="F80" s="924"/>
      <c r="G80" s="924"/>
      <c r="H80" s="924"/>
      <c r="I80" s="924"/>
      <c r="J80" s="924"/>
      <c r="K80" s="924"/>
      <c r="L80" s="924"/>
      <c r="M80" s="924"/>
      <c r="N80" s="924"/>
      <c r="O80" s="924"/>
      <c r="P80" s="924"/>
      <c r="Q80" s="924"/>
      <c r="R80" s="924"/>
      <c r="S80" s="924"/>
      <c r="T80" s="924"/>
      <c r="U80" s="155"/>
      <c r="V80" s="156"/>
      <c r="AH80" s="157"/>
      <c r="AI80" s="157"/>
      <c r="AJ80" s="157"/>
      <c r="AK80" s="157"/>
      <c r="AL80" s="158"/>
      <c r="AM80" s="155"/>
      <c r="AN80" s="156"/>
      <c r="AO80" s="157"/>
      <c r="AP80" s="157"/>
      <c r="AQ80" s="157"/>
    </row>
    <row r="81" spans="1:43" ht="6" customHeight="1" x14ac:dyDescent="0.2">
      <c r="A81" s="172"/>
      <c r="B81" s="171"/>
      <c r="C81" s="166"/>
      <c r="D81" s="165"/>
      <c r="E81" s="172"/>
      <c r="F81" s="172"/>
      <c r="G81" s="172"/>
      <c r="H81" s="172"/>
      <c r="I81" s="172"/>
      <c r="J81" s="172"/>
      <c r="K81" s="172"/>
      <c r="L81" s="172"/>
      <c r="M81" s="172"/>
      <c r="N81" s="172"/>
      <c r="O81" s="172"/>
      <c r="P81" s="172"/>
      <c r="Q81" s="172"/>
      <c r="R81" s="172"/>
      <c r="S81" s="172"/>
      <c r="T81" s="172"/>
      <c r="U81" s="166"/>
      <c r="V81" s="165"/>
      <c r="W81" s="172"/>
      <c r="X81" s="172"/>
      <c r="Y81" s="172"/>
      <c r="Z81" s="172"/>
      <c r="AA81" s="172"/>
      <c r="AB81" s="172"/>
      <c r="AC81" s="172"/>
      <c r="AD81" s="172"/>
      <c r="AE81" s="172"/>
      <c r="AF81" s="172"/>
      <c r="AG81" s="172"/>
      <c r="AH81" s="172"/>
      <c r="AI81" s="172"/>
      <c r="AJ81" s="172"/>
      <c r="AK81" s="172"/>
      <c r="AL81" s="173"/>
      <c r="AM81" s="166"/>
      <c r="AN81" s="165"/>
      <c r="AO81" s="172"/>
      <c r="AP81" s="172"/>
      <c r="AQ81" s="172"/>
    </row>
    <row r="82" spans="1:43" ht="6" customHeight="1" x14ac:dyDescent="0.2">
      <c r="A82" s="34"/>
      <c r="B82" s="787"/>
      <c r="C82" s="152"/>
      <c r="D82" s="153"/>
      <c r="E82" s="34"/>
      <c r="F82" s="34"/>
      <c r="G82" s="34"/>
      <c r="H82" s="34"/>
      <c r="I82" s="34"/>
      <c r="J82" s="34"/>
      <c r="K82" s="34"/>
      <c r="L82" s="34"/>
      <c r="M82" s="34"/>
      <c r="N82" s="34"/>
      <c r="O82" s="34"/>
      <c r="P82" s="34"/>
      <c r="Q82" s="34"/>
      <c r="R82" s="34"/>
      <c r="S82" s="34"/>
      <c r="T82" s="34"/>
      <c r="U82" s="152"/>
      <c r="V82" s="153"/>
      <c r="W82" s="34"/>
      <c r="X82" s="34"/>
      <c r="Y82" s="34"/>
      <c r="Z82" s="34"/>
      <c r="AA82" s="34"/>
      <c r="AB82" s="34"/>
      <c r="AC82" s="34"/>
      <c r="AD82" s="34"/>
      <c r="AE82" s="34"/>
      <c r="AF82" s="34"/>
      <c r="AG82" s="34"/>
      <c r="AH82" s="34"/>
      <c r="AI82" s="34"/>
      <c r="AJ82" s="34"/>
      <c r="AK82" s="34"/>
      <c r="AL82" s="41"/>
      <c r="AM82" s="152"/>
      <c r="AN82" s="153"/>
      <c r="AO82" s="34"/>
      <c r="AP82" s="34"/>
      <c r="AQ82" s="34"/>
    </row>
    <row r="83" spans="1:43" ht="11.25" customHeight="1" x14ac:dyDescent="0.2">
      <c r="A83" s="157"/>
      <c r="B83" s="775">
        <v>914</v>
      </c>
      <c r="C83" s="155"/>
      <c r="D83" s="156"/>
      <c r="E83" s="924" t="str">
        <f ca="1">VLOOKUP(INDIRECT(ADDRESS(ROW(),COLUMN()-3)),Language_Translations,MATCH(Language_Selected,Language_Options,0),FALSE)</f>
        <v>Faites-vous ce travail pour un membre de votre famille, pour quelqu'un d'autre ou êtes-vous à votre compte ?</v>
      </c>
      <c r="F83" s="924"/>
      <c r="G83" s="924"/>
      <c r="H83" s="924"/>
      <c r="I83" s="924"/>
      <c r="J83" s="924"/>
      <c r="K83" s="924"/>
      <c r="L83" s="924"/>
      <c r="M83" s="924"/>
      <c r="N83" s="924"/>
      <c r="O83" s="924"/>
      <c r="P83" s="924"/>
      <c r="Q83" s="924"/>
      <c r="R83" s="924"/>
      <c r="S83" s="924"/>
      <c r="T83" s="924"/>
      <c r="U83" s="155"/>
      <c r="V83" s="156"/>
      <c r="W83" s="695" t="s">
        <v>1258</v>
      </c>
      <c r="X83" s="157"/>
      <c r="Y83" s="157"/>
      <c r="Z83" s="157"/>
      <c r="AA83" s="157"/>
      <c r="AB83" s="157"/>
      <c r="AC83" s="157"/>
      <c r="AD83" s="163"/>
      <c r="AE83" s="163" t="s">
        <v>2</v>
      </c>
      <c r="AF83" s="280"/>
      <c r="AG83" s="163"/>
      <c r="AH83" s="163"/>
      <c r="AI83" s="163"/>
      <c r="AJ83" s="163"/>
      <c r="AK83" s="163"/>
      <c r="AL83" s="168" t="s">
        <v>10</v>
      </c>
      <c r="AM83" s="155"/>
      <c r="AN83" s="156"/>
      <c r="AO83" s="157"/>
      <c r="AP83" s="170"/>
      <c r="AQ83" s="157"/>
    </row>
    <row r="84" spans="1:43" x14ac:dyDescent="0.2">
      <c r="A84" s="157"/>
      <c r="B84" s="775"/>
      <c r="C84" s="155"/>
      <c r="D84" s="156"/>
      <c r="E84" s="924"/>
      <c r="F84" s="924"/>
      <c r="G84" s="924"/>
      <c r="H84" s="924"/>
      <c r="I84" s="924"/>
      <c r="J84" s="924"/>
      <c r="K84" s="924"/>
      <c r="L84" s="924"/>
      <c r="M84" s="924"/>
      <c r="N84" s="924"/>
      <c r="O84" s="924"/>
      <c r="P84" s="924"/>
      <c r="Q84" s="924"/>
      <c r="R84" s="924"/>
      <c r="S84" s="924"/>
      <c r="T84" s="924"/>
      <c r="U84" s="155"/>
      <c r="V84" s="156"/>
      <c r="W84" s="700" t="s">
        <v>1259</v>
      </c>
      <c r="X84" s="159"/>
      <c r="Y84" s="159"/>
      <c r="Z84" s="157"/>
      <c r="AA84" s="159"/>
      <c r="AB84" s="159"/>
      <c r="AC84" s="159"/>
      <c r="AD84" s="163" t="s">
        <v>2</v>
      </c>
      <c r="AE84" s="162"/>
      <c r="AF84" s="280"/>
      <c r="AG84" s="163"/>
      <c r="AH84" s="163"/>
      <c r="AI84" s="163"/>
      <c r="AJ84" s="163"/>
      <c r="AK84" s="163"/>
      <c r="AL84" s="168" t="s">
        <v>12</v>
      </c>
      <c r="AM84" s="155"/>
      <c r="AN84" s="156"/>
      <c r="AO84" s="157"/>
      <c r="AP84" s="157"/>
      <c r="AQ84" s="157"/>
    </row>
    <row r="85" spans="1:43" x14ac:dyDescent="0.2">
      <c r="A85" s="157"/>
      <c r="B85" s="775"/>
      <c r="C85" s="155"/>
      <c r="D85" s="156"/>
      <c r="E85" s="924"/>
      <c r="F85" s="924"/>
      <c r="G85" s="924"/>
      <c r="H85" s="924"/>
      <c r="I85" s="924"/>
      <c r="J85" s="924"/>
      <c r="K85" s="924"/>
      <c r="L85" s="924"/>
      <c r="M85" s="924"/>
      <c r="N85" s="924"/>
      <c r="O85" s="924"/>
      <c r="P85" s="924"/>
      <c r="Q85" s="924"/>
      <c r="R85" s="924"/>
      <c r="S85" s="924"/>
      <c r="T85" s="924"/>
      <c r="U85" s="155"/>
      <c r="V85" s="156"/>
      <c r="W85" s="700" t="s">
        <v>1260</v>
      </c>
      <c r="X85" s="159"/>
      <c r="Y85" s="159"/>
      <c r="Z85" s="157"/>
      <c r="AA85" s="159"/>
      <c r="AB85" s="159"/>
      <c r="AC85" s="162" t="s">
        <v>2</v>
      </c>
      <c r="AD85" s="162"/>
      <c r="AE85" s="280"/>
      <c r="AF85" s="163"/>
      <c r="AG85" s="163"/>
      <c r="AH85" s="163"/>
      <c r="AI85" s="163"/>
      <c r="AJ85" s="163"/>
      <c r="AK85" s="163"/>
      <c r="AL85" s="168" t="s">
        <v>14</v>
      </c>
      <c r="AM85" s="155"/>
      <c r="AN85" s="156"/>
      <c r="AO85" s="157"/>
      <c r="AP85" s="157"/>
      <c r="AQ85" s="157"/>
    </row>
    <row r="86" spans="1:43" ht="6" customHeight="1" x14ac:dyDescent="0.2">
      <c r="A86" s="172"/>
      <c r="B86" s="171"/>
      <c r="C86" s="166"/>
      <c r="D86" s="165"/>
      <c r="E86" s="172"/>
      <c r="F86" s="172"/>
      <c r="G86" s="172"/>
      <c r="H86" s="172"/>
      <c r="I86" s="172"/>
      <c r="J86" s="172"/>
      <c r="K86" s="172"/>
      <c r="L86" s="172"/>
      <c r="M86" s="172"/>
      <c r="N86" s="172"/>
      <c r="O86" s="172"/>
      <c r="P86" s="172"/>
      <c r="Q86" s="172"/>
      <c r="R86" s="172"/>
      <c r="S86" s="172"/>
      <c r="T86" s="172"/>
      <c r="U86" s="166"/>
      <c r="V86" s="165"/>
      <c r="W86" s="172"/>
      <c r="X86" s="172"/>
      <c r="Y86" s="172"/>
      <c r="Z86" s="172"/>
      <c r="AA86" s="172"/>
      <c r="AB86" s="172"/>
      <c r="AC86" s="172"/>
      <c r="AD86" s="172"/>
      <c r="AE86" s="172"/>
      <c r="AF86" s="172"/>
      <c r="AG86" s="172"/>
      <c r="AH86" s="172"/>
      <c r="AI86" s="172"/>
      <c r="AJ86" s="172"/>
      <c r="AK86" s="172"/>
      <c r="AL86" s="173"/>
      <c r="AM86" s="166"/>
      <c r="AN86" s="165"/>
      <c r="AO86" s="172"/>
      <c r="AP86" s="172"/>
      <c r="AQ86" s="172"/>
    </row>
    <row r="87" spans="1:43" ht="6" customHeight="1" x14ac:dyDescent="0.2">
      <c r="A87" s="34"/>
      <c r="B87" s="787"/>
      <c r="C87" s="152"/>
      <c r="D87" s="153"/>
      <c r="E87" s="34"/>
      <c r="F87" s="34"/>
      <c r="G87" s="34"/>
      <c r="H87" s="34"/>
      <c r="I87" s="34"/>
      <c r="J87" s="34"/>
      <c r="K87" s="34"/>
      <c r="L87" s="34"/>
      <c r="M87" s="34"/>
      <c r="N87" s="34"/>
      <c r="O87" s="34"/>
      <c r="P87" s="34"/>
      <c r="Q87" s="34"/>
      <c r="R87" s="34"/>
      <c r="S87" s="34"/>
      <c r="T87" s="34"/>
      <c r="U87" s="152"/>
      <c r="V87" s="153"/>
      <c r="W87" s="34"/>
      <c r="X87" s="34"/>
      <c r="Y87" s="34"/>
      <c r="Z87" s="34"/>
      <c r="AA87" s="34"/>
      <c r="AB87" s="34"/>
      <c r="AC87" s="34"/>
      <c r="AD87" s="34"/>
      <c r="AE87" s="34"/>
      <c r="AF87" s="34"/>
      <c r="AG87" s="34"/>
      <c r="AH87" s="34"/>
      <c r="AI87" s="34"/>
      <c r="AJ87" s="34"/>
      <c r="AK87" s="34"/>
      <c r="AL87" s="41"/>
      <c r="AM87" s="152"/>
      <c r="AN87" s="153"/>
      <c r="AO87" s="34"/>
      <c r="AP87" s="34"/>
      <c r="AQ87" s="34"/>
    </row>
    <row r="88" spans="1:43" ht="11.25" customHeight="1" x14ac:dyDescent="0.2">
      <c r="A88" s="157"/>
      <c r="B88" s="161">
        <v>915</v>
      </c>
      <c r="C88" s="155"/>
      <c r="D88" s="156"/>
      <c r="E88" s="914" t="str">
        <f ca="1">VLOOKUP(INDIRECT(ADDRESS(ROW(),COLUMN()-3)),Language_Translations,MATCH(Language_Selected,Language_Options,0),FALSE)</f>
        <v>Travaillez-vous habituellement toute l'année, ou de manière saisonnière ou travaillez-vous seulement de temps en temps ?</v>
      </c>
      <c r="F88" s="914"/>
      <c r="G88" s="914"/>
      <c r="H88" s="914"/>
      <c r="I88" s="914"/>
      <c r="J88" s="914"/>
      <c r="K88" s="914"/>
      <c r="L88" s="914"/>
      <c r="M88" s="914"/>
      <c r="N88" s="914"/>
      <c r="O88" s="914"/>
      <c r="P88" s="914"/>
      <c r="Q88" s="914"/>
      <c r="R88" s="914"/>
      <c r="S88" s="914"/>
      <c r="T88" s="914"/>
      <c r="U88" s="155"/>
      <c r="V88" s="156"/>
      <c r="W88" s="700" t="s">
        <v>1261</v>
      </c>
      <c r="X88" s="700"/>
      <c r="Y88" s="159"/>
      <c r="Z88" s="159"/>
      <c r="AA88" s="159"/>
      <c r="AB88" s="159"/>
      <c r="AC88" s="162" t="s">
        <v>2</v>
      </c>
      <c r="AD88" s="162"/>
      <c r="AE88" s="280"/>
      <c r="AF88" s="163"/>
      <c r="AG88" s="163"/>
      <c r="AH88" s="163"/>
      <c r="AI88" s="163"/>
      <c r="AJ88" s="163"/>
      <c r="AK88" s="163"/>
      <c r="AL88" s="168" t="s">
        <v>10</v>
      </c>
      <c r="AM88" s="155"/>
      <c r="AN88" s="156"/>
      <c r="AO88" s="159"/>
      <c r="AP88" s="159"/>
      <c r="AQ88" s="159"/>
    </row>
    <row r="89" spans="1:43" x14ac:dyDescent="0.2">
      <c r="A89" s="157"/>
      <c r="B89" s="161"/>
      <c r="C89" s="155"/>
      <c r="D89" s="156"/>
      <c r="E89" s="914"/>
      <c r="F89" s="914"/>
      <c r="G89" s="914"/>
      <c r="H89" s="914"/>
      <c r="I89" s="914"/>
      <c r="J89" s="914"/>
      <c r="K89" s="914"/>
      <c r="L89" s="914"/>
      <c r="M89" s="914"/>
      <c r="N89" s="914"/>
      <c r="O89" s="914"/>
      <c r="P89" s="914"/>
      <c r="Q89" s="914"/>
      <c r="R89" s="914"/>
      <c r="S89" s="914"/>
      <c r="T89" s="914"/>
      <c r="U89" s="155"/>
      <c r="V89" s="156"/>
      <c r="W89" s="700" t="s">
        <v>1262</v>
      </c>
      <c r="X89" s="700"/>
      <c r="Y89" s="159"/>
      <c r="Z89" s="159"/>
      <c r="AA89" s="159"/>
      <c r="AB89" s="159"/>
      <c r="AC89" s="159"/>
      <c r="AD89" s="159"/>
      <c r="AE89" s="159"/>
      <c r="AF89" s="159"/>
      <c r="AG89" s="159"/>
      <c r="AH89" s="162" t="s">
        <v>2</v>
      </c>
      <c r="AI89" s="162"/>
      <c r="AJ89" s="162"/>
      <c r="AK89" s="162"/>
      <c r="AL89" s="168" t="s">
        <v>12</v>
      </c>
      <c r="AM89" s="155"/>
      <c r="AN89" s="156"/>
      <c r="AO89" s="159"/>
      <c r="AP89" s="159"/>
      <c r="AQ89" s="159"/>
    </row>
    <row r="90" spans="1:43" x14ac:dyDescent="0.2">
      <c r="A90" s="157"/>
      <c r="B90" s="161"/>
      <c r="C90" s="155"/>
      <c r="D90" s="156"/>
      <c r="E90" s="914"/>
      <c r="F90" s="914"/>
      <c r="G90" s="914"/>
      <c r="H90" s="914"/>
      <c r="I90" s="914"/>
      <c r="J90" s="914"/>
      <c r="K90" s="914"/>
      <c r="L90" s="914"/>
      <c r="M90" s="914"/>
      <c r="N90" s="914"/>
      <c r="O90" s="914"/>
      <c r="P90" s="914"/>
      <c r="Q90" s="914"/>
      <c r="R90" s="914"/>
      <c r="S90" s="914"/>
      <c r="T90" s="914"/>
      <c r="U90" s="155"/>
      <c r="V90" s="156"/>
      <c r="W90" s="700" t="s">
        <v>1263</v>
      </c>
      <c r="X90" s="700"/>
      <c r="Y90" s="159"/>
      <c r="Z90" s="159"/>
      <c r="AA90" s="159"/>
      <c r="AB90" s="159"/>
      <c r="AC90" s="162"/>
      <c r="AD90" s="162" t="s">
        <v>2</v>
      </c>
      <c r="AE90" s="162"/>
      <c r="AF90" s="162"/>
      <c r="AG90" s="162"/>
      <c r="AH90" s="162"/>
      <c r="AI90" s="162"/>
      <c r="AJ90" s="162"/>
      <c r="AK90" s="162"/>
      <c r="AL90" s="168" t="s">
        <v>14</v>
      </c>
      <c r="AM90" s="155"/>
      <c r="AN90" s="156"/>
      <c r="AO90" s="159"/>
      <c r="AP90" s="159"/>
      <c r="AQ90" s="159"/>
    </row>
    <row r="91" spans="1:43" ht="6" customHeight="1" x14ac:dyDescent="0.2">
      <c r="A91" s="172"/>
      <c r="B91" s="171"/>
      <c r="C91" s="166"/>
      <c r="D91" s="165"/>
      <c r="E91" s="172"/>
      <c r="F91" s="172"/>
      <c r="G91" s="172"/>
      <c r="H91" s="172"/>
      <c r="I91" s="172"/>
      <c r="J91" s="172"/>
      <c r="K91" s="172"/>
      <c r="L91" s="172"/>
      <c r="M91" s="172"/>
      <c r="N91" s="172"/>
      <c r="O91" s="172"/>
      <c r="P91" s="172"/>
      <c r="Q91" s="172"/>
      <c r="R91" s="172"/>
      <c r="S91" s="172"/>
      <c r="T91" s="172"/>
      <c r="U91" s="166"/>
      <c r="V91" s="165"/>
      <c r="W91" s="172"/>
      <c r="X91" s="172"/>
      <c r="Y91" s="172"/>
      <c r="Z91" s="172"/>
      <c r="AA91" s="172"/>
      <c r="AB91" s="172"/>
      <c r="AC91" s="172"/>
      <c r="AD91" s="172"/>
      <c r="AE91" s="172"/>
      <c r="AF91" s="172"/>
      <c r="AG91" s="172"/>
      <c r="AH91" s="172"/>
      <c r="AI91" s="172"/>
      <c r="AJ91" s="172"/>
      <c r="AK91" s="172"/>
      <c r="AL91" s="173"/>
      <c r="AM91" s="166"/>
      <c r="AN91" s="165"/>
      <c r="AO91" s="172"/>
      <c r="AP91" s="172"/>
      <c r="AQ91" s="172"/>
    </row>
    <row r="92" spans="1:43" ht="6" customHeight="1" x14ac:dyDescent="0.2">
      <c r="A92" s="34"/>
      <c r="B92" s="787"/>
      <c r="C92" s="152"/>
      <c r="D92" s="153"/>
      <c r="E92" s="34"/>
      <c r="F92" s="34"/>
      <c r="G92" s="34"/>
      <c r="H92" s="34"/>
      <c r="I92" s="34"/>
      <c r="J92" s="34"/>
      <c r="K92" s="34"/>
      <c r="L92" s="34"/>
      <c r="M92" s="34"/>
      <c r="N92" s="34"/>
      <c r="O92" s="34"/>
      <c r="P92" s="34"/>
      <c r="Q92" s="34"/>
      <c r="R92" s="34"/>
      <c r="S92" s="34"/>
      <c r="T92" s="34"/>
      <c r="U92" s="152"/>
      <c r="V92" s="153"/>
      <c r="W92" s="34"/>
      <c r="X92" s="34"/>
      <c r="Y92" s="34"/>
      <c r="Z92" s="34"/>
      <c r="AA92" s="34"/>
      <c r="AB92" s="34"/>
      <c r="AC92" s="34"/>
      <c r="AD92" s="34"/>
      <c r="AE92" s="34"/>
      <c r="AF92" s="34"/>
      <c r="AG92" s="34"/>
      <c r="AH92" s="34"/>
      <c r="AI92" s="34"/>
      <c r="AJ92" s="34"/>
      <c r="AK92" s="34"/>
      <c r="AL92" s="41"/>
      <c r="AM92" s="152"/>
      <c r="AN92" s="153"/>
      <c r="AO92" s="34"/>
      <c r="AP92" s="34"/>
      <c r="AQ92" s="34"/>
    </row>
    <row r="93" spans="1:43" ht="11.25" customHeight="1" x14ac:dyDescent="0.2">
      <c r="A93" s="157"/>
      <c r="B93" s="775">
        <v>916</v>
      </c>
      <c r="C93" s="155"/>
      <c r="D93" s="156"/>
      <c r="E93" s="924" t="str">
        <f ca="1">VLOOKUP(INDIRECT(ADDRESS(ROW(),COLUMN()-3)),Language_Translations,MATCH(Language_Selected,Language_Options,0),FALSE)</f>
        <v>Êtes-vous payée en argent ou en nature pour ce travail ou n'êtes-vous pas payée du tout ?</v>
      </c>
      <c r="F93" s="924"/>
      <c r="G93" s="924"/>
      <c r="H93" s="924"/>
      <c r="I93" s="924"/>
      <c r="J93" s="924"/>
      <c r="K93" s="924"/>
      <c r="L93" s="924"/>
      <c r="M93" s="924"/>
      <c r="N93" s="924"/>
      <c r="O93" s="924"/>
      <c r="P93" s="924"/>
      <c r="Q93" s="924"/>
      <c r="R93" s="924"/>
      <c r="S93" s="924"/>
      <c r="T93" s="924"/>
      <c r="U93" s="155"/>
      <c r="V93" s="156"/>
      <c r="W93" s="700" t="s">
        <v>1264</v>
      </c>
      <c r="X93" s="700"/>
      <c r="Y93" s="157"/>
      <c r="Z93" s="157"/>
      <c r="AA93" s="157"/>
      <c r="AB93" s="163"/>
      <c r="AC93" s="163"/>
      <c r="AD93" s="290" t="s">
        <v>2</v>
      </c>
      <c r="AE93" s="163"/>
      <c r="AF93" s="163"/>
      <c r="AG93" s="163"/>
      <c r="AH93" s="163"/>
      <c r="AI93" s="163"/>
      <c r="AJ93" s="163"/>
      <c r="AK93" s="163"/>
      <c r="AL93" s="158" t="s">
        <v>10</v>
      </c>
      <c r="AM93" s="155"/>
      <c r="AN93" s="156"/>
      <c r="AO93" s="157"/>
      <c r="AP93" s="170"/>
      <c r="AQ93" s="157"/>
    </row>
    <row r="94" spans="1:43" x14ac:dyDescent="0.2">
      <c r="A94" s="157"/>
      <c r="B94" s="775"/>
      <c r="C94" s="155"/>
      <c r="D94" s="156"/>
      <c r="E94" s="924"/>
      <c r="F94" s="924"/>
      <c r="G94" s="924"/>
      <c r="H94" s="924"/>
      <c r="I94" s="924"/>
      <c r="J94" s="924"/>
      <c r="K94" s="924"/>
      <c r="L94" s="924"/>
      <c r="M94" s="924"/>
      <c r="N94" s="924"/>
      <c r="O94" s="924"/>
      <c r="P94" s="924"/>
      <c r="Q94" s="924"/>
      <c r="R94" s="924"/>
      <c r="S94" s="924"/>
      <c r="T94" s="924"/>
      <c r="U94" s="155"/>
      <c r="V94" s="156"/>
      <c r="W94" s="700" t="s">
        <v>1265</v>
      </c>
      <c r="X94" s="700"/>
      <c r="Y94" s="157"/>
      <c r="Z94" s="157"/>
      <c r="AA94" s="157"/>
      <c r="AB94" s="157"/>
      <c r="AC94" s="163"/>
      <c r="AD94" s="290" t="s">
        <v>2</v>
      </c>
      <c r="AE94" s="163"/>
      <c r="AF94" s="163"/>
      <c r="AG94" s="163"/>
      <c r="AH94" s="163"/>
      <c r="AI94" s="163"/>
      <c r="AJ94" s="163"/>
      <c r="AK94" s="163"/>
      <c r="AL94" s="158" t="s">
        <v>12</v>
      </c>
      <c r="AM94" s="155"/>
      <c r="AN94" s="156"/>
      <c r="AO94" s="157"/>
      <c r="AP94" s="157"/>
      <c r="AQ94" s="157"/>
    </row>
    <row r="95" spans="1:43" x14ac:dyDescent="0.2">
      <c r="A95" s="157"/>
      <c r="B95" s="775"/>
      <c r="C95" s="155"/>
      <c r="D95" s="156"/>
      <c r="E95" s="924"/>
      <c r="F95" s="924"/>
      <c r="G95" s="924"/>
      <c r="H95" s="924"/>
      <c r="I95" s="924"/>
      <c r="J95" s="924"/>
      <c r="K95" s="924"/>
      <c r="L95" s="924"/>
      <c r="M95" s="924"/>
      <c r="N95" s="924"/>
      <c r="O95" s="924"/>
      <c r="P95" s="924"/>
      <c r="Q95" s="924"/>
      <c r="R95" s="924"/>
      <c r="S95" s="924"/>
      <c r="T95" s="924"/>
      <c r="U95" s="155"/>
      <c r="V95" s="156"/>
      <c r="W95" s="700" t="s">
        <v>1266</v>
      </c>
      <c r="X95" s="700"/>
      <c r="Y95" s="157"/>
      <c r="Z95" s="157"/>
      <c r="AA95" s="157"/>
      <c r="AB95" s="163"/>
      <c r="AC95" s="163"/>
      <c r="AD95" s="290" t="s">
        <v>2</v>
      </c>
      <c r="AE95" s="163"/>
      <c r="AF95" s="163"/>
      <c r="AG95" s="163"/>
      <c r="AH95" s="163"/>
      <c r="AI95" s="163"/>
      <c r="AJ95" s="163"/>
      <c r="AK95" s="163"/>
      <c r="AL95" s="158" t="s">
        <v>14</v>
      </c>
      <c r="AM95" s="155"/>
      <c r="AN95" s="156"/>
      <c r="AO95" s="157"/>
      <c r="AP95" s="157"/>
      <c r="AQ95" s="157"/>
    </row>
    <row r="96" spans="1:43" x14ac:dyDescent="0.2">
      <c r="A96" s="157"/>
      <c r="B96" s="775"/>
      <c r="C96" s="155"/>
      <c r="D96" s="156"/>
      <c r="E96" s="924"/>
      <c r="F96" s="924"/>
      <c r="G96" s="924"/>
      <c r="H96" s="924"/>
      <c r="I96" s="924"/>
      <c r="J96" s="924"/>
      <c r="K96" s="924"/>
      <c r="L96" s="924"/>
      <c r="M96" s="924"/>
      <c r="N96" s="924"/>
      <c r="O96" s="924"/>
      <c r="P96" s="924"/>
      <c r="Q96" s="924"/>
      <c r="R96" s="924"/>
      <c r="S96" s="924"/>
      <c r="T96" s="924"/>
      <c r="U96" s="155"/>
      <c r="V96" s="156"/>
      <c r="W96" s="700" t="s">
        <v>1267</v>
      </c>
      <c r="X96" s="700"/>
      <c r="Y96" s="157"/>
      <c r="Z96" s="157"/>
      <c r="AA96" s="163" t="s">
        <v>2</v>
      </c>
      <c r="AB96" s="163"/>
      <c r="AC96" s="163"/>
      <c r="AD96" s="290"/>
      <c r="AE96" s="163"/>
      <c r="AF96" s="163"/>
      <c r="AG96" s="163"/>
      <c r="AH96" s="163"/>
      <c r="AI96" s="163"/>
      <c r="AJ96" s="163"/>
      <c r="AK96" s="163"/>
      <c r="AL96" s="158" t="s">
        <v>16</v>
      </c>
      <c r="AM96" s="155"/>
      <c r="AN96" s="156"/>
      <c r="AO96" s="157"/>
      <c r="AP96" s="157"/>
      <c r="AQ96" s="157"/>
    </row>
    <row r="97" spans="1:43" ht="6" customHeight="1" thickBot="1" x14ac:dyDescent="0.25">
      <c r="A97" s="232"/>
      <c r="B97" s="791"/>
      <c r="C97" s="230"/>
      <c r="D97" s="231"/>
      <c r="E97" s="232"/>
      <c r="F97" s="232"/>
      <c r="G97" s="232"/>
      <c r="H97" s="232"/>
      <c r="I97" s="232"/>
      <c r="J97" s="232"/>
      <c r="K97" s="232"/>
      <c r="L97" s="232"/>
      <c r="M97" s="232"/>
      <c r="N97" s="232"/>
      <c r="O97" s="232"/>
      <c r="P97" s="232"/>
      <c r="Q97" s="232"/>
      <c r="R97" s="232"/>
      <c r="S97" s="232"/>
      <c r="T97" s="232"/>
      <c r="U97" s="230"/>
      <c r="V97" s="231"/>
      <c r="W97" s="232"/>
      <c r="X97" s="232"/>
      <c r="Y97" s="232"/>
      <c r="Z97" s="232"/>
      <c r="AA97" s="232"/>
      <c r="AB97" s="232"/>
      <c r="AC97" s="232"/>
      <c r="AD97" s="232"/>
      <c r="AE97" s="232"/>
      <c r="AF97" s="232"/>
      <c r="AG97" s="232"/>
      <c r="AH97" s="232"/>
      <c r="AI97" s="232"/>
      <c r="AJ97" s="232"/>
      <c r="AK97" s="232"/>
      <c r="AL97" s="233"/>
      <c r="AM97" s="230"/>
      <c r="AN97" s="231"/>
      <c r="AO97" s="232"/>
      <c r="AP97" s="232"/>
      <c r="AQ97" s="232"/>
    </row>
    <row r="98" spans="1:43" ht="6" customHeight="1" x14ac:dyDescent="0.2">
      <c r="A98" s="218"/>
      <c r="B98" s="219"/>
      <c r="C98" s="220"/>
      <c r="D98" s="221"/>
      <c r="E98" s="222"/>
      <c r="F98" s="222"/>
      <c r="G98" s="222"/>
      <c r="H98" s="222"/>
      <c r="I98" s="222"/>
      <c r="J98" s="222"/>
      <c r="K98" s="222"/>
      <c r="L98" s="222"/>
      <c r="M98" s="222"/>
      <c r="N98" s="222"/>
      <c r="O98" s="222"/>
      <c r="P98" s="222"/>
      <c r="Q98" s="222"/>
      <c r="R98" s="222"/>
      <c r="S98" s="222"/>
      <c r="T98" s="222"/>
      <c r="U98" s="222"/>
      <c r="V98" s="222"/>
      <c r="W98" s="222"/>
      <c r="X98" s="222"/>
      <c r="Y98" s="222"/>
      <c r="Z98" s="222"/>
      <c r="AA98" s="222"/>
      <c r="AB98" s="222"/>
      <c r="AC98" s="222"/>
      <c r="AD98" s="222"/>
      <c r="AE98" s="222"/>
      <c r="AF98" s="222"/>
      <c r="AG98" s="222"/>
      <c r="AH98" s="222"/>
      <c r="AI98" s="222"/>
      <c r="AJ98" s="222"/>
      <c r="AK98" s="222"/>
      <c r="AL98" s="223"/>
      <c r="AM98" s="220"/>
      <c r="AN98" s="221"/>
      <c r="AO98" s="222"/>
      <c r="AP98" s="222"/>
      <c r="AQ98" s="224"/>
    </row>
    <row r="99" spans="1:43" x14ac:dyDescent="0.2">
      <c r="A99" s="225"/>
      <c r="B99" s="775">
        <v>917</v>
      </c>
      <c r="C99" s="155"/>
      <c r="D99" s="156"/>
      <c r="E99" s="934" t="s">
        <v>1177</v>
      </c>
      <c r="F99" s="934"/>
      <c r="G99" s="934"/>
      <c r="H99" s="934"/>
      <c r="I99" s="934"/>
      <c r="J99" s="934"/>
      <c r="K99" s="934"/>
      <c r="L99" s="934"/>
      <c r="M99" s="934"/>
      <c r="N99" s="934"/>
      <c r="O99" s="934"/>
      <c r="P99" s="934"/>
      <c r="Q99" s="934"/>
      <c r="R99" s="934"/>
      <c r="S99" s="934"/>
      <c r="T99" s="934"/>
      <c r="U99" s="157"/>
      <c r="V99" s="157"/>
      <c r="W99" s="157"/>
      <c r="X99" s="157"/>
      <c r="Y99" s="157"/>
      <c r="Z99" s="157"/>
      <c r="AA99" s="157"/>
      <c r="AB99" s="157"/>
      <c r="AC99" s="157"/>
      <c r="AD99" s="157"/>
      <c r="AE99" s="157"/>
      <c r="AF99" s="157"/>
      <c r="AG99" s="157"/>
      <c r="AH99" s="157"/>
      <c r="AI99" s="157"/>
      <c r="AJ99" s="157"/>
      <c r="AK99" s="157"/>
      <c r="AL99" s="158"/>
      <c r="AM99" s="155"/>
      <c r="AN99" s="156"/>
      <c r="AO99" s="157"/>
      <c r="AP99" s="157"/>
      <c r="AQ99" s="226"/>
    </row>
    <row r="100" spans="1:43" ht="6" customHeight="1" x14ac:dyDescent="0.2">
      <c r="A100" s="225"/>
      <c r="B100" s="775"/>
      <c r="C100" s="155"/>
      <c r="D100" s="156"/>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7"/>
      <c r="AL100" s="158"/>
      <c r="AM100" s="155"/>
      <c r="AN100" s="156"/>
      <c r="AO100" s="157"/>
      <c r="AP100" s="157"/>
      <c r="AQ100" s="226"/>
    </row>
    <row r="101" spans="1:43" x14ac:dyDescent="0.2">
      <c r="A101" s="225"/>
      <c r="B101" s="775"/>
      <c r="C101" s="155"/>
      <c r="D101" s="156"/>
      <c r="E101" s="157"/>
      <c r="F101" s="157"/>
      <c r="G101" s="157"/>
      <c r="H101" s="157"/>
      <c r="I101" s="157"/>
      <c r="J101" s="157"/>
      <c r="K101" s="157"/>
      <c r="M101" s="157"/>
      <c r="N101" s="157"/>
      <c r="O101" s="157"/>
      <c r="P101" s="158" t="s">
        <v>1190</v>
      </c>
      <c r="Q101" s="157"/>
      <c r="R101" s="157"/>
      <c r="S101" s="157"/>
      <c r="T101" s="157"/>
      <c r="U101" s="157"/>
      <c r="V101" s="157"/>
      <c r="W101" s="157"/>
      <c r="X101" s="157"/>
      <c r="Y101" s="157"/>
      <c r="Z101" s="157"/>
      <c r="AA101" s="157"/>
      <c r="AB101" s="157"/>
      <c r="AC101" s="157"/>
      <c r="AD101" s="157"/>
      <c r="AE101" s="157"/>
      <c r="AF101" s="157"/>
      <c r="AG101" s="157"/>
      <c r="AH101" s="157"/>
      <c r="AI101" s="157"/>
      <c r="AJ101" s="157"/>
      <c r="AK101" s="157"/>
      <c r="AL101" s="158"/>
      <c r="AM101" s="155"/>
      <c r="AN101" s="156"/>
      <c r="AO101" s="157"/>
      <c r="AP101" s="157"/>
      <c r="AQ101" s="226"/>
    </row>
    <row r="102" spans="1:43" x14ac:dyDescent="0.2">
      <c r="A102" s="225"/>
      <c r="B102" s="775"/>
      <c r="C102" s="155"/>
      <c r="D102" s="156"/>
      <c r="E102" s="157"/>
      <c r="F102" s="157"/>
      <c r="G102" s="157"/>
      <c r="H102" s="157"/>
      <c r="I102" s="157"/>
      <c r="J102" s="157"/>
      <c r="K102" s="159"/>
      <c r="M102" s="157"/>
      <c r="N102" s="157"/>
      <c r="O102" s="157"/>
      <c r="P102" s="158" t="s">
        <v>1268</v>
      </c>
      <c r="Q102" s="157"/>
      <c r="R102" s="157"/>
      <c r="S102" s="157"/>
      <c r="T102" s="157"/>
      <c r="U102" s="157"/>
      <c r="V102" s="157"/>
      <c r="X102" s="157"/>
      <c r="Y102" s="157"/>
      <c r="Z102" s="157"/>
      <c r="AA102" s="157"/>
      <c r="AB102" s="158" t="s">
        <v>1244</v>
      </c>
      <c r="AC102" s="157"/>
      <c r="AD102" s="157"/>
      <c r="AE102" s="157"/>
      <c r="AF102" s="157"/>
      <c r="AG102" s="157"/>
      <c r="AH102" s="157"/>
      <c r="AI102" s="157"/>
      <c r="AJ102" s="157"/>
      <c r="AK102" s="157"/>
      <c r="AL102" s="158"/>
      <c r="AM102" s="155"/>
      <c r="AN102" s="156"/>
      <c r="AO102" s="157"/>
      <c r="AP102" s="157">
        <v>925</v>
      </c>
      <c r="AQ102" s="226"/>
    </row>
    <row r="103" spans="1:43" x14ac:dyDescent="0.2">
      <c r="A103" s="225"/>
      <c r="B103" s="775"/>
      <c r="C103" s="155"/>
      <c r="D103" s="156"/>
      <c r="E103" s="157"/>
      <c r="F103" s="157"/>
      <c r="G103" s="157"/>
      <c r="H103" s="157"/>
      <c r="I103" s="157"/>
      <c r="J103" s="157"/>
      <c r="K103" s="159"/>
      <c r="M103" s="157"/>
      <c r="N103" s="157"/>
      <c r="O103" s="157"/>
      <c r="P103" s="158" t="s">
        <v>1269</v>
      </c>
      <c r="Q103" s="157"/>
      <c r="R103" s="157"/>
      <c r="S103" s="157"/>
      <c r="T103" s="157"/>
      <c r="U103" s="157"/>
      <c r="V103" s="157"/>
      <c r="W103" s="157"/>
      <c r="X103" s="157"/>
      <c r="Y103" s="157"/>
      <c r="Z103" s="157"/>
      <c r="AA103" s="157"/>
      <c r="AB103" s="157"/>
      <c r="AC103" s="157"/>
      <c r="AD103" s="157"/>
      <c r="AE103" s="157"/>
      <c r="AF103" s="157"/>
      <c r="AG103" s="157"/>
      <c r="AH103" s="157"/>
      <c r="AI103" s="157"/>
      <c r="AJ103" s="157"/>
      <c r="AK103" s="157"/>
      <c r="AL103" s="158"/>
      <c r="AM103" s="155"/>
      <c r="AN103" s="156"/>
      <c r="AO103" s="157"/>
      <c r="AQ103" s="226"/>
    </row>
    <row r="104" spans="1:43" ht="6" customHeight="1" thickBot="1" x14ac:dyDescent="0.25">
      <c r="A104" s="228"/>
      <c r="B104" s="791"/>
      <c r="C104" s="230"/>
      <c r="D104" s="231"/>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3"/>
      <c r="AM104" s="230"/>
      <c r="AN104" s="231"/>
      <c r="AO104" s="232"/>
      <c r="AP104" s="232"/>
      <c r="AQ104" s="234"/>
    </row>
    <row r="105" spans="1:43" ht="6" customHeight="1" x14ac:dyDescent="0.2">
      <c r="A105" s="218"/>
      <c r="B105" s="219"/>
      <c r="C105" s="220"/>
      <c r="D105" s="221"/>
      <c r="E105" s="222"/>
      <c r="F105" s="222"/>
      <c r="G105" s="222"/>
      <c r="H105" s="222"/>
      <c r="I105" s="222"/>
      <c r="J105" s="222"/>
      <c r="K105" s="222"/>
      <c r="L105" s="222"/>
      <c r="M105" s="222"/>
      <c r="N105" s="222"/>
      <c r="O105" s="222"/>
      <c r="P105" s="222"/>
      <c r="Q105" s="222"/>
      <c r="R105" s="222"/>
      <c r="S105" s="222"/>
      <c r="T105" s="222"/>
      <c r="U105" s="222"/>
      <c r="V105" s="222"/>
      <c r="W105" s="222"/>
      <c r="X105" s="222"/>
      <c r="Y105" s="222"/>
      <c r="Z105" s="222"/>
      <c r="AA105" s="222"/>
      <c r="AB105" s="222"/>
      <c r="AC105" s="222"/>
      <c r="AD105" s="222"/>
      <c r="AE105" s="222"/>
      <c r="AF105" s="222"/>
      <c r="AG105" s="222"/>
      <c r="AH105" s="222"/>
      <c r="AI105" s="222"/>
      <c r="AJ105" s="222"/>
      <c r="AK105" s="222"/>
      <c r="AL105" s="223"/>
      <c r="AM105" s="220"/>
      <c r="AN105" s="221"/>
      <c r="AO105" s="222"/>
      <c r="AP105" s="222"/>
      <c r="AQ105" s="224"/>
    </row>
    <row r="106" spans="1:43" x14ac:dyDescent="0.2">
      <c r="A106" s="225"/>
      <c r="B106" s="775">
        <v>918</v>
      </c>
      <c r="C106" s="155"/>
      <c r="D106" s="156"/>
      <c r="E106" s="934" t="s">
        <v>1270</v>
      </c>
      <c r="F106" s="934"/>
      <c r="G106" s="934"/>
      <c r="H106" s="934"/>
      <c r="I106" s="934"/>
      <c r="J106" s="934"/>
      <c r="K106" s="934"/>
      <c r="L106" s="934"/>
      <c r="M106" s="934"/>
      <c r="N106" s="934"/>
      <c r="O106" s="934"/>
      <c r="P106" s="934"/>
      <c r="Q106" s="934"/>
      <c r="R106" s="934"/>
      <c r="S106" s="934"/>
      <c r="T106" s="934"/>
      <c r="U106" s="157"/>
      <c r="V106" s="157"/>
      <c r="W106" s="157"/>
      <c r="X106" s="157"/>
      <c r="Y106" s="157"/>
      <c r="Z106" s="157"/>
      <c r="AA106" s="157"/>
      <c r="AB106" s="157"/>
      <c r="AC106" s="157"/>
      <c r="AD106" s="157"/>
      <c r="AE106" s="157"/>
      <c r="AF106" s="157"/>
      <c r="AG106" s="157"/>
      <c r="AH106" s="157"/>
      <c r="AI106" s="157"/>
      <c r="AJ106" s="157"/>
      <c r="AK106" s="157"/>
      <c r="AL106" s="158"/>
      <c r="AM106" s="155"/>
      <c r="AN106" s="156"/>
      <c r="AO106" s="157"/>
      <c r="AP106" s="157"/>
      <c r="AQ106" s="226"/>
    </row>
    <row r="107" spans="1:43" ht="6" customHeight="1" x14ac:dyDescent="0.2">
      <c r="A107" s="225"/>
      <c r="B107" s="775"/>
      <c r="C107" s="155"/>
      <c r="D107" s="156"/>
      <c r="E107" s="157"/>
      <c r="F107" s="157"/>
      <c r="G107" s="157"/>
      <c r="H107" s="157"/>
      <c r="I107" s="157"/>
      <c r="J107" s="157"/>
      <c r="K107" s="157"/>
      <c r="L107" s="157"/>
      <c r="M107" s="157"/>
      <c r="N107" s="157"/>
      <c r="O107" s="157"/>
      <c r="P107" s="157"/>
      <c r="Q107" s="157"/>
      <c r="R107" s="157"/>
      <c r="S107" s="157"/>
      <c r="T107" s="157"/>
      <c r="U107" s="157"/>
      <c r="V107" s="157"/>
      <c r="W107" s="157"/>
      <c r="X107" s="157"/>
      <c r="Y107" s="157"/>
      <c r="Z107" s="157"/>
      <c r="AA107" s="157"/>
      <c r="AB107" s="157"/>
      <c r="AC107" s="157"/>
      <c r="AD107" s="157"/>
      <c r="AE107" s="157"/>
      <c r="AF107" s="157"/>
      <c r="AG107" s="157"/>
      <c r="AH107" s="157"/>
      <c r="AI107" s="157"/>
      <c r="AJ107" s="157"/>
      <c r="AK107" s="157"/>
      <c r="AL107" s="158"/>
      <c r="AM107" s="155"/>
      <c r="AN107" s="156"/>
      <c r="AO107" s="157"/>
      <c r="AP107" s="157"/>
      <c r="AQ107" s="226"/>
    </row>
    <row r="108" spans="1:43" x14ac:dyDescent="0.2">
      <c r="A108" s="225"/>
      <c r="B108" s="775"/>
      <c r="C108" s="155"/>
      <c r="D108" s="156"/>
      <c r="E108" s="157"/>
      <c r="F108" s="157"/>
      <c r="G108" s="157"/>
      <c r="H108" s="157"/>
      <c r="I108" s="157"/>
      <c r="J108" s="157"/>
      <c r="K108" s="159"/>
      <c r="M108" s="157"/>
      <c r="N108" s="157"/>
      <c r="O108" s="157"/>
      <c r="P108" s="158" t="s">
        <v>1271</v>
      </c>
      <c r="Q108" s="157"/>
      <c r="R108" s="157"/>
      <c r="S108" s="157"/>
      <c r="T108" s="157"/>
      <c r="U108" s="157"/>
      <c r="V108" s="157"/>
      <c r="X108" s="157"/>
      <c r="Y108" s="157"/>
      <c r="Z108" s="157"/>
      <c r="AA108" s="157"/>
      <c r="AB108" s="158" t="s">
        <v>558</v>
      </c>
      <c r="AC108" s="157"/>
      <c r="AD108" s="157"/>
      <c r="AE108" s="157"/>
      <c r="AF108" s="157"/>
      <c r="AG108" s="157"/>
      <c r="AH108" s="157"/>
      <c r="AI108" s="157"/>
      <c r="AJ108" s="157"/>
      <c r="AK108" s="157"/>
      <c r="AL108" s="158"/>
      <c r="AM108" s="155"/>
      <c r="AN108" s="156"/>
      <c r="AO108" s="157"/>
      <c r="AP108" s="1004">
        <v>921</v>
      </c>
      <c r="AQ108" s="226"/>
    </row>
    <row r="109" spans="1:43" x14ac:dyDescent="0.2">
      <c r="A109" s="225"/>
      <c r="B109" s="775"/>
      <c r="C109" s="155"/>
      <c r="D109" s="156"/>
      <c r="E109" s="157"/>
      <c r="F109" s="157"/>
      <c r="G109" s="157"/>
      <c r="H109" s="157"/>
      <c r="I109" s="157"/>
      <c r="J109" s="157"/>
      <c r="K109" s="159"/>
      <c r="M109" s="157"/>
      <c r="N109" s="157"/>
      <c r="O109" s="157"/>
      <c r="P109" s="158" t="s">
        <v>463</v>
      </c>
      <c r="Q109" s="157"/>
      <c r="R109" s="157"/>
      <c r="S109" s="157"/>
      <c r="T109" s="157"/>
      <c r="U109" s="157"/>
      <c r="V109" s="157"/>
      <c r="W109" s="157"/>
      <c r="X109" s="157"/>
      <c r="Y109" s="157"/>
      <c r="Z109" s="157"/>
      <c r="AA109" s="157"/>
      <c r="AB109" s="157"/>
      <c r="AC109" s="157"/>
      <c r="AD109" s="157"/>
      <c r="AE109" s="157"/>
      <c r="AF109" s="157"/>
      <c r="AG109" s="157"/>
      <c r="AH109" s="157"/>
      <c r="AI109" s="157"/>
      <c r="AJ109" s="157"/>
      <c r="AK109" s="157"/>
      <c r="AL109" s="158"/>
      <c r="AM109" s="155"/>
      <c r="AN109" s="156"/>
      <c r="AO109" s="157"/>
      <c r="AP109" s="1004"/>
      <c r="AQ109" s="226"/>
    </row>
    <row r="110" spans="1:43" ht="6" customHeight="1" thickBot="1" x14ac:dyDescent="0.25">
      <c r="A110" s="228"/>
      <c r="B110" s="791"/>
      <c r="C110" s="230"/>
      <c r="D110" s="231"/>
      <c r="E110" s="232"/>
      <c r="F110" s="232"/>
      <c r="G110" s="232"/>
      <c r="H110" s="232"/>
      <c r="I110" s="232"/>
      <c r="J110" s="232"/>
      <c r="K110" s="232"/>
      <c r="L110" s="232"/>
      <c r="M110" s="232"/>
      <c r="N110" s="232"/>
      <c r="O110" s="232"/>
      <c r="P110" s="232"/>
      <c r="Q110" s="232"/>
      <c r="R110" s="232"/>
      <c r="S110" s="232"/>
      <c r="T110" s="232"/>
      <c r="U110" s="232"/>
      <c r="V110" s="232"/>
      <c r="W110" s="232"/>
      <c r="X110" s="232"/>
      <c r="Y110" s="232"/>
      <c r="Z110" s="232"/>
      <c r="AA110" s="232"/>
      <c r="AB110" s="232"/>
      <c r="AC110" s="232"/>
      <c r="AD110" s="232"/>
      <c r="AE110" s="232"/>
      <c r="AF110" s="232"/>
      <c r="AG110" s="232"/>
      <c r="AH110" s="232"/>
      <c r="AI110" s="232"/>
      <c r="AJ110" s="232"/>
      <c r="AK110" s="232"/>
      <c r="AL110" s="233"/>
      <c r="AM110" s="230"/>
      <c r="AN110" s="231"/>
      <c r="AO110" s="232"/>
      <c r="AP110" s="232"/>
      <c r="AQ110" s="234"/>
    </row>
    <row r="111" spans="1:43" ht="6" customHeight="1" x14ac:dyDescent="0.2">
      <c r="A111" s="222"/>
      <c r="B111" s="219"/>
      <c r="C111" s="220"/>
      <c r="D111" s="221"/>
      <c r="E111" s="222"/>
      <c r="F111" s="222"/>
      <c r="G111" s="222"/>
      <c r="H111" s="222"/>
      <c r="I111" s="222"/>
      <c r="J111" s="222"/>
      <c r="K111" s="222"/>
      <c r="L111" s="222"/>
      <c r="M111" s="222"/>
      <c r="N111" s="222"/>
      <c r="O111" s="222"/>
      <c r="P111" s="222"/>
      <c r="Q111" s="222"/>
      <c r="R111" s="222"/>
      <c r="S111" s="222"/>
      <c r="T111" s="222"/>
      <c r="U111" s="220"/>
      <c r="V111" s="221"/>
      <c r="W111" s="222"/>
      <c r="X111" s="222"/>
      <c r="Y111" s="222"/>
      <c r="Z111" s="222"/>
      <c r="AA111" s="222"/>
      <c r="AB111" s="222"/>
      <c r="AC111" s="222"/>
      <c r="AD111" s="222"/>
      <c r="AE111" s="222"/>
      <c r="AF111" s="222"/>
      <c r="AG111" s="222"/>
      <c r="AH111" s="222"/>
      <c r="AI111" s="222"/>
      <c r="AJ111" s="222"/>
      <c r="AK111" s="222"/>
      <c r="AL111" s="223"/>
      <c r="AM111" s="220"/>
      <c r="AN111" s="221"/>
      <c r="AO111" s="222"/>
      <c r="AP111" s="222"/>
      <c r="AQ111" s="222"/>
    </row>
    <row r="112" spans="1:43" ht="11.25" customHeight="1" x14ac:dyDescent="0.2">
      <c r="A112" s="157"/>
      <c r="B112" s="161">
        <v>919</v>
      </c>
      <c r="C112" s="155"/>
      <c r="D112" s="156"/>
      <c r="E112" s="914" t="str">
        <f ca="1">VLOOKUP(INDIRECT(ADDRESS(ROW(),COLUMN()-3)),Language_Translations,MATCH(Language_Selected,Language_Options,0),FALSE)</f>
        <v>Habituellement, qui décide comment l'argent que vous gagnez va être utilisé : c'est vous, votre (mari/partenaire), ou conjointement vous et votre (mari/partenaire) ?</v>
      </c>
      <c r="F112" s="914"/>
      <c r="G112" s="914"/>
      <c r="H112" s="914"/>
      <c r="I112" s="914"/>
      <c r="J112" s="914"/>
      <c r="K112" s="914"/>
      <c r="L112" s="914"/>
      <c r="M112" s="914"/>
      <c r="N112" s="914"/>
      <c r="O112" s="914"/>
      <c r="P112" s="914"/>
      <c r="Q112" s="914"/>
      <c r="R112" s="914"/>
      <c r="S112" s="914"/>
      <c r="T112" s="914"/>
      <c r="U112" s="155"/>
      <c r="V112" s="156"/>
      <c r="W112" s="700" t="s">
        <v>1272</v>
      </c>
      <c r="X112" s="700"/>
      <c r="Y112" s="700"/>
      <c r="Z112" s="700"/>
      <c r="AA112" s="700"/>
      <c r="AB112" s="162" t="s">
        <v>2</v>
      </c>
      <c r="AC112" s="162"/>
      <c r="AD112" s="280"/>
      <c r="AE112" s="162"/>
      <c r="AF112" s="162"/>
      <c r="AG112" s="162"/>
      <c r="AH112" s="162"/>
      <c r="AI112" s="162"/>
      <c r="AJ112" s="162"/>
      <c r="AK112" s="162"/>
      <c r="AL112" s="169" t="s">
        <v>10</v>
      </c>
      <c r="AM112" s="155"/>
      <c r="AN112" s="156"/>
      <c r="AO112" s="159"/>
      <c r="AP112" s="159"/>
      <c r="AQ112" s="159"/>
    </row>
    <row r="113" spans="1:43" x14ac:dyDescent="0.2">
      <c r="A113" s="157"/>
      <c r="B113" s="161"/>
      <c r="C113" s="155"/>
      <c r="D113" s="156"/>
      <c r="E113" s="914"/>
      <c r="F113" s="914"/>
      <c r="G113" s="914"/>
      <c r="H113" s="914"/>
      <c r="I113" s="914"/>
      <c r="J113" s="914"/>
      <c r="K113" s="914"/>
      <c r="L113" s="914"/>
      <c r="M113" s="914"/>
      <c r="N113" s="914"/>
      <c r="O113" s="914"/>
      <c r="P113" s="914"/>
      <c r="Q113" s="914"/>
      <c r="R113" s="914"/>
      <c r="S113" s="914"/>
      <c r="T113" s="914"/>
      <c r="U113" s="155"/>
      <c r="V113" s="156"/>
      <c r="W113" s="700" t="s">
        <v>1273</v>
      </c>
      <c r="X113" s="700"/>
      <c r="Y113" s="700"/>
      <c r="Z113" s="700"/>
      <c r="AA113" s="700"/>
      <c r="AB113" s="159"/>
      <c r="AC113" s="159"/>
      <c r="AD113" s="162" t="s">
        <v>2</v>
      </c>
      <c r="AE113" s="280"/>
      <c r="AF113" s="162"/>
      <c r="AG113" s="162"/>
      <c r="AH113" s="162"/>
      <c r="AI113" s="162"/>
      <c r="AJ113" s="162"/>
      <c r="AK113" s="162"/>
      <c r="AL113" s="169" t="s">
        <v>12</v>
      </c>
      <c r="AM113" s="155"/>
      <c r="AN113" s="156"/>
      <c r="AO113" s="159"/>
      <c r="AP113" s="159"/>
      <c r="AQ113" s="159"/>
    </row>
    <row r="114" spans="1:43" x14ac:dyDescent="0.2">
      <c r="A114" s="157"/>
      <c r="B114" s="161"/>
      <c r="C114" s="155"/>
      <c r="D114" s="156"/>
      <c r="E114" s="914"/>
      <c r="F114" s="914"/>
      <c r="G114" s="914"/>
      <c r="H114" s="914"/>
      <c r="I114" s="914"/>
      <c r="J114" s="914"/>
      <c r="K114" s="914"/>
      <c r="L114" s="914"/>
      <c r="M114" s="914"/>
      <c r="N114" s="914"/>
      <c r="O114" s="914"/>
      <c r="P114" s="914"/>
      <c r="Q114" s="914"/>
      <c r="R114" s="914"/>
      <c r="S114" s="914"/>
      <c r="T114" s="914"/>
      <c r="U114" s="155"/>
      <c r="V114" s="156"/>
      <c r="W114" s="700" t="s">
        <v>1274</v>
      </c>
      <c r="X114" s="700"/>
      <c r="Y114" s="700"/>
      <c r="Z114" s="700"/>
      <c r="AA114" s="700"/>
      <c r="AB114" s="159"/>
      <c r="AC114" s="159"/>
      <c r="AD114" s="159"/>
      <c r="AE114" s="159"/>
      <c r="AF114" s="159"/>
      <c r="AG114" s="159"/>
      <c r="AH114" s="159"/>
      <c r="AI114" s="159"/>
      <c r="AJ114" s="159"/>
      <c r="AK114" s="159"/>
      <c r="AL114" s="168"/>
      <c r="AM114" s="155"/>
      <c r="AN114" s="156"/>
      <c r="AO114" s="159"/>
      <c r="AP114" s="159"/>
      <c r="AQ114" s="159"/>
    </row>
    <row r="115" spans="1:43" x14ac:dyDescent="0.2">
      <c r="A115" s="157"/>
      <c r="B115" s="161"/>
      <c r="C115" s="155"/>
      <c r="D115" s="156"/>
      <c r="E115" s="914"/>
      <c r="F115" s="914"/>
      <c r="G115" s="914"/>
      <c r="H115" s="914"/>
      <c r="I115" s="914"/>
      <c r="J115" s="914"/>
      <c r="K115" s="914"/>
      <c r="L115" s="914"/>
      <c r="M115" s="914"/>
      <c r="N115" s="914"/>
      <c r="O115" s="914"/>
      <c r="P115" s="914"/>
      <c r="Q115" s="914"/>
      <c r="R115" s="914"/>
      <c r="S115" s="914"/>
      <c r="T115" s="914"/>
      <c r="U115" s="155"/>
      <c r="V115" s="156"/>
      <c r="W115" s="700"/>
      <c r="X115" s="700" t="s">
        <v>1275</v>
      </c>
      <c r="Y115" s="700"/>
      <c r="Z115" s="700"/>
      <c r="AA115" s="700"/>
      <c r="AB115" s="159"/>
      <c r="AC115" s="159"/>
      <c r="AD115" s="159"/>
      <c r="AE115" s="162" t="s">
        <v>2</v>
      </c>
      <c r="AF115" s="162"/>
      <c r="AG115" s="280"/>
      <c r="AH115" s="162"/>
      <c r="AI115" s="162"/>
      <c r="AJ115" s="280"/>
      <c r="AK115" s="162"/>
      <c r="AL115" s="169" t="s">
        <v>14</v>
      </c>
      <c r="AM115" s="155"/>
      <c r="AN115" s="156"/>
      <c r="AO115" s="159"/>
      <c r="AP115" s="159"/>
      <c r="AQ115" s="159"/>
    </row>
    <row r="116" spans="1:43" x14ac:dyDescent="0.2">
      <c r="A116" s="157"/>
      <c r="B116" s="161"/>
      <c r="C116" s="155"/>
      <c r="D116" s="156"/>
      <c r="E116" s="914"/>
      <c r="F116" s="914"/>
      <c r="G116" s="914"/>
      <c r="H116" s="914"/>
      <c r="I116" s="914"/>
      <c r="J116" s="914"/>
      <c r="K116" s="914"/>
      <c r="L116" s="914"/>
      <c r="M116" s="914"/>
      <c r="N116" s="914"/>
      <c r="O116" s="914"/>
      <c r="P116" s="914"/>
      <c r="Q116" s="914"/>
      <c r="R116" s="914"/>
      <c r="S116" s="914"/>
      <c r="T116" s="914"/>
      <c r="U116" s="155"/>
      <c r="V116" s="156"/>
      <c r="W116" s="159"/>
      <c r="X116" s="159"/>
      <c r="Y116" s="159"/>
      <c r="Z116" s="159"/>
      <c r="AA116" s="159"/>
      <c r="AB116" s="159"/>
      <c r="AC116" s="159"/>
      <c r="AD116" s="159"/>
      <c r="AE116" s="159"/>
      <c r="AF116" s="159"/>
      <c r="AH116" s="162"/>
      <c r="AI116" s="162"/>
      <c r="AJ116" s="280"/>
      <c r="AK116" s="162"/>
      <c r="AL116" s="169"/>
      <c r="AM116" s="155"/>
      <c r="AN116" s="156"/>
      <c r="AO116" s="159"/>
      <c r="AP116" s="159"/>
      <c r="AQ116" s="159"/>
    </row>
    <row r="117" spans="1:43" x14ac:dyDescent="0.2">
      <c r="A117" s="157"/>
      <c r="B117" s="161"/>
      <c r="C117" s="155"/>
      <c r="D117" s="156"/>
      <c r="E117" s="914"/>
      <c r="F117" s="914"/>
      <c r="G117" s="914"/>
      <c r="H117" s="914"/>
      <c r="I117" s="914"/>
      <c r="J117" s="914"/>
      <c r="K117" s="914"/>
      <c r="L117" s="914"/>
      <c r="M117" s="914"/>
      <c r="N117" s="914"/>
      <c r="O117" s="914"/>
      <c r="P117" s="914"/>
      <c r="Q117" s="914"/>
      <c r="R117" s="914"/>
      <c r="S117" s="914"/>
      <c r="T117" s="914"/>
      <c r="U117" s="155"/>
      <c r="V117" s="156"/>
      <c r="W117" s="159" t="s">
        <v>558</v>
      </c>
      <c r="X117" s="159"/>
      <c r="Y117" s="159"/>
      <c r="Z117" s="157"/>
      <c r="AA117" s="157"/>
      <c r="AB117" s="157"/>
      <c r="AC117" s="157"/>
      <c r="AD117" s="157"/>
      <c r="AE117" s="157"/>
      <c r="AF117" s="157"/>
      <c r="AG117" s="157"/>
      <c r="AH117" s="157"/>
      <c r="AI117" s="157"/>
      <c r="AJ117" s="157"/>
      <c r="AK117" s="157"/>
      <c r="AL117" s="169" t="s">
        <v>59</v>
      </c>
      <c r="AM117" s="155"/>
      <c r="AN117" s="156"/>
      <c r="AO117" s="159"/>
      <c r="AP117" s="159"/>
      <c r="AQ117" s="159"/>
    </row>
    <row r="118" spans="1:43" x14ac:dyDescent="0.2">
      <c r="A118" s="157"/>
      <c r="B118" s="161"/>
      <c r="C118" s="155"/>
      <c r="D118" s="156"/>
      <c r="E118" s="914"/>
      <c r="F118" s="914"/>
      <c r="G118" s="914"/>
      <c r="H118" s="914"/>
      <c r="I118" s="914"/>
      <c r="J118" s="914"/>
      <c r="K118" s="914"/>
      <c r="L118" s="914"/>
      <c r="M118" s="914"/>
      <c r="N118" s="914"/>
      <c r="O118" s="914"/>
      <c r="P118" s="914"/>
      <c r="Q118" s="914"/>
      <c r="R118" s="914"/>
      <c r="S118" s="914"/>
      <c r="T118" s="914"/>
      <c r="U118" s="155"/>
      <c r="V118" s="156"/>
      <c r="W118" s="159"/>
      <c r="X118" s="159"/>
      <c r="Y118" s="159"/>
      <c r="Z118" s="998" t="s">
        <v>559</v>
      </c>
      <c r="AA118" s="998"/>
      <c r="AB118" s="998"/>
      <c r="AC118" s="998"/>
      <c r="AD118" s="998"/>
      <c r="AE118" s="998"/>
      <c r="AF118" s="998"/>
      <c r="AG118" s="998"/>
      <c r="AH118" s="998"/>
      <c r="AI118" s="998"/>
      <c r="AJ118" s="998"/>
      <c r="AK118" s="998"/>
      <c r="AL118" s="168"/>
      <c r="AM118" s="155"/>
      <c r="AN118" s="156"/>
      <c r="AO118" s="159"/>
      <c r="AP118" s="159"/>
      <c r="AQ118" s="159"/>
    </row>
    <row r="119" spans="1:43" ht="6" customHeight="1" x14ac:dyDescent="0.2">
      <c r="A119" s="172"/>
      <c r="B119" s="171"/>
      <c r="C119" s="166"/>
      <c r="D119" s="165"/>
      <c r="E119" s="172"/>
      <c r="F119" s="172"/>
      <c r="G119" s="172"/>
      <c r="H119" s="172"/>
      <c r="I119" s="172"/>
      <c r="J119" s="172"/>
      <c r="K119" s="172"/>
      <c r="L119" s="172"/>
      <c r="M119" s="172"/>
      <c r="N119" s="172"/>
      <c r="O119" s="172"/>
      <c r="P119" s="172"/>
      <c r="Q119" s="172"/>
      <c r="R119" s="172"/>
      <c r="S119" s="172"/>
      <c r="T119" s="172"/>
      <c r="U119" s="166"/>
      <c r="V119" s="165"/>
      <c r="W119" s="172"/>
      <c r="X119" s="172"/>
      <c r="Y119" s="172"/>
      <c r="Z119" s="172"/>
      <c r="AA119" s="172"/>
      <c r="AB119" s="172"/>
      <c r="AC119" s="172"/>
      <c r="AD119" s="172"/>
      <c r="AE119" s="172"/>
      <c r="AF119" s="172"/>
      <c r="AG119" s="172"/>
      <c r="AH119" s="172"/>
      <c r="AI119" s="172"/>
      <c r="AJ119" s="172"/>
      <c r="AK119" s="172"/>
      <c r="AL119" s="173"/>
      <c r="AM119" s="166"/>
      <c r="AN119" s="165"/>
      <c r="AO119" s="172"/>
      <c r="AP119" s="172"/>
      <c r="AQ119" s="172"/>
    </row>
    <row r="120" spans="1:43" ht="6" customHeight="1" x14ac:dyDescent="0.2">
      <c r="A120" s="34"/>
      <c r="B120" s="787"/>
      <c r="C120" s="152"/>
      <c r="D120" s="153"/>
      <c r="E120" s="34"/>
      <c r="F120" s="34"/>
      <c r="G120" s="34"/>
      <c r="H120" s="34"/>
      <c r="I120" s="34"/>
      <c r="J120" s="34"/>
      <c r="K120" s="34"/>
      <c r="L120" s="34"/>
      <c r="M120" s="34"/>
      <c r="N120" s="34"/>
      <c r="O120" s="34"/>
      <c r="P120" s="34"/>
      <c r="Q120" s="34"/>
      <c r="R120" s="34"/>
      <c r="S120" s="34"/>
      <c r="T120" s="34"/>
      <c r="U120" s="152"/>
      <c r="V120" s="153"/>
      <c r="W120" s="34"/>
      <c r="X120" s="34"/>
      <c r="Y120" s="34"/>
      <c r="Z120" s="34"/>
      <c r="AA120" s="34"/>
      <c r="AB120" s="34"/>
      <c r="AC120" s="34"/>
      <c r="AD120" s="34"/>
      <c r="AE120" s="34"/>
      <c r="AF120" s="34"/>
      <c r="AG120" s="34"/>
      <c r="AH120" s="34"/>
      <c r="AI120" s="34"/>
      <c r="AJ120" s="34"/>
      <c r="AK120" s="34"/>
      <c r="AL120" s="41"/>
      <c r="AM120" s="152"/>
      <c r="AN120" s="153"/>
      <c r="AO120" s="34"/>
      <c r="AP120" s="34"/>
      <c r="AQ120" s="34"/>
    </row>
    <row r="121" spans="1:43" ht="11.25" customHeight="1" x14ac:dyDescent="0.2">
      <c r="A121" s="157"/>
      <c r="B121" s="161">
        <v>920</v>
      </c>
      <c r="C121" s="155"/>
      <c r="D121" s="156"/>
      <c r="E121" s="914" t="str">
        <f ca="1">VLOOKUP(INDIRECT(ADDRESS(ROW(),COLUMN()-3)),Language_Translations,MATCH(Language_Selected,Language_Options,0),FALSE)</f>
        <v>Diriez-vous que vous gagnez plus que votre (mari/partenaire), moins ou à peu prés la même chose ?</v>
      </c>
      <c r="F121" s="914"/>
      <c r="G121" s="914"/>
      <c r="H121" s="914"/>
      <c r="I121" s="914"/>
      <c r="J121" s="914"/>
      <c r="K121" s="914"/>
      <c r="L121" s="914"/>
      <c r="M121" s="914"/>
      <c r="N121" s="914"/>
      <c r="O121" s="914"/>
      <c r="P121" s="914"/>
      <c r="Q121" s="914"/>
      <c r="R121" s="914"/>
      <c r="S121" s="914"/>
      <c r="T121" s="914"/>
      <c r="U121" s="155"/>
      <c r="V121" s="156"/>
      <c r="W121" s="159" t="s">
        <v>1276</v>
      </c>
      <c r="X121" s="159"/>
      <c r="Y121" s="159"/>
      <c r="Z121" s="159"/>
      <c r="AA121" s="159"/>
      <c r="AC121" s="162" t="s">
        <v>2</v>
      </c>
      <c r="AD121" s="280"/>
      <c r="AE121" s="162"/>
      <c r="AF121" s="162"/>
      <c r="AG121" s="162"/>
      <c r="AH121" s="162"/>
      <c r="AI121" s="162"/>
      <c r="AJ121" s="162"/>
      <c r="AK121" s="162"/>
      <c r="AL121" s="169" t="s">
        <v>10</v>
      </c>
      <c r="AM121" s="155"/>
      <c r="AN121" s="156"/>
      <c r="AO121" s="159"/>
      <c r="AP121" s="159"/>
      <c r="AQ121" s="159"/>
    </row>
    <row r="122" spans="1:43" x14ac:dyDescent="0.2">
      <c r="A122" s="157"/>
      <c r="B122" s="161"/>
      <c r="C122" s="155"/>
      <c r="D122" s="156"/>
      <c r="E122" s="914"/>
      <c r="F122" s="914"/>
      <c r="G122" s="914"/>
      <c r="H122" s="914"/>
      <c r="I122" s="914"/>
      <c r="J122" s="914"/>
      <c r="K122" s="914"/>
      <c r="L122" s="914"/>
      <c r="M122" s="914"/>
      <c r="N122" s="914"/>
      <c r="O122" s="914"/>
      <c r="P122" s="914"/>
      <c r="Q122" s="914"/>
      <c r="R122" s="914"/>
      <c r="S122" s="914"/>
      <c r="T122" s="914"/>
      <c r="U122" s="155"/>
      <c r="V122" s="156"/>
      <c r="W122" s="159" t="s">
        <v>1277</v>
      </c>
      <c r="X122" s="159"/>
      <c r="Y122" s="159"/>
      <c r="Z122" s="159"/>
      <c r="AA122" s="159"/>
      <c r="AC122" s="162" t="s">
        <v>2</v>
      </c>
      <c r="AD122" s="280"/>
      <c r="AE122" s="162"/>
      <c r="AF122" s="162"/>
      <c r="AG122" s="162"/>
      <c r="AH122" s="162"/>
      <c r="AI122" s="162"/>
      <c r="AJ122" s="162"/>
      <c r="AK122" s="162"/>
      <c r="AL122" s="169" t="s">
        <v>12</v>
      </c>
      <c r="AM122" s="155"/>
      <c r="AN122" s="156"/>
      <c r="AO122" s="159"/>
      <c r="AP122" s="159"/>
      <c r="AQ122" s="159"/>
    </row>
    <row r="123" spans="1:43" x14ac:dyDescent="0.2">
      <c r="A123" s="157"/>
      <c r="B123" s="161"/>
      <c r="C123" s="155"/>
      <c r="D123" s="156"/>
      <c r="E123" s="914"/>
      <c r="F123" s="914"/>
      <c r="G123" s="914"/>
      <c r="H123" s="914"/>
      <c r="I123" s="914"/>
      <c r="J123" s="914"/>
      <c r="K123" s="914"/>
      <c r="L123" s="914"/>
      <c r="M123" s="914"/>
      <c r="N123" s="914"/>
      <c r="O123" s="914"/>
      <c r="P123" s="914"/>
      <c r="Q123" s="914"/>
      <c r="R123" s="914"/>
      <c r="S123" s="914"/>
      <c r="T123" s="914"/>
      <c r="U123" s="155"/>
      <c r="V123" s="156"/>
      <c r="W123" s="700" t="s">
        <v>1278</v>
      </c>
      <c r="X123" s="159"/>
      <c r="Y123" s="159"/>
      <c r="Z123" s="159"/>
      <c r="AA123" s="159"/>
      <c r="AB123" s="159"/>
      <c r="AC123" s="162"/>
      <c r="AD123" s="162"/>
      <c r="AE123" s="162"/>
      <c r="AF123" s="162" t="s">
        <v>2</v>
      </c>
      <c r="AG123" s="162"/>
      <c r="AH123" s="162"/>
      <c r="AI123" s="162"/>
      <c r="AJ123" s="162"/>
      <c r="AK123" s="162"/>
      <c r="AL123" s="169" t="s">
        <v>14</v>
      </c>
      <c r="AM123" s="155"/>
      <c r="AN123" s="156"/>
      <c r="AO123" s="159"/>
      <c r="AP123" s="159"/>
      <c r="AQ123" s="159"/>
    </row>
    <row r="124" spans="1:43" x14ac:dyDescent="0.2">
      <c r="A124" s="157"/>
      <c r="B124" s="161"/>
      <c r="C124" s="155"/>
      <c r="D124" s="156"/>
      <c r="E124" s="914"/>
      <c r="F124" s="914"/>
      <c r="G124" s="914"/>
      <c r="H124" s="914"/>
      <c r="I124" s="914"/>
      <c r="J124" s="914"/>
      <c r="K124" s="914"/>
      <c r="L124" s="914"/>
      <c r="M124" s="914"/>
      <c r="N124" s="914"/>
      <c r="O124" s="914"/>
      <c r="P124" s="914"/>
      <c r="Q124" s="914"/>
      <c r="R124" s="914"/>
      <c r="S124" s="914"/>
      <c r="T124" s="914"/>
      <c r="U124" s="155"/>
      <c r="V124" s="156"/>
      <c r="W124" s="159" t="s">
        <v>1279</v>
      </c>
      <c r="X124" s="159"/>
      <c r="Y124" s="159"/>
      <c r="Z124" s="159"/>
      <c r="AA124" s="159"/>
      <c r="AB124" s="159"/>
      <c r="AC124" s="159"/>
      <c r="AD124" s="159"/>
      <c r="AE124" s="159"/>
      <c r="AF124" s="159"/>
      <c r="AG124" s="159"/>
      <c r="AH124" s="159"/>
      <c r="AI124" s="159"/>
      <c r="AJ124" s="159"/>
      <c r="AK124" s="159"/>
      <c r="AL124" s="168"/>
      <c r="AM124" s="155"/>
      <c r="AN124" s="156"/>
      <c r="AO124" s="159"/>
      <c r="AP124" s="159"/>
      <c r="AQ124" s="159"/>
    </row>
    <row r="125" spans="1:43" x14ac:dyDescent="0.2">
      <c r="A125" s="157"/>
      <c r="B125" s="161"/>
      <c r="C125" s="155"/>
      <c r="D125" s="156"/>
      <c r="E125" s="914"/>
      <c r="F125" s="914"/>
      <c r="G125" s="914"/>
      <c r="H125" s="914"/>
      <c r="I125" s="914"/>
      <c r="J125" s="914"/>
      <c r="K125" s="914"/>
      <c r="L125" s="914"/>
      <c r="M125" s="914"/>
      <c r="N125" s="914"/>
      <c r="O125" s="914"/>
      <c r="P125" s="914"/>
      <c r="Q125" s="914"/>
      <c r="R125" s="914"/>
      <c r="S125" s="914"/>
      <c r="T125" s="914"/>
      <c r="U125" s="155"/>
      <c r="V125" s="156"/>
      <c r="W125" s="159"/>
      <c r="X125" s="159" t="s">
        <v>1280</v>
      </c>
      <c r="Y125" s="159"/>
      <c r="Z125" s="159"/>
      <c r="AA125" s="159"/>
      <c r="AB125" s="159"/>
      <c r="AC125" s="162" t="s">
        <v>2</v>
      </c>
      <c r="AD125" s="162"/>
      <c r="AE125" s="162"/>
      <c r="AF125" s="162"/>
      <c r="AG125" s="162"/>
      <c r="AH125" s="162"/>
      <c r="AI125" s="162"/>
      <c r="AJ125" s="162"/>
      <c r="AK125" s="162"/>
      <c r="AL125" s="269" t="s">
        <v>16</v>
      </c>
      <c r="AM125" s="155"/>
      <c r="AN125" s="156"/>
      <c r="AO125" s="159"/>
      <c r="AP125" s="159">
        <v>922</v>
      </c>
      <c r="AQ125" s="159"/>
    </row>
    <row r="126" spans="1:43" x14ac:dyDescent="0.2">
      <c r="A126" s="157"/>
      <c r="B126" s="161"/>
      <c r="C126" s="155"/>
      <c r="D126" s="156"/>
      <c r="E126" s="914"/>
      <c r="F126" s="914"/>
      <c r="G126" s="914"/>
      <c r="H126" s="914"/>
      <c r="I126" s="914"/>
      <c r="J126" s="914"/>
      <c r="K126" s="914"/>
      <c r="L126" s="914"/>
      <c r="M126" s="914"/>
      <c r="N126" s="914"/>
      <c r="O126" s="914"/>
      <c r="P126" s="914"/>
      <c r="Q126" s="914"/>
      <c r="R126" s="914"/>
      <c r="S126" s="914"/>
      <c r="T126" s="914"/>
      <c r="U126" s="155"/>
      <c r="V126" s="156"/>
      <c r="W126" s="159" t="s">
        <v>560</v>
      </c>
      <c r="X126" s="159"/>
      <c r="Y126" s="159"/>
      <c r="Z126" s="159"/>
      <c r="AA126" s="159"/>
      <c r="AB126" s="162" t="s">
        <v>2</v>
      </c>
      <c r="AC126" s="162"/>
      <c r="AD126" s="162"/>
      <c r="AE126" s="162"/>
      <c r="AF126" s="162"/>
      <c r="AG126" s="162"/>
      <c r="AH126" s="162"/>
      <c r="AI126" s="162"/>
      <c r="AJ126" s="162"/>
      <c r="AK126" s="162"/>
      <c r="AL126" s="169" t="s">
        <v>58</v>
      </c>
      <c r="AM126" s="155"/>
      <c r="AN126" s="156"/>
      <c r="AO126" s="159"/>
      <c r="AP126" s="275"/>
      <c r="AQ126" s="159"/>
    </row>
    <row r="127" spans="1:43" ht="6" customHeight="1" x14ac:dyDescent="0.2">
      <c r="A127" s="172"/>
      <c r="B127" s="171"/>
      <c r="C127" s="166"/>
      <c r="D127" s="165"/>
      <c r="E127" s="172"/>
      <c r="F127" s="172"/>
      <c r="G127" s="172"/>
      <c r="H127" s="172"/>
      <c r="I127" s="172"/>
      <c r="J127" s="172"/>
      <c r="K127" s="172"/>
      <c r="L127" s="172"/>
      <c r="M127" s="172"/>
      <c r="N127" s="172"/>
      <c r="O127" s="172"/>
      <c r="P127" s="172"/>
      <c r="Q127" s="172"/>
      <c r="R127" s="172"/>
      <c r="S127" s="172"/>
      <c r="T127" s="172"/>
      <c r="U127" s="166"/>
      <c r="V127" s="165"/>
      <c r="W127" s="172"/>
      <c r="X127" s="172"/>
      <c r="Y127" s="172"/>
      <c r="Z127" s="172"/>
      <c r="AA127" s="172"/>
      <c r="AB127" s="172"/>
      <c r="AC127" s="172"/>
      <c r="AD127" s="172"/>
      <c r="AE127" s="172"/>
      <c r="AF127" s="172"/>
      <c r="AG127" s="172"/>
      <c r="AH127" s="172"/>
      <c r="AI127" s="172"/>
      <c r="AJ127" s="172"/>
      <c r="AK127" s="172"/>
      <c r="AL127" s="173"/>
      <c r="AM127" s="166"/>
      <c r="AN127" s="165"/>
      <c r="AO127" s="172"/>
      <c r="AP127" s="172"/>
      <c r="AQ127" s="172"/>
    </row>
    <row r="128" spans="1:43" ht="6" customHeight="1" x14ac:dyDescent="0.2">
      <c r="A128" s="34"/>
      <c r="B128" s="787"/>
      <c r="C128" s="152"/>
      <c r="D128" s="153"/>
      <c r="E128" s="34"/>
      <c r="F128" s="34"/>
      <c r="G128" s="34"/>
      <c r="H128" s="34"/>
      <c r="I128" s="34"/>
      <c r="J128" s="34"/>
      <c r="K128" s="34"/>
      <c r="L128" s="34"/>
      <c r="M128" s="34"/>
      <c r="N128" s="34"/>
      <c r="O128" s="34"/>
      <c r="P128" s="34"/>
      <c r="Q128" s="34"/>
      <c r="R128" s="34"/>
      <c r="S128" s="34"/>
      <c r="T128" s="34"/>
      <c r="U128" s="152"/>
      <c r="V128" s="153"/>
      <c r="W128" s="34"/>
      <c r="X128" s="34"/>
      <c r="Y128" s="34"/>
      <c r="Z128" s="34"/>
      <c r="AA128" s="34"/>
      <c r="AB128" s="34"/>
      <c r="AC128" s="34"/>
      <c r="AD128" s="34"/>
      <c r="AE128" s="34"/>
      <c r="AF128" s="34"/>
      <c r="AG128" s="34"/>
      <c r="AH128" s="34"/>
      <c r="AI128" s="34"/>
      <c r="AJ128" s="34"/>
      <c r="AK128" s="34"/>
      <c r="AL128" s="41"/>
      <c r="AM128" s="152"/>
      <c r="AN128" s="153"/>
      <c r="AO128" s="34"/>
      <c r="AP128" s="34"/>
      <c r="AQ128" s="34"/>
    </row>
    <row r="129" spans="1:43" ht="11.25" customHeight="1" x14ac:dyDescent="0.2">
      <c r="A129" s="157"/>
      <c r="B129" s="775">
        <v>921</v>
      </c>
      <c r="C129" s="155"/>
      <c r="D129" s="156"/>
      <c r="E129" s="924" t="str">
        <f ca="1">VLOOKUP(INDIRECT(ADDRESS(ROW(),COLUMN()-3)),Language_Translations,MATCH(Language_Selected,Language_Options,0),FALSE)</f>
        <v>Habituellement, qui décide comment l'argent que votre (mari/partenaire) gagne va être utilisé: vous, votre (mari/partenaire), ou conjointement vous et votre (mari/partenaire) ?</v>
      </c>
      <c r="F129" s="924"/>
      <c r="G129" s="924"/>
      <c r="H129" s="924"/>
      <c r="I129" s="924"/>
      <c r="J129" s="924"/>
      <c r="K129" s="924"/>
      <c r="L129" s="924"/>
      <c r="M129" s="924"/>
      <c r="N129" s="924"/>
      <c r="O129" s="924"/>
      <c r="P129" s="924"/>
      <c r="Q129" s="924"/>
      <c r="R129" s="924"/>
      <c r="S129" s="924"/>
      <c r="T129" s="924"/>
      <c r="U129" s="155"/>
      <c r="V129" s="156"/>
      <c r="W129" s="700" t="s">
        <v>1272</v>
      </c>
      <c r="X129" s="700"/>
      <c r="Y129" s="700"/>
      <c r="Z129" s="700"/>
      <c r="AA129" s="157"/>
      <c r="AB129" s="163" t="s">
        <v>2</v>
      </c>
      <c r="AC129" s="163"/>
      <c r="AD129" s="280"/>
      <c r="AE129" s="163"/>
      <c r="AF129" s="163"/>
      <c r="AG129" s="163"/>
      <c r="AH129" s="163"/>
      <c r="AI129" s="163"/>
      <c r="AJ129" s="163"/>
      <c r="AK129" s="163"/>
      <c r="AL129" s="169" t="s">
        <v>10</v>
      </c>
      <c r="AM129" s="155"/>
      <c r="AN129" s="156"/>
      <c r="AO129" s="157"/>
      <c r="AP129" s="157"/>
      <c r="AQ129" s="157"/>
    </row>
    <row r="130" spans="1:43" x14ac:dyDescent="0.2">
      <c r="A130" s="157"/>
      <c r="B130" s="775"/>
      <c r="C130" s="155"/>
      <c r="D130" s="156"/>
      <c r="E130" s="924"/>
      <c r="F130" s="924"/>
      <c r="G130" s="924"/>
      <c r="H130" s="924"/>
      <c r="I130" s="924"/>
      <c r="J130" s="924"/>
      <c r="K130" s="924"/>
      <c r="L130" s="924"/>
      <c r="M130" s="924"/>
      <c r="N130" s="924"/>
      <c r="O130" s="924"/>
      <c r="P130" s="924"/>
      <c r="Q130" s="924"/>
      <c r="R130" s="924"/>
      <c r="S130" s="924"/>
      <c r="T130" s="924"/>
      <c r="U130" s="155"/>
      <c r="V130" s="156"/>
      <c r="W130" s="700" t="s">
        <v>1273</v>
      </c>
      <c r="X130" s="700"/>
      <c r="Y130" s="700"/>
      <c r="Z130" s="700"/>
      <c r="AA130" s="157"/>
      <c r="AB130" s="157"/>
      <c r="AC130" s="157"/>
      <c r="AD130" s="163" t="s">
        <v>2</v>
      </c>
      <c r="AE130" s="280"/>
      <c r="AF130" s="163"/>
      <c r="AG130" s="163"/>
      <c r="AH130" s="163"/>
      <c r="AI130" s="163"/>
      <c r="AJ130" s="163"/>
      <c r="AK130" s="163"/>
      <c r="AL130" s="169" t="s">
        <v>12</v>
      </c>
      <c r="AM130" s="155"/>
      <c r="AN130" s="156"/>
      <c r="AO130" s="157"/>
      <c r="AP130" s="157"/>
      <c r="AQ130" s="157"/>
    </row>
    <row r="131" spans="1:43" x14ac:dyDescent="0.2">
      <c r="A131" s="157"/>
      <c r="B131" s="775"/>
      <c r="C131" s="155"/>
      <c r="D131" s="156"/>
      <c r="E131" s="924"/>
      <c r="F131" s="924"/>
      <c r="G131" s="924"/>
      <c r="H131" s="924"/>
      <c r="I131" s="924"/>
      <c r="J131" s="924"/>
      <c r="K131" s="924"/>
      <c r="L131" s="924"/>
      <c r="M131" s="924"/>
      <c r="N131" s="924"/>
      <c r="O131" s="924"/>
      <c r="P131" s="924"/>
      <c r="Q131" s="924"/>
      <c r="R131" s="924"/>
      <c r="S131" s="924"/>
      <c r="T131" s="924"/>
      <c r="U131" s="155"/>
      <c r="V131" s="156"/>
      <c r="W131" s="700" t="s">
        <v>1274</v>
      </c>
      <c r="X131" s="700"/>
      <c r="Y131" s="700"/>
      <c r="Z131" s="700"/>
      <c r="AA131" s="157"/>
      <c r="AB131" s="157"/>
      <c r="AC131" s="157"/>
      <c r="AD131" s="157"/>
      <c r="AE131" s="157"/>
      <c r="AF131" s="157"/>
      <c r="AG131" s="157"/>
      <c r="AH131" s="157"/>
      <c r="AI131" s="157"/>
      <c r="AJ131" s="157"/>
      <c r="AK131" s="157"/>
      <c r="AL131" s="168"/>
      <c r="AM131" s="155"/>
      <c r="AN131" s="156"/>
      <c r="AO131" s="157"/>
      <c r="AP131" s="157"/>
      <c r="AQ131" s="157"/>
    </row>
    <row r="132" spans="1:43" x14ac:dyDescent="0.2">
      <c r="A132" s="157"/>
      <c r="B132" s="161"/>
      <c r="C132" s="155"/>
      <c r="D132" s="156"/>
      <c r="E132" s="924"/>
      <c r="F132" s="924"/>
      <c r="G132" s="924"/>
      <c r="H132" s="924"/>
      <c r="I132" s="924"/>
      <c r="J132" s="924"/>
      <c r="K132" s="924"/>
      <c r="L132" s="924"/>
      <c r="M132" s="924"/>
      <c r="N132" s="924"/>
      <c r="O132" s="924"/>
      <c r="P132" s="924"/>
      <c r="Q132" s="924"/>
      <c r="R132" s="924"/>
      <c r="S132" s="924"/>
      <c r="T132" s="924"/>
      <c r="U132" s="155"/>
      <c r="V132" s="156"/>
      <c r="W132" s="700"/>
      <c r="X132" s="700" t="s">
        <v>1275</v>
      </c>
      <c r="Y132" s="700"/>
      <c r="Z132" s="700"/>
      <c r="AA132" s="159"/>
      <c r="AB132" s="159"/>
      <c r="AC132" s="159"/>
      <c r="AD132" s="159"/>
      <c r="AE132" s="159"/>
      <c r="AF132" s="162" t="s">
        <v>2</v>
      </c>
      <c r="AG132" s="162"/>
      <c r="AH132" s="162"/>
      <c r="AI132" s="162"/>
      <c r="AJ132" s="162"/>
      <c r="AK132" s="162"/>
      <c r="AL132" s="169" t="s">
        <v>14</v>
      </c>
      <c r="AM132" s="155"/>
      <c r="AN132" s="156"/>
      <c r="AO132" s="159"/>
      <c r="AP132" s="159"/>
      <c r="AQ132" s="159"/>
    </row>
    <row r="133" spans="1:43" x14ac:dyDescent="0.2">
      <c r="A133" s="157"/>
      <c r="B133" s="161"/>
      <c r="C133" s="155"/>
      <c r="D133" s="156"/>
      <c r="E133" s="924"/>
      <c r="F133" s="924"/>
      <c r="G133" s="924"/>
      <c r="H133" s="924"/>
      <c r="I133" s="924"/>
      <c r="J133" s="924"/>
      <c r="K133" s="924"/>
      <c r="L133" s="924"/>
      <c r="M133" s="924"/>
      <c r="N133" s="924"/>
      <c r="O133" s="924"/>
      <c r="P133" s="924"/>
      <c r="Q133" s="924"/>
      <c r="R133" s="924"/>
      <c r="S133" s="924"/>
      <c r="T133" s="924"/>
      <c r="U133" s="155"/>
      <c r="V133" s="156"/>
      <c r="W133" s="159" t="s">
        <v>1279</v>
      </c>
      <c r="X133" s="159"/>
      <c r="Y133" s="159"/>
      <c r="Z133" s="159"/>
      <c r="AA133" s="159"/>
      <c r="AB133" s="159"/>
      <c r="AC133" s="159"/>
      <c r="AD133" s="159"/>
      <c r="AE133" s="159"/>
      <c r="AF133" s="159"/>
      <c r="AG133" s="159"/>
      <c r="AH133" s="159"/>
      <c r="AI133" s="159"/>
      <c r="AJ133" s="159"/>
      <c r="AK133" s="159"/>
      <c r="AL133" s="168"/>
      <c r="AM133" s="155"/>
      <c r="AN133" s="156"/>
      <c r="AO133" s="159"/>
      <c r="AP133" s="159"/>
      <c r="AQ133" s="159"/>
    </row>
    <row r="134" spans="1:43" x14ac:dyDescent="0.2">
      <c r="A134" s="157"/>
      <c r="B134" s="161"/>
      <c r="C134" s="155"/>
      <c r="D134" s="156"/>
      <c r="E134" s="924"/>
      <c r="F134" s="924"/>
      <c r="G134" s="924"/>
      <c r="H134" s="924"/>
      <c r="I134" s="924"/>
      <c r="J134" s="924"/>
      <c r="K134" s="924"/>
      <c r="L134" s="924"/>
      <c r="M134" s="924"/>
      <c r="N134" s="924"/>
      <c r="O134" s="924"/>
      <c r="P134" s="924"/>
      <c r="Q134" s="924"/>
      <c r="R134" s="924"/>
      <c r="S134" s="924"/>
      <c r="T134" s="924"/>
      <c r="U134" s="155"/>
      <c r="V134" s="156"/>
      <c r="W134" s="159" t="s">
        <v>177</v>
      </c>
      <c r="X134" s="159" t="s">
        <v>1280</v>
      </c>
      <c r="Y134" s="159"/>
      <c r="Z134" s="159"/>
      <c r="AA134" s="159"/>
      <c r="AB134" s="159"/>
      <c r="AC134" s="162" t="s">
        <v>2</v>
      </c>
      <c r="AD134" s="162"/>
      <c r="AE134" s="162"/>
      <c r="AF134" s="162"/>
      <c r="AG134" s="162"/>
      <c r="AH134" s="162"/>
      <c r="AI134" s="162"/>
      <c r="AJ134" s="162"/>
      <c r="AK134" s="162"/>
      <c r="AL134" s="269" t="s">
        <v>16</v>
      </c>
      <c r="AM134" s="155"/>
      <c r="AN134" s="156"/>
      <c r="AO134" s="159"/>
      <c r="AP134" s="159"/>
      <c r="AQ134" s="159"/>
    </row>
    <row r="135" spans="1:43" x14ac:dyDescent="0.2">
      <c r="A135" s="157"/>
      <c r="B135" s="161"/>
      <c r="C135" s="155"/>
      <c r="D135" s="156"/>
      <c r="E135" s="924"/>
      <c r="F135" s="924"/>
      <c r="G135" s="924"/>
      <c r="H135" s="924"/>
      <c r="I135" s="924"/>
      <c r="J135" s="924"/>
      <c r="K135" s="924"/>
      <c r="L135" s="924"/>
      <c r="M135" s="924"/>
      <c r="N135" s="924"/>
      <c r="O135" s="924"/>
      <c r="P135" s="924"/>
      <c r="Q135" s="924"/>
      <c r="R135" s="924"/>
      <c r="S135" s="924"/>
      <c r="T135" s="924"/>
      <c r="U135" s="155"/>
      <c r="V135" s="156"/>
      <c r="W135" s="159"/>
      <c r="X135" s="159"/>
      <c r="Y135" s="159"/>
      <c r="Z135" s="159"/>
      <c r="AA135" s="159"/>
      <c r="AB135" s="159"/>
      <c r="AC135" s="162"/>
      <c r="AD135" s="162"/>
      <c r="AE135" s="162"/>
      <c r="AF135" s="162"/>
      <c r="AG135" s="162"/>
      <c r="AH135" s="162"/>
      <c r="AI135" s="162"/>
      <c r="AJ135" s="162"/>
      <c r="AK135" s="162"/>
      <c r="AL135" s="269"/>
      <c r="AM135" s="155"/>
      <c r="AN135" s="156"/>
      <c r="AO135" s="159"/>
      <c r="AP135" s="159"/>
      <c r="AQ135" s="159"/>
    </row>
    <row r="136" spans="1:43" x14ac:dyDescent="0.2">
      <c r="A136" s="157"/>
      <c r="B136" s="161"/>
      <c r="C136" s="155"/>
      <c r="D136" s="156"/>
      <c r="E136" s="924"/>
      <c r="F136" s="924"/>
      <c r="G136" s="924"/>
      <c r="H136" s="924"/>
      <c r="I136" s="924"/>
      <c r="J136" s="924"/>
      <c r="K136" s="924"/>
      <c r="L136" s="924"/>
      <c r="M136" s="924"/>
      <c r="N136" s="924"/>
      <c r="O136" s="924"/>
      <c r="P136" s="924"/>
      <c r="Q136" s="924"/>
      <c r="R136" s="924"/>
      <c r="S136" s="924"/>
      <c r="T136" s="924"/>
      <c r="U136" s="155"/>
      <c r="V136" s="156"/>
      <c r="W136" s="159" t="s">
        <v>558</v>
      </c>
      <c r="X136" s="159"/>
      <c r="Y136" s="159"/>
      <c r="Z136" s="157"/>
      <c r="AA136" s="157"/>
      <c r="AB136" s="157"/>
      <c r="AC136" s="157"/>
      <c r="AD136" s="157"/>
      <c r="AE136" s="157"/>
      <c r="AF136" s="157"/>
      <c r="AG136" s="157"/>
      <c r="AH136" s="157"/>
      <c r="AI136" s="157"/>
      <c r="AJ136" s="157"/>
      <c r="AK136" s="157"/>
      <c r="AL136" s="169" t="s">
        <v>59</v>
      </c>
      <c r="AM136" s="155"/>
      <c r="AN136" s="156"/>
      <c r="AO136" s="159"/>
      <c r="AP136" s="159"/>
      <c r="AQ136" s="159"/>
    </row>
    <row r="137" spans="1:43" x14ac:dyDescent="0.2">
      <c r="A137" s="157"/>
      <c r="B137" s="161"/>
      <c r="C137" s="155"/>
      <c r="D137" s="156"/>
      <c r="E137" s="924"/>
      <c r="F137" s="924"/>
      <c r="G137" s="924"/>
      <c r="H137" s="924"/>
      <c r="I137" s="924"/>
      <c r="J137" s="924"/>
      <c r="K137" s="924"/>
      <c r="L137" s="924"/>
      <c r="M137" s="924"/>
      <c r="N137" s="924"/>
      <c r="O137" s="924"/>
      <c r="P137" s="924"/>
      <c r="Q137" s="924"/>
      <c r="R137" s="924"/>
      <c r="S137" s="924"/>
      <c r="T137" s="924"/>
      <c r="U137" s="155"/>
      <c r="V137" s="156"/>
      <c r="W137" s="159"/>
      <c r="X137" s="159"/>
      <c r="Y137" s="159"/>
      <c r="Z137" s="998" t="s">
        <v>559</v>
      </c>
      <c r="AA137" s="998"/>
      <c r="AB137" s="998"/>
      <c r="AC137" s="998"/>
      <c r="AD137" s="998"/>
      <c r="AE137" s="998"/>
      <c r="AF137" s="998"/>
      <c r="AG137" s="998"/>
      <c r="AH137" s="998"/>
      <c r="AI137" s="998"/>
      <c r="AJ137" s="998"/>
      <c r="AK137" s="998"/>
      <c r="AL137" s="168"/>
      <c r="AM137" s="155"/>
      <c r="AN137" s="156"/>
      <c r="AO137" s="159"/>
      <c r="AP137" s="159"/>
      <c r="AQ137" s="159"/>
    </row>
    <row r="138" spans="1:43" ht="6" customHeight="1" x14ac:dyDescent="0.2">
      <c r="A138" s="172"/>
      <c r="B138" s="171"/>
      <c r="C138" s="166"/>
      <c r="D138" s="165"/>
      <c r="E138" s="172"/>
      <c r="F138" s="172"/>
      <c r="G138" s="172"/>
      <c r="H138" s="172"/>
      <c r="I138" s="172"/>
      <c r="J138" s="172"/>
      <c r="K138" s="172"/>
      <c r="L138" s="172"/>
      <c r="M138" s="172"/>
      <c r="N138" s="172"/>
      <c r="O138" s="172"/>
      <c r="P138" s="172"/>
      <c r="Q138" s="172"/>
      <c r="R138" s="172"/>
      <c r="S138" s="172"/>
      <c r="T138" s="172"/>
      <c r="U138" s="166"/>
      <c r="V138" s="165"/>
      <c r="W138" s="172"/>
      <c r="X138" s="172"/>
      <c r="Y138" s="172"/>
      <c r="Z138" s="172"/>
      <c r="AA138" s="172"/>
      <c r="AB138" s="172"/>
      <c r="AC138" s="172"/>
      <c r="AD138" s="172"/>
      <c r="AE138" s="172"/>
      <c r="AF138" s="172"/>
      <c r="AG138" s="172"/>
      <c r="AH138" s="172"/>
      <c r="AI138" s="172"/>
      <c r="AJ138" s="172"/>
      <c r="AK138" s="172"/>
      <c r="AL138" s="173"/>
      <c r="AM138" s="166"/>
      <c r="AN138" s="165"/>
      <c r="AO138" s="172"/>
      <c r="AP138" s="172"/>
      <c r="AQ138" s="172"/>
    </row>
    <row r="139" spans="1:43" ht="6" customHeight="1" x14ac:dyDescent="0.2">
      <c r="A139" s="34"/>
      <c r="B139" s="787"/>
      <c r="C139" s="152"/>
      <c r="D139" s="153"/>
      <c r="E139" s="34"/>
      <c r="F139" s="34"/>
      <c r="G139" s="34"/>
      <c r="H139" s="34"/>
      <c r="I139" s="34"/>
      <c r="J139" s="34"/>
      <c r="K139" s="34"/>
      <c r="L139" s="34"/>
      <c r="M139" s="34"/>
      <c r="N139" s="34"/>
      <c r="O139" s="34"/>
      <c r="P139" s="34"/>
      <c r="Q139" s="34"/>
      <c r="R139" s="34"/>
      <c r="S139" s="34"/>
      <c r="T139" s="34"/>
      <c r="U139" s="152"/>
      <c r="V139" s="153"/>
      <c r="W139" s="34"/>
      <c r="X139" s="34"/>
      <c r="Y139" s="34"/>
      <c r="Z139" s="34"/>
      <c r="AA139" s="34"/>
      <c r="AB139" s="34"/>
      <c r="AC139" s="34"/>
      <c r="AD139" s="34"/>
      <c r="AE139" s="34"/>
      <c r="AF139" s="34"/>
      <c r="AG139" s="34"/>
      <c r="AH139" s="34"/>
      <c r="AI139" s="34"/>
      <c r="AJ139" s="34"/>
      <c r="AK139" s="34"/>
      <c r="AL139" s="41"/>
      <c r="AM139" s="152"/>
      <c r="AN139" s="153"/>
      <c r="AO139" s="34"/>
      <c r="AP139" s="34"/>
      <c r="AQ139" s="34"/>
    </row>
    <row r="140" spans="1:43" ht="11.25" customHeight="1" x14ac:dyDescent="0.2">
      <c r="A140" s="157"/>
      <c r="B140" s="161">
        <v>922</v>
      </c>
      <c r="C140" s="155"/>
      <c r="D140" s="156"/>
      <c r="E140" s="914" t="str">
        <f ca="1">VLOOKUP(INDIRECT(ADDRESS(ROW(),COLUMN()-3)),Language_Translations,MATCH(Language_Selected,Language_Options,0),FALSE)</f>
        <v>Habituellement, qui prend les décisions en ce qui concerne vos propres soins de santé: vous, votre (mari/partenaire), conjointement vous et votre (mari/partenaire) ou quelqu'un d'autre ?</v>
      </c>
      <c r="F140" s="914"/>
      <c r="G140" s="914"/>
      <c r="H140" s="914"/>
      <c r="I140" s="914"/>
      <c r="J140" s="914"/>
      <c r="K140" s="914"/>
      <c r="L140" s="914"/>
      <c r="M140" s="914"/>
      <c r="N140" s="914"/>
      <c r="O140" s="914"/>
      <c r="P140" s="914"/>
      <c r="Q140" s="914"/>
      <c r="R140" s="914"/>
      <c r="S140" s="914"/>
      <c r="T140" s="914"/>
      <c r="U140" s="155"/>
      <c r="V140" s="156"/>
      <c r="W140" s="700" t="s">
        <v>1272</v>
      </c>
      <c r="X140" s="700"/>
      <c r="Y140" s="700"/>
      <c r="Z140" s="700"/>
      <c r="AA140" s="740"/>
      <c r="AB140" s="162" t="s">
        <v>2</v>
      </c>
      <c r="AC140" s="162"/>
      <c r="AD140" s="280"/>
      <c r="AE140" s="162"/>
      <c r="AF140" s="162"/>
      <c r="AG140" s="162"/>
      <c r="AH140" s="162"/>
      <c r="AI140" s="162"/>
      <c r="AJ140" s="162"/>
      <c r="AK140" s="162"/>
      <c r="AL140" s="169" t="s">
        <v>10</v>
      </c>
      <c r="AM140" s="155"/>
      <c r="AN140" s="156"/>
      <c r="AO140" s="159"/>
      <c r="AP140" s="159"/>
      <c r="AQ140" s="159"/>
    </row>
    <row r="141" spans="1:43" x14ac:dyDescent="0.2">
      <c r="A141" s="157"/>
      <c r="B141" s="161"/>
      <c r="C141" s="155"/>
      <c r="D141" s="156"/>
      <c r="E141" s="914"/>
      <c r="F141" s="914"/>
      <c r="G141" s="914"/>
      <c r="H141" s="914"/>
      <c r="I141" s="914"/>
      <c r="J141" s="914"/>
      <c r="K141" s="914"/>
      <c r="L141" s="914"/>
      <c r="M141" s="914"/>
      <c r="N141" s="914"/>
      <c r="O141" s="914"/>
      <c r="P141" s="914"/>
      <c r="Q141" s="914"/>
      <c r="R141" s="914"/>
      <c r="S141" s="914"/>
      <c r="T141" s="914"/>
      <c r="U141" s="155"/>
      <c r="V141" s="156"/>
      <c r="W141" s="700" t="s">
        <v>1273</v>
      </c>
      <c r="X141" s="700"/>
      <c r="Y141" s="700"/>
      <c r="Z141" s="700"/>
      <c r="AA141" s="740"/>
      <c r="AB141" s="159"/>
      <c r="AC141" s="159"/>
      <c r="AD141" s="162" t="s">
        <v>2</v>
      </c>
      <c r="AE141" s="280"/>
      <c r="AF141" s="162"/>
      <c r="AG141" s="162"/>
      <c r="AH141" s="162"/>
      <c r="AI141" s="162"/>
      <c r="AJ141" s="162"/>
      <c r="AK141" s="162"/>
      <c r="AL141" s="169" t="s">
        <v>12</v>
      </c>
      <c r="AM141" s="155"/>
      <c r="AN141" s="156"/>
      <c r="AO141" s="159"/>
      <c r="AP141" s="159"/>
      <c r="AQ141" s="159"/>
    </row>
    <row r="142" spans="1:43" x14ac:dyDescent="0.2">
      <c r="A142" s="157"/>
      <c r="B142" s="161"/>
      <c r="C142" s="155"/>
      <c r="D142" s="156"/>
      <c r="E142" s="914"/>
      <c r="F142" s="914"/>
      <c r="G142" s="914"/>
      <c r="H142" s="914"/>
      <c r="I142" s="914"/>
      <c r="J142" s="914"/>
      <c r="K142" s="914"/>
      <c r="L142" s="914"/>
      <c r="M142" s="914"/>
      <c r="N142" s="914"/>
      <c r="O142" s="914"/>
      <c r="P142" s="914"/>
      <c r="Q142" s="914"/>
      <c r="R142" s="914"/>
      <c r="S142" s="914"/>
      <c r="T142" s="914"/>
      <c r="U142" s="155"/>
      <c r="V142" s="156"/>
      <c r="W142" s="700" t="s">
        <v>1274</v>
      </c>
      <c r="X142" s="700"/>
      <c r="Y142" s="700"/>
      <c r="Z142" s="700"/>
      <c r="AA142" s="740"/>
      <c r="AB142" s="159"/>
      <c r="AC142" s="159"/>
      <c r="AD142" s="159"/>
      <c r="AE142" s="159"/>
      <c r="AF142" s="159"/>
      <c r="AG142" s="159"/>
      <c r="AH142" s="159"/>
      <c r="AI142" s="159"/>
      <c r="AJ142" s="159"/>
      <c r="AK142" s="159"/>
      <c r="AL142" s="168"/>
      <c r="AM142" s="155"/>
      <c r="AN142" s="156"/>
      <c r="AO142" s="159"/>
      <c r="AP142" s="159"/>
      <c r="AQ142" s="159"/>
    </row>
    <row r="143" spans="1:43" x14ac:dyDescent="0.2">
      <c r="A143" s="157"/>
      <c r="B143" s="161"/>
      <c r="C143" s="155"/>
      <c r="D143" s="156"/>
      <c r="E143" s="914"/>
      <c r="F143" s="914"/>
      <c r="G143" s="914"/>
      <c r="H143" s="914"/>
      <c r="I143" s="914"/>
      <c r="J143" s="914"/>
      <c r="K143" s="914"/>
      <c r="L143" s="914"/>
      <c r="M143" s="914"/>
      <c r="N143" s="914"/>
      <c r="O143" s="914"/>
      <c r="P143" s="914"/>
      <c r="Q143" s="914"/>
      <c r="R143" s="914"/>
      <c r="S143" s="914"/>
      <c r="T143" s="914"/>
      <c r="U143" s="155"/>
      <c r="V143" s="156"/>
      <c r="W143" s="700"/>
      <c r="X143" s="700" t="s">
        <v>1275</v>
      </c>
      <c r="Y143" s="700"/>
      <c r="Z143" s="700"/>
      <c r="AA143" s="159"/>
      <c r="AB143" s="159"/>
      <c r="AC143" s="159"/>
      <c r="AD143" s="159"/>
      <c r="AE143" s="159"/>
      <c r="AF143" s="162" t="s">
        <v>2</v>
      </c>
      <c r="AG143" s="162"/>
      <c r="AH143" s="162"/>
      <c r="AI143" s="162"/>
      <c r="AJ143" s="162"/>
      <c r="AK143" s="162"/>
      <c r="AL143" s="169" t="s">
        <v>14</v>
      </c>
      <c r="AM143" s="155"/>
      <c r="AN143" s="156"/>
      <c r="AO143" s="159"/>
      <c r="AP143" s="159"/>
      <c r="AQ143" s="159"/>
    </row>
    <row r="144" spans="1:43" x14ac:dyDescent="0.2">
      <c r="A144" s="157"/>
      <c r="B144" s="161"/>
      <c r="C144" s="155"/>
      <c r="D144" s="156"/>
      <c r="E144" s="914"/>
      <c r="F144" s="914"/>
      <c r="G144" s="914"/>
      <c r="H144" s="914"/>
      <c r="I144" s="914"/>
      <c r="J144" s="914"/>
      <c r="K144" s="914"/>
      <c r="L144" s="914"/>
      <c r="M144" s="914"/>
      <c r="N144" s="914"/>
      <c r="O144" s="914"/>
      <c r="P144" s="914"/>
      <c r="Q144" s="914"/>
      <c r="R144" s="914"/>
      <c r="S144" s="914"/>
      <c r="T144" s="914"/>
      <c r="U144" s="155"/>
      <c r="V144" s="156"/>
      <c r="W144" s="157" t="s">
        <v>1259</v>
      </c>
      <c r="X144" s="157"/>
      <c r="Y144" s="157"/>
      <c r="Z144" s="157"/>
      <c r="AA144" s="157"/>
      <c r="AC144" s="163"/>
      <c r="AD144" s="280" t="s">
        <v>2</v>
      </c>
      <c r="AE144" s="163"/>
      <c r="AF144" s="163"/>
      <c r="AG144" s="163"/>
      <c r="AH144" s="163"/>
      <c r="AI144" s="163"/>
      <c r="AJ144" s="163"/>
      <c r="AK144" s="163"/>
      <c r="AL144" s="269" t="s">
        <v>16</v>
      </c>
      <c r="AM144" s="291"/>
      <c r="AN144" s="156"/>
      <c r="AO144" s="159"/>
      <c r="AP144" s="159"/>
      <c r="AQ144" s="159"/>
    </row>
    <row r="145" spans="1:43" x14ac:dyDescent="0.2">
      <c r="A145" s="157"/>
      <c r="B145" s="161"/>
      <c r="C145" s="155"/>
      <c r="D145" s="156"/>
      <c r="E145" s="914"/>
      <c r="F145" s="914"/>
      <c r="G145" s="914"/>
      <c r="H145" s="914"/>
      <c r="I145" s="914"/>
      <c r="J145" s="914"/>
      <c r="K145" s="914"/>
      <c r="L145" s="914"/>
      <c r="M145" s="914"/>
      <c r="N145" s="914"/>
      <c r="O145" s="914"/>
      <c r="P145" s="914"/>
      <c r="Q145" s="914"/>
      <c r="R145" s="914"/>
      <c r="S145" s="914"/>
      <c r="T145" s="914"/>
      <c r="U145" s="155"/>
      <c r="V145" s="156"/>
      <c r="W145" s="159" t="s">
        <v>558</v>
      </c>
      <c r="X145" s="159"/>
      <c r="Y145" s="159"/>
      <c r="Z145" s="162" t="s">
        <v>2</v>
      </c>
      <c r="AA145" s="280"/>
      <c r="AB145" s="162"/>
      <c r="AC145" s="162"/>
      <c r="AD145" s="162"/>
      <c r="AE145" s="162"/>
      <c r="AF145" s="162"/>
      <c r="AG145" s="162"/>
      <c r="AH145" s="162"/>
      <c r="AI145" s="162"/>
      <c r="AJ145" s="162"/>
      <c r="AK145" s="162"/>
      <c r="AL145" s="169" t="s">
        <v>59</v>
      </c>
      <c r="AM145" s="291"/>
      <c r="AN145" s="156"/>
      <c r="AO145" s="159"/>
      <c r="AP145" s="159"/>
      <c r="AQ145" s="159"/>
    </row>
    <row r="146" spans="1:43" ht="6" customHeight="1" x14ac:dyDescent="0.2">
      <c r="A146" s="172"/>
      <c r="B146" s="171"/>
      <c r="C146" s="166"/>
      <c r="D146" s="165"/>
      <c r="E146" s="172"/>
      <c r="F146" s="172"/>
      <c r="G146" s="172"/>
      <c r="H146" s="172"/>
      <c r="I146" s="172"/>
      <c r="J146" s="172"/>
      <c r="K146" s="172"/>
      <c r="L146" s="172"/>
      <c r="M146" s="172"/>
      <c r="N146" s="172"/>
      <c r="O146" s="172"/>
      <c r="P146" s="172"/>
      <c r="Q146" s="172"/>
      <c r="R146" s="172"/>
      <c r="S146" s="172"/>
      <c r="T146" s="172"/>
      <c r="U146" s="166"/>
      <c r="V146" s="165"/>
      <c r="W146" s="172"/>
      <c r="X146" s="172"/>
      <c r="Y146" s="172"/>
      <c r="Z146" s="172"/>
      <c r="AA146" s="172"/>
      <c r="AB146" s="172"/>
      <c r="AC146" s="172"/>
      <c r="AD146" s="172"/>
      <c r="AE146" s="172"/>
      <c r="AF146" s="172"/>
      <c r="AG146" s="172"/>
      <c r="AH146" s="172"/>
      <c r="AI146" s="172"/>
      <c r="AJ146" s="172"/>
      <c r="AK146" s="172"/>
      <c r="AL146" s="173"/>
      <c r="AM146" s="292"/>
      <c r="AN146" s="165"/>
      <c r="AO146" s="172"/>
      <c r="AP146" s="172"/>
      <c r="AQ146" s="172"/>
    </row>
    <row r="147" spans="1:43" ht="6" customHeight="1" x14ac:dyDescent="0.2">
      <c r="A147" s="34"/>
      <c r="B147" s="787"/>
      <c r="C147" s="152"/>
      <c r="D147" s="153"/>
      <c r="E147" s="34"/>
      <c r="F147" s="34"/>
      <c r="G147" s="34"/>
      <c r="H147" s="34"/>
      <c r="I147" s="34"/>
      <c r="J147" s="34"/>
      <c r="K147" s="34"/>
      <c r="L147" s="34"/>
      <c r="M147" s="34"/>
      <c r="N147" s="34"/>
      <c r="O147" s="34"/>
      <c r="P147" s="34"/>
      <c r="Q147" s="34"/>
      <c r="R147" s="34"/>
      <c r="S147" s="34"/>
      <c r="T147" s="34"/>
      <c r="U147" s="152"/>
      <c r="V147" s="153"/>
      <c r="W147" s="34"/>
      <c r="X147" s="34"/>
      <c r="Y147" s="34"/>
      <c r="Z147" s="34"/>
      <c r="AA147" s="34"/>
      <c r="AB147" s="34"/>
      <c r="AC147" s="34"/>
      <c r="AD147" s="34"/>
      <c r="AE147" s="34"/>
      <c r="AF147" s="34"/>
      <c r="AG147" s="34"/>
      <c r="AH147" s="34"/>
      <c r="AI147" s="34"/>
      <c r="AJ147" s="34"/>
      <c r="AK147" s="34"/>
      <c r="AL147" s="41"/>
      <c r="AM147" s="152"/>
      <c r="AN147" s="153"/>
      <c r="AO147" s="34"/>
      <c r="AP147" s="34"/>
      <c r="AQ147" s="34"/>
    </row>
    <row r="148" spans="1:43" ht="11.25" customHeight="1" x14ac:dyDescent="0.2">
      <c r="A148" s="157"/>
      <c r="B148" s="775">
        <v>923</v>
      </c>
      <c r="C148" s="155"/>
      <c r="D148" s="156"/>
      <c r="E148" s="924" t="str">
        <f ca="1">VLOOKUP(INDIRECT(ADDRESS(ROW(),COLUMN()-3)),Language_Translations,MATCH(Language_Selected,Language_Options,0),FALSE)</f>
        <v>Qui prend habituellement les décisions concernant les achats importants pour le ménage ?</v>
      </c>
      <c r="F148" s="924"/>
      <c r="G148" s="924"/>
      <c r="H148" s="924"/>
      <c r="I148" s="924"/>
      <c r="J148" s="924"/>
      <c r="K148" s="924"/>
      <c r="L148" s="924"/>
      <c r="M148" s="924"/>
      <c r="N148" s="924"/>
      <c r="O148" s="924"/>
      <c r="P148" s="924"/>
      <c r="Q148" s="924"/>
      <c r="R148" s="924"/>
      <c r="S148" s="924"/>
      <c r="T148" s="924"/>
      <c r="U148" s="155"/>
      <c r="V148" s="156"/>
      <c r="W148" s="700" t="s">
        <v>1272</v>
      </c>
      <c r="X148" s="159"/>
      <c r="Y148" s="159"/>
      <c r="Z148" s="159"/>
      <c r="AA148" s="159"/>
      <c r="AB148" s="162" t="s">
        <v>2</v>
      </c>
      <c r="AC148" s="162"/>
      <c r="AD148" s="280"/>
      <c r="AE148" s="162"/>
      <c r="AF148" s="162"/>
      <c r="AG148" s="162"/>
      <c r="AH148" s="162"/>
      <c r="AI148" s="162"/>
      <c r="AJ148" s="162"/>
      <c r="AK148" s="162"/>
      <c r="AL148" s="169" t="s">
        <v>10</v>
      </c>
      <c r="AM148" s="291"/>
      <c r="AN148" s="156"/>
      <c r="AO148" s="157"/>
      <c r="AP148" s="157"/>
      <c r="AQ148" s="157"/>
    </row>
    <row r="149" spans="1:43" x14ac:dyDescent="0.2">
      <c r="A149" s="157"/>
      <c r="B149" s="775"/>
      <c r="C149" s="155"/>
      <c r="D149" s="156"/>
      <c r="E149" s="924"/>
      <c r="F149" s="924"/>
      <c r="G149" s="924"/>
      <c r="H149" s="924"/>
      <c r="I149" s="924"/>
      <c r="J149" s="924"/>
      <c r="K149" s="924"/>
      <c r="L149" s="924"/>
      <c r="M149" s="924"/>
      <c r="N149" s="924"/>
      <c r="O149" s="924"/>
      <c r="P149" s="924"/>
      <c r="Q149" s="924"/>
      <c r="R149" s="924"/>
      <c r="S149" s="924"/>
      <c r="T149" s="924"/>
      <c r="U149" s="155"/>
      <c r="V149" s="156"/>
      <c r="W149" s="700" t="s">
        <v>1273</v>
      </c>
      <c r="X149" s="159"/>
      <c r="Y149" s="159"/>
      <c r="Z149" s="159"/>
      <c r="AA149" s="159"/>
      <c r="AB149" s="159"/>
      <c r="AC149" s="159"/>
      <c r="AD149" s="162" t="s">
        <v>2</v>
      </c>
      <c r="AE149" s="280"/>
      <c r="AF149" s="162"/>
      <c r="AG149" s="162"/>
      <c r="AH149" s="162"/>
      <c r="AI149" s="162"/>
      <c r="AJ149" s="162"/>
      <c r="AK149" s="162"/>
      <c r="AL149" s="169" t="s">
        <v>12</v>
      </c>
      <c r="AM149" s="155"/>
      <c r="AN149" s="156"/>
      <c r="AO149" s="157"/>
      <c r="AP149" s="157"/>
      <c r="AQ149" s="157"/>
    </row>
    <row r="150" spans="1:43" x14ac:dyDescent="0.2">
      <c r="A150" s="157"/>
      <c r="B150" s="775"/>
      <c r="C150" s="155"/>
      <c r="D150" s="156"/>
      <c r="E150" s="924"/>
      <c r="F150" s="924"/>
      <c r="G150" s="924"/>
      <c r="H150" s="924"/>
      <c r="I150" s="924"/>
      <c r="J150" s="924"/>
      <c r="K150" s="924"/>
      <c r="L150" s="924"/>
      <c r="M150" s="924"/>
      <c r="N150" s="924"/>
      <c r="O150" s="924"/>
      <c r="P150" s="924"/>
      <c r="Q150" s="924"/>
      <c r="R150" s="924"/>
      <c r="S150" s="924"/>
      <c r="T150" s="924"/>
      <c r="U150" s="155"/>
      <c r="V150" s="156"/>
      <c r="W150" s="700" t="s">
        <v>1274</v>
      </c>
      <c r="X150" s="159"/>
      <c r="Y150" s="159"/>
      <c r="Z150" s="159"/>
      <c r="AA150" s="159"/>
      <c r="AB150" s="159"/>
      <c r="AC150" s="159"/>
      <c r="AD150" s="159"/>
      <c r="AE150" s="159"/>
      <c r="AF150" s="159"/>
      <c r="AG150" s="159"/>
      <c r="AH150" s="159"/>
      <c r="AI150" s="159"/>
      <c r="AJ150" s="159"/>
      <c r="AK150" s="159"/>
      <c r="AL150" s="168"/>
      <c r="AM150" s="155"/>
      <c r="AN150" s="156"/>
      <c r="AO150" s="157"/>
      <c r="AP150" s="157"/>
      <c r="AQ150" s="157"/>
    </row>
    <row r="151" spans="1:43" x14ac:dyDescent="0.2">
      <c r="A151" s="157"/>
      <c r="B151" s="775"/>
      <c r="C151" s="155"/>
      <c r="D151" s="156"/>
      <c r="E151" s="924"/>
      <c r="F151" s="924"/>
      <c r="G151" s="924"/>
      <c r="H151" s="924"/>
      <c r="I151" s="924"/>
      <c r="J151" s="924"/>
      <c r="K151" s="924"/>
      <c r="L151" s="924"/>
      <c r="M151" s="924"/>
      <c r="N151" s="924"/>
      <c r="O151" s="924"/>
      <c r="P151" s="924"/>
      <c r="Q151" s="924"/>
      <c r="R151" s="924"/>
      <c r="S151" s="924"/>
      <c r="T151" s="924"/>
      <c r="U151" s="155"/>
      <c r="V151" s="156"/>
      <c r="W151" s="159"/>
      <c r="X151" s="700" t="s">
        <v>1275</v>
      </c>
      <c r="Y151" s="159"/>
      <c r="Z151" s="159"/>
      <c r="AA151" s="159"/>
      <c r="AB151" s="159"/>
      <c r="AC151" s="159"/>
      <c r="AD151" s="159"/>
      <c r="AE151" s="159"/>
      <c r="AF151" s="162" t="s">
        <v>2</v>
      </c>
      <c r="AG151" s="162"/>
      <c r="AH151" s="162"/>
      <c r="AI151" s="162"/>
      <c r="AJ151" s="162"/>
      <c r="AK151" s="162"/>
      <c r="AL151" s="169" t="s">
        <v>14</v>
      </c>
      <c r="AM151" s="155"/>
      <c r="AN151" s="156"/>
      <c r="AO151" s="157"/>
      <c r="AP151" s="157"/>
      <c r="AQ151" s="157"/>
    </row>
    <row r="152" spans="1:43" x14ac:dyDescent="0.2">
      <c r="A152" s="157"/>
      <c r="B152" s="775"/>
      <c r="C152" s="155"/>
      <c r="D152" s="156"/>
      <c r="E152" s="924"/>
      <c r="F152" s="924"/>
      <c r="G152" s="924"/>
      <c r="H152" s="924"/>
      <c r="I152" s="924"/>
      <c r="J152" s="924"/>
      <c r="K152" s="924"/>
      <c r="L152" s="924"/>
      <c r="M152" s="924"/>
      <c r="N152" s="924"/>
      <c r="O152" s="924"/>
      <c r="P152" s="924"/>
      <c r="Q152" s="924"/>
      <c r="R152" s="924"/>
      <c r="S152" s="924"/>
      <c r="T152" s="924"/>
      <c r="U152" s="155"/>
      <c r="V152" s="156"/>
      <c r="W152" s="740" t="s">
        <v>1259</v>
      </c>
      <c r="X152" s="157"/>
      <c r="Y152" s="157"/>
      <c r="Z152" s="157"/>
      <c r="AA152" s="157"/>
      <c r="AC152" s="163"/>
      <c r="AD152" s="280" t="s">
        <v>2</v>
      </c>
      <c r="AE152" s="163"/>
      <c r="AF152" s="163"/>
      <c r="AG152" s="163"/>
      <c r="AH152" s="163"/>
      <c r="AI152" s="163"/>
      <c r="AJ152" s="163"/>
      <c r="AK152" s="163"/>
      <c r="AL152" s="269" t="s">
        <v>16</v>
      </c>
      <c r="AM152" s="155"/>
      <c r="AN152" s="156"/>
      <c r="AO152" s="157"/>
      <c r="AP152" s="157"/>
      <c r="AQ152" s="157"/>
    </row>
    <row r="153" spans="1:43" x14ac:dyDescent="0.2">
      <c r="A153" s="157"/>
      <c r="B153" s="161"/>
      <c r="C153" s="155"/>
      <c r="D153" s="156"/>
      <c r="E153" s="924"/>
      <c r="F153" s="924"/>
      <c r="G153" s="924"/>
      <c r="H153" s="924"/>
      <c r="I153" s="924"/>
      <c r="J153" s="924"/>
      <c r="K153" s="924"/>
      <c r="L153" s="924"/>
      <c r="M153" s="924"/>
      <c r="N153" s="924"/>
      <c r="O153" s="924"/>
      <c r="P153" s="924"/>
      <c r="Q153" s="924"/>
      <c r="R153" s="924"/>
      <c r="S153" s="924"/>
      <c r="T153" s="924"/>
      <c r="U153" s="155"/>
      <c r="V153" s="156"/>
      <c r="W153" s="159" t="s">
        <v>558</v>
      </c>
      <c r="X153" s="159"/>
      <c r="Y153" s="159"/>
      <c r="Z153" s="162" t="s">
        <v>2</v>
      </c>
      <c r="AA153" s="280"/>
      <c r="AB153" s="162"/>
      <c r="AC153" s="162"/>
      <c r="AD153" s="162"/>
      <c r="AE153" s="162"/>
      <c r="AF153" s="162"/>
      <c r="AG153" s="162"/>
      <c r="AH153" s="162"/>
      <c r="AI153" s="162"/>
      <c r="AJ153" s="162"/>
      <c r="AK153" s="162"/>
      <c r="AL153" s="169" t="s">
        <v>59</v>
      </c>
      <c r="AM153" s="291"/>
      <c r="AN153" s="156"/>
      <c r="AO153" s="159"/>
      <c r="AP153" s="159"/>
      <c r="AQ153" s="159"/>
    </row>
    <row r="154" spans="1:43" ht="6" customHeight="1" x14ac:dyDescent="0.2">
      <c r="A154" s="172"/>
      <c r="B154" s="171"/>
      <c r="C154" s="166"/>
      <c r="D154" s="165"/>
      <c r="E154" s="172"/>
      <c r="F154" s="172"/>
      <c r="G154" s="172"/>
      <c r="H154" s="172"/>
      <c r="I154" s="172"/>
      <c r="J154" s="172"/>
      <c r="K154" s="172"/>
      <c r="L154" s="172"/>
      <c r="M154" s="172"/>
      <c r="N154" s="172"/>
      <c r="O154" s="172"/>
      <c r="P154" s="172"/>
      <c r="Q154" s="172"/>
      <c r="R154" s="172"/>
      <c r="S154" s="172"/>
      <c r="T154" s="172"/>
      <c r="U154" s="166"/>
      <c r="V154" s="165"/>
      <c r="W154" s="172"/>
      <c r="X154" s="172"/>
      <c r="Y154" s="172"/>
      <c r="Z154" s="172"/>
      <c r="AA154" s="172"/>
      <c r="AB154" s="172"/>
      <c r="AC154" s="172"/>
      <c r="AD154" s="172"/>
      <c r="AE154" s="172"/>
      <c r="AF154" s="172"/>
      <c r="AG154" s="172"/>
      <c r="AH154" s="172"/>
      <c r="AI154" s="172"/>
      <c r="AJ154" s="172"/>
      <c r="AK154" s="172"/>
      <c r="AL154" s="173"/>
      <c r="AM154" s="166"/>
      <c r="AN154" s="165"/>
      <c r="AO154" s="172"/>
      <c r="AP154" s="172"/>
      <c r="AQ154" s="172"/>
    </row>
    <row r="155" spans="1:43" ht="6" customHeight="1" x14ac:dyDescent="0.2">
      <c r="A155" s="34"/>
      <c r="B155" s="787"/>
      <c r="C155" s="152"/>
      <c r="D155" s="153"/>
      <c r="E155" s="34"/>
      <c r="F155" s="34"/>
      <c r="G155" s="34"/>
      <c r="H155" s="34"/>
      <c r="I155" s="34"/>
      <c r="J155" s="34"/>
      <c r="K155" s="34"/>
      <c r="L155" s="34"/>
      <c r="M155" s="34"/>
      <c r="N155" s="34"/>
      <c r="O155" s="34"/>
      <c r="P155" s="34"/>
      <c r="Q155" s="34"/>
      <c r="R155" s="34"/>
      <c r="S155" s="34"/>
      <c r="T155" s="34"/>
      <c r="U155" s="152"/>
      <c r="V155" s="153"/>
      <c r="W155" s="34"/>
      <c r="X155" s="34"/>
      <c r="Y155" s="34"/>
      <c r="Z155" s="34"/>
      <c r="AA155" s="34"/>
      <c r="AB155" s="34"/>
      <c r="AC155" s="34"/>
      <c r="AD155" s="34"/>
      <c r="AE155" s="34"/>
      <c r="AF155" s="34"/>
      <c r="AG155" s="34"/>
      <c r="AH155" s="34"/>
      <c r="AI155" s="34"/>
      <c r="AJ155" s="34"/>
      <c r="AK155" s="34"/>
      <c r="AL155" s="41"/>
      <c r="AM155" s="152"/>
      <c r="AN155" s="153"/>
      <c r="AO155" s="34"/>
      <c r="AP155" s="34"/>
      <c r="AQ155" s="34"/>
    </row>
    <row r="156" spans="1:43" ht="11.25" customHeight="1" x14ac:dyDescent="0.2">
      <c r="A156" s="157"/>
      <c r="B156" s="775">
        <v>924</v>
      </c>
      <c r="C156" s="155"/>
      <c r="D156" s="156"/>
      <c r="E156" s="924" t="str">
        <f ca="1">VLOOKUP(INDIRECT(ADDRESS(ROW(),COLUMN()-3)),Language_Translations,MATCH(Language_Selected,Language_Options,0),FALSE)</f>
        <v>Qui prend habituellement les décisions concernant les visites à votre famille ou parents ?</v>
      </c>
      <c r="F156" s="924"/>
      <c r="G156" s="924"/>
      <c r="H156" s="924"/>
      <c r="I156" s="924"/>
      <c r="J156" s="924"/>
      <c r="K156" s="924"/>
      <c r="L156" s="924"/>
      <c r="M156" s="924"/>
      <c r="N156" s="924"/>
      <c r="O156" s="924"/>
      <c r="P156" s="924"/>
      <c r="Q156" s="924"/>
      <c r="R156" s="924"/>
      <c r="S156" s="924"/>
      <c r="T156" s="924"/>
      <c r="U156" s="155"/>
      <c r="V156" s="156"/>
      <c r="W156" s="700" t="s">
        <v>1272</v>
      </c>
      <c r="X156" s="159"/>
      <c r="Y156" s="159"/>
      <c r="Z156" s="159"/>
      <c r="AA156" s="159"/>
      <c r="AB156" s="162" t="s">
        <v>2</v>
      </c>
      <c r="AC156" s="162"/>
      <c r="AD156" s="280"/>
      <c r="AE156" s="162"/>
      <c r="AF156" s="162"/>
      <c r="AG156" s="162"/>
      <c r="AH156" s="162"/>
      <c r="AI156" s="162"/>
      <c r="AJ156" s="162"/>
      <c r="AK156" s="162"/>
      <c r="AL156" s="169" t="s">
        <v>10</v>
      </c>
      <c r="AM156" s="155"/>
      <c r="AN156" s="156"/>
      <c r="AO156" s="157"/>
      <c r="AP156" s="157"/>
      <c r="AQ156" s="157"/>
    </row>
    <row r="157" spans="1:43" x14ac:dyDescent="0.2">
      <c r="A157" s="157"/>
      <c r="B157" s="775"/>
      <c r="C157" s="155"/>
      <c r="D157" s="156"/>
      <c r="E157" s="924"/>
      <c r="F157" s="924"/>
      <c r="G157" s="924"/>
      <c r="H157" s="924"/>
      <c r="I157" s="924"/>
      <c r="J157" s="924"/>
      <c r="K157" s="924"/>
      <c r="L157" s="924"/>
      <c r="M157" s="924"/>
      <c r="N157" s="924"/>
      <c r="O157" s="924"/>
      <c r="P157" s="924"/>
      <c r="Q157" s="924"/>
      <c r="R157" s="924"/>
      <c r="S157" s="924"/>
      <c r="T157" s="924"/>
      <c r="U157" s="155"/>
      <c r="V157" s="156"/>
      <c r="W157" s="700" t="s">
        <v>1273</v>
      </c>
      <c r="X157" s="159"/>
      <c r="Y157" s="159"/>
      <c r="Z157" s="159"/>
      <c r="AA157" s="159"/>
      <c r="AB157" s="159"/>
      <c r="AC157" s="159"/>
      <c r="AD157" s="162" t="s">
        <v>2</v>
      </c>
      <c r="AE157" s="280"/>
      <c r="AF157" s="162"/>
      <c r="AG157" s="162"/>
      <c r="AH157" s="162"/>
      <c r="AI157" s="162"/>
      <c r="AJ157" s="162"/>
      <c r="AK157" s="162"/>
      <c r="AL157" s="169" t="s">
        <v>12</v>
      </c>
      <c r="AM157" s="155"/>
      <c r="AN157" s="156"/>
      <c r="AO157" s="159"/>
      <c r="AP157" s="159"/>
      <c r="AQ157" s="159"/>
    </row>
    <row r="158" spans="1:43" x14ac:dyDescent="0.2">
      <c r="A158" s="157"/>
      <c r="B158" s="775"/>
      <c r="C158" s="155"/>
      <c r="D158" s="156"/>
      <c r="E158" s="924"/>
      <c r="F158" s="924"/>
      <c r="G158" s="924"/>
      <c r="H158" s="924"/>
      <c r="I158" s="924"/>
      <c r="J158" s="924"/>
      <c r="K158" s="924"/>
      <c r="L158" s="924"/>
      <c r="M158" s="924"/>
      <c r="N158" s="924"/>
      <c r="O158" s="924"/>
      <c r="P158" s="924"/>
      <c r="Q158" s="924"/>
      <c r="R158" s="924"/>
      <c r="S158" s="924"/>
      <c r="T158" s="924"/>
      <c r="U158" s="155"/>
      <c r="V158" s="156"/>
      <c r="W158" s="700" t="s">
        <v>1274</v>
      </c>
      <c r="X158" s="159"/>
      <c r="Y158" s="159"/>
      <c r="Z158" s="159"/>
      <c r="AA158" s="159"/>
      <c r="AB158" s="159"/>
      <c r="AC158" s="159"/>
      <c r="AD158" s="159"/>
      <c r="AE158" s="159"/>
      <c r="AF158" s="159"/>
      <c r="AG158" s="159"/>
      <c r="AH158" s="159"/>
      <c r="AI158" s="159"/>
      <c r="AJ158" s="159"/>
      <c r="AK158" s="159"/>
      <c r="AL158" s="168"/>
      <c r="AM158" s="155"/>
      <c r="AN158" s="156"/>
      <c r="AO158" s="159"/>
      <c r="AP158" s="159"/>
      <c r="AQ158" s="159"/>
    </row>
    <row r="159" spans="1:43" x14ac:dyDescent="0.2">
      <c r="A159" s="157"/>
      <c r="B159" s="775"/>
      <c r="C159" s="155"/>
      <c r="D159" s="156"/>
      <c r="E159" s="924"/>
      <c r="F159" s="924"/>
      <c r="G159" s="924"/>
      <c r="H159" s="924"/>
      <c r="I159" s="924"/>
      <c r="J159" s="924"/>
      <c r="K159" s="924"/>
      <c r="L159" s="924"/>
      <c r="M159" s="924"/>
      <c r="N159" s="924"/>
      <c r="O159" s="924"/>
      <c r="P159" s="924"/>
      <c r="Q159" s="924"/>
      <c r="R159" s="924"/>
      <c r="S159" s="924"/>
      <c r="T159" s="924"/>
      <c r="U159" s="155"/>
      <c r="V159" s="156"/>
      <c r="W159" s="159"/>
      <c r="X159" s="700" t="s">
        <v>1275</v>
      </c>
      <c r="Y159" s="159"/>
      <c r="Z159" s="159"/>
      <c r="AA159" s="159"/>
      <c r="AB159" s="159"/>
      <c r="AC159" s="159"/>
      <c r="AD159" s="159"/>
      <c r="AE159" s="159"/>
      <c r="AF159" s="162" t="s">
        <v>2</v>
      </c>
      <c r="AG159" s="162"/>
      <c r="AH159" s="162"/>
      <c r="AI159" s="162"/>
      <c r="AJ159" s="162"/>
      <c r="AK159" s="162"/>
      <c r="AL159" s="169" t="s">
        <v>14</v>
      </c>
      <c r="AM159" s="155"/>
      <c r="AN159" s="156"/>
      <c r="AO159" s="159"/>
      <c r="AP159" s="159"/>
      <c r="AQ159" s="159"/>
    </row>
    <row r="160" spans="1:43" x14ac:dyDescent="0.2">
      <c r="A160" s="157"/>
      <c r="B160" s="775"/>
      <c r="C160" s="155"/>
      <c r="D160" s="156"/>
      <c r="E160" s="924"/>
      <c r="F160" s="924"/>
      <c r="G160" s="924"/>
      <c r="H160" s="924"/>
      <c r="I160" s="924"/>
      <c r="J160" s="924"/>
      <c r="K160" s="924"/>
      <c r="L160" s="924"/>
      <c r="M160" s="924"/>
      <c r="N160" s="924"/>
      <c r="O160" s="924"/>
      <c r="P160" s="924"/>
      <c r="Q160" s="924"/>
      <c r="R160" s="924"/>
      <c r="S160" s="924"/>
      <c r="T160" s="924"/>
      <c r="U160" s="155"/>
      <c r="V160" s="156"/>
      <c r="W160" s="740" t="s">
        <v>1259</v>
      </c>
      <c r="X160" s="157"/>
      <c r="Y160" s="157"/>
      <c r="Z160" s="157"/>
      <c r="AA160" s="157"/>
      <c r="AC160" s="163"/>
      <c r="AD160" s="280" t="s">
        <v>2</v>
      </c>
      <c r="AE160" s="163"/>
      <c r="AF160" s="163"/>
      <c r="AG160" s="163"/>
      <c r="AH160" s="163"/>
      <c r="AI160" s="163"/>
      <c r="AJ160" s="163"/>
      <c r="AK160" s="163"/>
      <c r="AL160" s="269" t="s">
        <v>16</v>
      </c>
      <c r="AM160" s="155"/>
      <c r="AN160" s="156"/>
      <c r="AO160" s="157"/>
      <c r="AP160" s="157"/>
      <c r="AQ160" s="157"/>
    </row>
    <row r="161" spans="1:43" x14ac:dyDescent="0.2">
      <c r="A161" s="157"/>
      <c r="B161" s="775"/>
      <c r="C161" s="155"/>
      <c r="D161" s="156"/>
      <c r="E161" s="924"/>
      <c r="F161" s="924"/>
      <c r="G161" s="924"/>
      <c r="H161" s="924"/>
      <c r="I161" s="924"/>
      <c r="J161" s="924"/>
      <c r="K161" s="924"/>
      <c r="L161" s="924"/>
      <c r="M161" s="924"/>
      <c r="N161" s="924"/>
      <c r="O161" s="924"/>
      <c r="P161" s="924"/>
      <c r="Q161" s="924"/>
      <c r="R161" s="924"/>
      <c r="S161" s="924"/>
      <c r="T161" s="924"/>
      <c r="U161" s="155"/>
      <c r="V161" s="156"/>
      <c r="W161" s="159" t="s">
        <v>558</v>
      </c>
      <c r="X161" s="159"/>
      <c r="Y161" s="159"/>
      <c r="Z161" s="162" t="s">
        <v>2</v>
      </c>
      <c r="AA161" s="280"/>
      <c r="AB161" s="162"/>
      <c r="AC161" s="162"/>
      <c r="AD161" s="162"/>
      <c r="AE161" s="162"/>
      <c r="AF161" s="162"/>
      <c r="AG161" s="162"/>
      <c r="AH161" s="162"/>
      <c r="AI161" s="162"/>
      <c r="AJ161" s="162"/>
      <c r="AK161" s="162"/>
      <c r="AL161" s="169" t="s">
        <v>59</v>
      </c>
      <c r="AM161" s="155"/>
      <c r="AN161" s="156"/>
      <c r="AO161" s="157"/>
      <c r="AP161" s="157"/>
      <c r="AQ161" s="157"/>
    </row>
    <row r="162" spans="1:43" ht="6" customHeight="1" x14ac:dyDescent="0.2">
      <c r="A162" s="172"/>
      <c r="B162" s="171"/>
      <c r="C162" s="166"/>
      <c r="D162" s="165"/>
      <c r="E162" s="172"/>
      <c r="F162" s="172"/>
      <c r="G162" s="172"/>
      <c r="H162" s="172"/>
      <c r="I162" s="172"/>
      <c r="J162" s="172"/>
      <c r="K162" s="172"/>
      <c r="L162" s="172"/>
      <c r="M162" s="172"/>
      <c r="N162" s="172"/>
      <c r="O162" s="172"/>
      <c r="P162" s="172"/>
      <c r="Q162" s="172"/>
      <c r="R162" s="172"/>
      <c r="S162" s="172"/>
      <c r="T162" s="172"/>
      <c r="U162" s="166"/>
      <c r="V162" s="165"/>
      <c r="W162" s="172"/>
      <c r="X162" s="172"/>
      <c r="Y162" s="172"/>
      <c r="Z162" s="172"/>
      <c r="AA162" s="172"/>
      <c r="AB162" s="172"/>
      <c r="AC162" s="172"/>
      <c r="AD162" s="172"/>
      <c r="AE162" s="172"/>
      <c r="AF162" s="172"/>
      <c r="AG162" s="172"/>
      <c r="AH162" s="172"/>
      <c r="AI162" s="172"/>
      <c r="AJ162" s="172"/>
      <c r="AK162" s="172"/>
      <c r="AL162" s="173"/>
      <c r="AM162" s="166"/>
      <c r="AN162" s="165"/>
      <c r="AO162" s="172"/>
      <c r="AP162" s="172"/>
      <c r="AQ162" s="172"/>
    </row>
    <row r="163" spans="1:43" ht="6" customHeight="1" x14ac:dyDescent="0.2">
      <c r="A163" s="34"/>
      <c r="B163" s="787"/>
      <c r="C163" s="152"/>
      <c r="D163" s="153"/>
      <c r="E163" s="34"/>
      <c r="F163" s="34"/>
      <c r="G163" s="34"/>
      <c r="H163" s="34"/>
      <c r="I163" s="34"/>
      <c r="J163" s="34"/>
      <c r="K163" s="34"/>
      <c r="L163" s="34"/>
      <c r="M163" s="34"/>
      <c r="N163" s="34"/>
      <c r="O163" s="34"/>
      <c r="P163" s="34"/>
      <c r="Q163" s="34"/>
      <c r="R163" s="34"/>
      <c r="S163" s="34"/>
      <c r="T163" s="34"/>
      <c r="U163" s="152"/>
      <c r="V163" s="153"/>
      <c r="W163" s="34"/>
      <c r="X163" s="34"/>
      <c r="Y163" s="34"/>
      <c r="Z163" s="34"/>
      <c r="AA163" s="34"/>
      <c r="AB163" s="34"/>
      <c r="AC163" s="34"/>
      <c r="AD163" s="34"/>
      <c r="AE163" s="34"/>
      <c r="AF163" s="34"/>
      <c r="AG163" s="34"/>
      <c r="AH163" s="34"/>
      <c r="AI163" s="34"/>
      <c r="AJ163" s="34"/>
      <c r="AK163" s="34"/>
      <c r="AL163" s="41"/>
      <c r="AM163" s="152"/>
      <c r="AN163" s="153"/>
      <c r="AO163" s="34"/>
      <c r="AP163" s="34"/>
      <c r="AQ163" s="34"/>
    </row>
    <row r="164" spans="1:43" ht="11.25" customHeight="1" x14ac:dyDescent="0.2">
      <c r="A164" s="157"/>
      <c r="B164" s="161">
        <v>925</v>
      </c>
      <c r="C164" s="155"/>
      <c r="D164" s="156"/>
      <c r="E164" s="914" t="str">
        <f ca="1">VLOOKUP(INDIRECT(ADDRESS(ROW(),COLUMN()-3)),Language_Translations,MATCH(Language_Selected,Language_Options,0),FALSE)</f>
        <v>Est-ce que vous possédez cette maison ou une autre maison seule ou conjointement avec quelqu'un d'autre ?</v>
      </c>
      <c r="F164" s="914"/>
      <c r="G164" s="914"/>
      <c r="H164" s="914"/>
      <c r="I164" s="914"/>
      <c r="J164" s="914"/>
      <c r="K164" s="914"/>
      <c r="L164" s="914"/>
      <c r="M164" s="914"/>
      <c r="N164" s="914"/>
      <c r="O164" s="914"/>
      <c r="P164" s="914"/>
      <c r="Q164" s="914"/>
      <c r="R164" s="914"/>
      <c r="S164" s="914"/>
      <c r="T164" s="914"/>
      <c r="U164" s="155"/>
      <c r="V164" s="156"/>
      <c r="W164" s="695" t="s">
        <v>1283</v>
      </c>
      <c r="X164" s="700"/>
      <c r="Y164" s="157"/>
      <c r="Z164" s="157"/>
      <c r="AA164" s="157"/>
      <c r="AB164" s="163"/>
      <c r="AD164" s="280" t="s">
        <v>2</v>
      </c>
      <c r="AE164" s="163"/>
      <c r="AF164" s="163"/>
      <c r="AG164" s="163"/>
      <c r="AH164" s="163"/>
      <c r="AI164" s="163"/>
      <c r="AJ164" s="163"/>
      <c r="AK164" s="163"/>
      <c r="AL164" s="269" t="s">
        <v>10</v>
      </c>
      <c r="AM164" s="155"/>
      <c r="AN164" s="156"/>
      <c r="AO164" s="157"/>
      <c r="AP164" s="157"/>
      <c r="AQ164" s="157"/>
    </row>
    <row r="165" spans="1:43" x14ac:dyDescent="0.2">
      <c r="A165" s="157"/>
      <c r="B165" s="161"/>
      <c r="C165" s="155"/>
      <c r="D165" s="156"/>
      <c r="E165" s="914"/>
      <c r="F165" s="914"/>
      <c r="G165" s="914"/>
      <c r="H165" s="914"/>
      <c r="I165" s="914"/>
      <c r="J165" s="914"/>
      <c r="K165" s="914"/>
      <c r="L165" s="914"/>
      <c r="M165" s="914"/>
      <c r="N165" s="914"/>
      <c r="O165" s="914"/>
      <c r="P165" s="914"/>
      <c r="Q165" s="914"/>
      <c r="R165" s="914"/>
      <c r="S165" s="914"/>
      <c r="T165" s="914"/>
      <c r="U165" s="155"/>
      <c r="V165" s="156"/>
      <c r="W165" s="695" t="s">
        <v>1284</v>
      </c>
      <c r="X165" s="700"/>
      <c r="Y165" s="157"/>
      <c r="Z165" s="157"/>
      <c r="AA165" s="157"/>
      <c r="AB165" s="163"/>
      <c r="AC165" s="280"/>
      <c r="AD165" s="280"/>
      <c r="AE165" s="163"/>
      <c r="AF165" s="163" t="s">
        <v>2</v>
      </c>
      <c r="AG165" s="163"/>
      <c r="AH165" s="163"/>
      <c r="AI165" s="163"/>
      <c r="AJ165" s="163"/>
      <c r="AK165" s="163"/>
      <c r="AL165" s="269" t="s">
        <v>12</v>
      </c>
      <c r="AM165" s="155"/>
      <c r="AN165" s="156"/>
      <c r="AO165" s="157"/>
      <c r="AP165" s="157"/>
      <c r="AQ165" s="157"/>
    </row>
    <row r="166" spans="1:43" x14ac:dyDescent="0.2">
      <c r="A166" s="157"/>
      <c r="B166" s="161"/>
      <c r="C166" s="155"/>
      <c r="D166" s="156"/>
      <c r="E166" s="914"/>
      <c r="F166" s="914"/>
      <c r="G166" s="914"/>
      <c r="H166" s="914"/>
      <c r="I166" s="914"/>
      <c r="J166" s="914"/>
      <c r="K166" s="914"/>
      <c r="L166" s="914"/>
      <c r="M166" s="914"/>
      <c r="N166" s="914"/>
      <c r="O166" s="914"/>
      <c r="P166" s="914"/>
      <c r="Q166" s="914"/>
      <c r="R166" s="914"/>
      <c r="S166" s="914"/>
      <c r="T166" s="914"/>
      <c r="U166" s="155"/>
      <c r="V166" s="156"/>
      <c r="W166" s="695" t="s">
        <v>1281</v>
      </c>
      <c r="X166" s="700"/>
      <c r="Y166" s="157"/>
      <c r="Z166" s="157"/>
      <c r="AA166" s="157"/>
      <c r="AB166" s="157"/>
      <c r="AC166" s="157"/>
      <c r="AD166" s="157"/>
      <c r="AE166" s="157"/>
      <c r="AF166" s="163" t="s">
        <v>2</v>
      </c>
      <c r="AG166" s="163"/>
      <c r="AH166" s="280"/>
      <c r="AI166" s="163"/>
      <c r="AJ166" s="163"/>
      <c r="AK166" s="163"/>
      <c r="AL166" s="269" t="s">
        <v>14</v>
      </c>
      <c r="AM166" s="155"/>
      <c r="AN166" s="156"/>
      <c r="AO166" s="157"/>
      <c r="AP166" s="157"/>
      <c r="AQ166" s="157"/>
    </row>
    <row r="167" spans="1:43" x14ac:dyDescent="0.2">
      <c r="A167" s="157"/>
      <c r="B167" s="161"/>
      <c r="C167" s="155"/>
      <c r="D167" s="156"/>
      <c r="E167" s="914"/>
      <c r="F167" s="914"/>
      <c r="G167" s="914"/>
      <c r="H167" s="914"/>
      <c r="I167" s="914"/>
      <c r="J167" s="914"/>
      <c r="K167" s="914"/>
      <c r="L167" s="914"/>
      <c r="M167" s="914"/>
      <c r="N167" s="914"/>
      <c r="O167" s="914"/>
      <c r="P167" s="914"/>
      <c r="Q167" s="914"/>
      <c r="R167" s="914"/>
      <c r="S167" s="914"/>
      <c r="T167" s="914"/>
      <c r="U167" s="155"/>
      <c r="V167" s="156"/>
      <c r="W167" s="695" t="s">
        <v>1282</v>
      </c>
      <c r="X167" s="700"/>
      <c r="Y167" s="157"/>
      <c r="Z167" s="157"/>
      <c r="AA167" s="157"/>
      <c r="AB167" s="157"/>
      <c r="AD167" s="163" t="s">
        <v>2</v>
      </c>
      <c r="AE167" s="163"/>
      <c r="AF167" s="163"/>
      <c r="AG167" s="163"/>
      <c r="AH167" s="163"/>
      <c r="AI167" s="163"/>
      <c r="AJ167" s="163"/>
      <c r="AK167" s="163"/>
      <c r="AL167" s="269" t="s">
        <v>16</v>
      </c>
      <c r="AM167" s="155"/>
      <c r="AN167" s="156"/>
      <c r="AO167" s="159"/>
      <c r="AP167" s="159">
        <v>928</v>
      </c>
      <c r="AQ167" s="157"/>
    </row>
    <row r="168" spans="1:43" ht="6" customHeight="1" x14ac:dyDescent="0.2">
      <c r="A168" s="172"/>
      <c r="B168" s="171"/>
      <c r="C168" s="166"/>
      <c r="D168" s="165"/>
      <c r="E168" s="172"/>
      <c r="F168" s="172"/>
      <c r="G168" s="172"/>
      <c r="H168" s="172"/>
      <c r="I168" s="172"/>
      <c r="J168" s="172"/>
      <c r="K168" s="172"/>
      <c r="L168" s="172"/>
      <c r="M168" s="172"/>
      <c r="N168" s="172"/>
      <c r="O168" s="172"/>
      <c r="P168" s="172"/>
      <c r="Q168" s="172"/>
      <c r="R168" s="172"/>
      <c r="S168" s="172"/>
      <c r="T168" s="172"/>
      <c r="U168" s="166"/>
      <c r="V168" s="165"/>
      <c r="W168" s="172"/>
      <c r="X168" s="172"/>
      <c r="Y168" s="172"/>
      <c r="Z168" s="172"/>
      <c r="AA168" s="172"/>
      <c r="AB168" s="172"/>
      <c r="AC168" s="172"/>
      <c r="AD168" s="172"/>
      <c r="AE168" s="172"/>
      <c r="AF168" s="172"/>
      <c r="AG168" s="172"/>
      <c r="AH168" s="172"/>
      <c r="AI168" s="172"/>
      <c r="AJ168" s="172"/>
      <c r="AK168" s="172"/>
      <c r="AL168" s="173"/>
      <c r="AM168" s="166"/>
      <c r="AN168" s="165"/>
      <c r="AO168" s="172"/>
      <c r="AP168" s="172"/>
      <c r="AQ168" s="172"/>
    </row>
    <row r="169" spans="1:43" ht="6" customHeight="1" x14ac:dyDescent="0.2">
      <c r="A169" s="34"/>
      <c r="B169" s="787"/>
      <c r="C169" s="152"/>
      <c r="D169" s="153"/>
      <c r="E169" s="34"/>
      <c r="F169" s="34"/>
      <c r="G169" s="34"/>
      <c r="H169" s="34"/>
      <c r="I169" s="34"/>
      <c r="J169" s="34"/>
      <c r="K169" s="34"/>
      <c r="L169" s="34"/>
      <c r="M169" s="34"/>
      <c r="N169" s="34"/>
      <c r="O169" s="34"/>
      <c r="P169" s="34"/>
      <c r="Q169" s="34"/>
      <c r="R169" s="34"/>
      <c r="S169" s="34"/>
      <c r="T169" s="34"/>
      <c r="U169" s="152"/>
      <c r="V169" s="153"/>
      <c r="W169" s="34"/>
      <c r="X169" s="34"/>
      <c r="Y169" s="34"/>
      <c r="Z169" s="34"/>
      <c r="AA169" s="34"/>
      <c r="AB169" s="34"/>
      <c r="AC169" s="34"/>
      <c r="AD169" s="34"/>
      <c r="AE169" s="34"/>
      <c r="AF169" s="34"/>
      <c r="AG169" s="34"/>
      <c r="AH169" s="34"/>
      <c r="AI169" s="34"/>
      <c r="AJ169" s="34"/>
      <c r="AK169" s="34"/>
      <c r="AL169" s="41"/>
      <c r="AM169" s="152"/>
      <c r="AN169" s="153"/>
      <c r="AO169" s="34"/>
      <c r="AP169" s="34"/>
      <c r="AQ169" s="34"/>
    </row>
    <row r="170" spans="1:43" ht="11.25" customHeight="1" x14ac:dyDescent="0.2">
      <c r="A170" s="157"/>
      <c r="B170" s="161">
        <v>926</v>
      </c>
      <c r="C170" s="155"/>
      <c r="D170" s="156"/>
      <c r="E170" s="914" t="str">
        <f ca="1">VLOOKUP(INDIRECT(ADDRESS(ROW(),COLUMN()-3)),Language_Translations,MATCH(Language_Selected,Language_Options,0),FALSE)</f>
        <v>Avez-vous un acte de propriété pour une maison que vous possédez ?</v>
      </c>
      <c r="F170" s="914"/>
      <c r="G170" s="914"/>
      <c r="H170" s="914"/>
      <c r="I170" s="914"/>
      <c r="J170" s="914"/>
      <c r="K170" s="914"/>
      <c r="L170" s="914"/>
      <c r="M170" s="914"/>
      <c r="N170" s="914"/>
      <c r="O170" s="914"/>
      <c r="P170" s="914"/>
      <c r="Q170" s="914"/>
      <c r="R170" s="914"/>
      <c r="S170" s="914"/>
      <c r="T170" s="914"/>
      <c r="U170" s="155"/>
      <c r="V170" s="156"/>
      <c r="W170" s="159" t="s">
        <v>444</v>
      </c>
      <c r="X170" s="157"/>
      <c r="Y170" s="163" t="s">
        <v>2</v>
      </c>
      <c r="Z170" s="163"/>
      <c r="AA170" s="163"/>
      <c r="AB170" s="280"/>
      <c r="AC170" s="280"/>
      <c r="AD170" s="163"/>
      <c r="AE170" s="163"/>
      <c r="AF170" s="163"/>
      <c r="AG170" s="163"/>
      <c r="AH170" s="163"/>
      <c r="AI170" s="163"/>
      <c r="AJ170" s="163"/>
      <c r="AK170" s="163"/>
      <c r="AL170" s="269" t="s">
        <v>10</v>
      </c>
      <c r="AM170" s="155"/>
      <c r="AN170" s="156"/>
      <c r="AO170" s="157"/>
      <c r="AP170" s="157"/>
      <c r="AQ170" s="157"/>
    </row>
    <row r="171" spans="1:43" x14ac:dyDescent="0.2">
      <c r="A171" s="157"/>
      <c r="B171" s="161"/>
      <c r="C171" s="155"/>
      <c r="D171" s="156"/>
      <c r="E171" s="914"/>
      <c r="F171" s="914"/>
      <c r="G171" s="914"/>
      <c r="H171" s="914"/>
      <c r="I171" s="914"/>
      <c r="J171" s="914"/>
      <c r="K171" s="914"/>
      <c r="L171" s="914"/>
      <c r="M171" s="914"/>
      <c r="N171" s="914"/>
      <c r="O171" s="914"/>
      <c r="P171" s="914"/>
      <c r="Q171" s="914"/>
      <c r="R171" s="914"/>
      <c r="S171" s="914"/>
      <c r="T171" s="914"/>
      <c r="U171" s="155"/>
      <c r="V171" s="156"/>
      <c r="W171" s="157" t="s">
        <v>445</v>
      </c>
      <c r="X171" s="157"/>
      <c r="Y171" s="163" t="s">
        <v>2</v>
      </c>
      <c r="Z171" s="163"/>
      <c r="AA171" s="163"/>
      <c r="AB171" s="280"/>
      <c r="AC171" s="280"/>
      <c r="AD171" s="280"/>
      <c r="AE171" s="163"/>
      <c r="AF171" s="163"/>
      <c r="AG171" s="163"/>
      <c r="AH171" s="163"/>
      <c r="AI171" s="163"/>
      <c r="AJ171" s="163"/>
      <c r="AK171" s="163"/>
      <c r="AL171" s="269" t="s">
        <v>12</v>
      </c>
      <c r="AM171" s="155"/>
      <c r="AN171" s="156"/>
      <c r="AO171" s="157"/>
      <c r="AP171" s="1004">
        <v>928</v>
      </c>
      <c r="AQ171" s="157"/>
    </row>
    <row r="172" spans="1:43" x14ac:dyDescent="0.2">
      <c r="A172" s="157"/>
      <c r="B172" s="161"/>
      <c r="C172" s="155"/>
      <c r="D172" s="156"/>
      <c r="E172" s="914"/>
      <c r="F172" s="914"/>
      <c r="G172" s="914"/>
      <c r="H172" s="914"/>
      <c r="I172" s="914"/>
      <c r="J172" s="914"/>
      <c r="K172" s="914"/>
      <c r="L172" s="914"/>
      <c r="M172" s="914"/>
      <c r="N172" s="914"/>
      <c r="O172" s="914"/>
      <c r="P172" s="914"/>
      <c r="Q172" s="914"/>
      <c r="R172" s="914"/>
      <c r="S172" s="914"/>
      <c r="T172" s="914"/>
      <c r="U172" s="155"/>
      <c r="V172" s="156"/>
      <c r="W172" s="159" t="s">
        <v>560</v>
      </c>
      <c r="X172" s="157"/>
      <c r="Y172" s="157"/>
      <c r="Z172" s="157"/>
      <c r="AA172" s="157"/>
      <c r="AB172" s="163" t="s">
        <v>2</v>
      </c>
      <c r="AC172" s="163"/>
      <c r="AD172" s="163"/>
      <c r="AE172" s="163"/>
      <c r="AF172" s="280"/>
      <c r="AG172" s="163"/>
      <c r="AH172" s="280"/>
      <c r="AI172" s="163"/>
      <c r="AJ172" s="163"/>
      <c r="AK172" s="163"/>
      <c r="AL172" s="269" t="s">
        <v>58</v>
      </c>
      <c r="AM172" s="155"/>
      <c r="AN172" s="156"/>
      <c r="AO172" s="157"/>
      <c r="AP172" s="1004"/>
      <c r="AQ172" s="157"/>
    </row>
    <row r="173" spans="1:43" ht="6" customHeight="1" x14ac:dyDescent="0.2">
      <c r="A173" s="172"/>
      <c r="B173" s="171"/>
      <c r="C173" s="166"/>
      <c r="D173" s="165"/>
      <c r="E173" s="172"/>
      <c r="F173" s="172"/>
      <c r="G173" s="172"/>
      <c r="H173" s="172"/>
      <c r="I173" s="172"/>
      <c r="J173" s="172"/>
      <c r="K173" s="172"/>
      <c r="L173" s="172"/>
      <c r="M173" s="172"/>
      <c r="N173" s="172"/>
      <c r="O173" s="172"/>
      <c r="P173" s="172"/>
      <c r="Q173" s="172"/>
      <c r="R173" s="172"/>
      <c r="S173" s="172"/>
      <c r="T173" s="172"/>
      <c r="U173" s="166"/>
      <c r="V173" s="165"/>
      <c r="W173" s="172"/>
      <c r="X173" s="172"/>
      <c r="Y173" s="172"/>
      <c r="Z173" s="172"/>
      <c r="AA173" s="172"/>
      <c r="AB173" s="172"/>
      <c r="AC173" s="172"/>
      <c r="AD173" s="172"/>
      <c r="AE173" s="172"/>
      <c r="AF173" s="172"/>
      <c r="AG173" s="172"/>
      <c r="AH173" s="172"/>
      <c r="AI173" s="172"/>
      <c r="AJ173" s="172"/>
      <c r="AK173" s="172"/>
      <c r="AL173" s="173"/>
      <c r="AM173" s="166"/>
      <c r="AN173" s="165"/>
      <c r="AO173" s="172"/>
      <c r="AP173" s="172"/>
      <c r="AQ173" s="172"/>
    </row>
    <row r="174" spans="1:43" ht="6" customHeight="1" x14ac:dyDescent="0.2">
      <c r="A174" s="34"/>
      <c r="B174" s="787"/>
      <c r="C174" s="152"/>
      <c r="D174" s="153"/>
      <c r="E174" s="34"/>
      <c r="F174" s="34"/>
      <c r="G174" s="34"/>
      <c r="H174" s="34"/>
      <c r="I174" s="34"/>
      <c r="J174" s="34"/>
      <c r="K174" s="34"/>
      <c r="L174" s="34"/>
      <c r="M174" s="34"/>
      <c r="N174" s="34"/>
      <c r="O174" s="34"/>
      <c r="P174" s="34"/>
      <c r="Q174" s="34"/>
      <c r="R174" s="34"/>
      <c r="S174" s="34"/>
      <c r="T174" s="34"/>
      <c r="U174" s="152"/>
      <c r="V174" s="153"/>
      <c r="W174" s="34"/>
      <c r="X174" s="34"/>
      <c r="Y174" s="34"/>
      <c r="Z174" s="34"/>
      <c r="AA174" s="34"/>
      <c r="AB174" s="34"/>
      <c r="AC174" s="34"/>
      <c r="AD174" s="34"/>
      <c r="AE174" s="34"/>
      <c r="AF174" s="34"/>
      <c r="AG174" s="34"/>
      <c r="AH174" s="34"/>
      <c r="AI174" s="34"/>
      <c r="AJ174" s="34"/>
      <c r="AK174" s="34"/>
      <c r="AL174" s="41"/>
      <c r="AM174" s="152"/>
      <c r="AN174" s="153"/>
      <c r="AO174" s="34"/>
      <c r="AP174" s="34"/>
      <c r="AQ174" s="34"/>
    </row>
    <row r="175" spans="1:43" ht="11.25" customHeight="1" x14ac:dyDescent="0.2">
      <c r="A175" s="157"/>
      <c r="B175" s="161">
        <v>927</v>
      </c>
      <c r="C175" s="155"/>
      <c r="D175" s="156"/>
      <c r="E175" s="914" t="str">
        <f ca="1">VLOOKUP(INDIRECT(ADDRESS(ROW(),COLUMN()-3)),Language_Translations,MATCH(Language_Selected,Language_Options,0),FALSE)</f>
        <v>Est-ce que votre nom figure sur l'acte de propriété ?</v>
      </c>
      <c r="F175" s="914"/>
      <c r="G175" s="914"/>
      <c r="H175" s="914"/>
      <c r="I175" s="914"/>
      <c r="J175" s="914"/>
      <c r="K175" s="914"/>
      <c r="L175" s="914"/>
      <c r="M175" s="914"/>
      <c r="N175" s="914"/>
      <c r="O175" s="914"/>
      <c r="P175" s="914"/>
      <c r="Q175" s="914"/>
      <c r="R175" s="914"/>
      <c r="S175" s="914"/>
      <c r="T175" s="914"/>
      <c r="U175" s="155"/>
      <c r="V175" s="156"/>
      <c r="W175" s="159" t="s">
        <v>444</v>
      </c>
      <c r="X175" s="157"/>
      <c r="Y175" s="163" t="s">
        <v>2</v>
      </c>
      <c r="Z175" s="163"/>
      <c r="AA175" s="163"/>
      <c r="AB175" s="280"/>
      <c r="AC175" s="280"/>
      <c r="AD175" s="163"/>
      <c r="AE175" s="163"/>
      <c r="AF175" s="163"/>
      <c r="AG175" s="163"/>
      <c r="AH175" s="163"/>
      <c r="AI175" s="163"/>
      <c r="AJ175" s="163"/>
      <c r="AK175" s="163"/>
      <c r="AL175" s="269" t="s">
        <v>10</v>
      </c>
      <c r="AM175" s="155"/>
      <c r="AN175" s="156"/>
      <c r="AO175" s="157"/>
      <c r="AP175" s="157"/>
      <c r="AQ175" s="157"/>
    </row>
    <row r="176" spans="1:43" x14ac:dyDescent="0.2">
      <c r="A176" s="157"/>
      <c r="B176" s="161"/>
      <c r="C176" s="155"/>
      <c r="D176" s="156"/>
      <c r="E176" s="914"/>
      <c r="F176" s="914"/>
      <c r="G176" s="914"/>
      <c r="H176" s="914"/>
      <c r="I176" s="914"/>
      <c r="J176" s="914"/>
      <c r="K176" s="914"/>
      <c r="L176" s="914"/>
      <c r="M176" s="914"/>
      <c r="N176" s="914"/>
      <c r="O176" s="914"/>
      <c r="P176" s="914"/>
      <c r="Q176" s="914"/>
      <c r="R176" s="914"/>
      <c r="S176" s="914"/>
      <c r="T176" s="914"/>
      <c r="U176" s="155"/>
      <c r="V176" s="156"/>
      <c r="W176" s="157" t="s">
        <v>445</v>
      </c>
      <c r="X176" s="157"/>
      <c r="Y176" s="163" t="s">
        <v>2</v>
      </c>
      <c r="Z176" s="163"/>
      <c r="AA176" s="163"/>
      <c r="AB176" s="280"/>
      <c r="AC176" s="280"/>
      <c r="AD176" s="280"/>
      <c r="AE176" s="163"/>
      <c r="AF176" s="163"/>
      <c r="AG176" s="163"/>
      <c r="AH176" s="163"/>
      <c r="AI176" s="163"/>
      <c r="AJ176" s="163"/>
      <c r="AK176" s="163"/>
      <c r="AL176" s="269" t="s">
        <v>12</v>
      </c>
      <c r="AM176" s="155"/>
      <c r="AN176" s="156"/>
      <c r="AO176" s="157"/>
      <c r="AP176" s="272"/>
      <c r="AQ176" s="157"/>
    </row>
    <row r="177" spans="1:43" x14ac:dyDescent="0.2">
      <c r="A177" s="157"/>
      <c r="B177" s="161"/>
      <c r="C177" s="155"/>
      <c r="D177" s="156"/>
      <c r="E177" s="914"/>
      <c r="F177" s="914"/>
      <c r="G177" s="914"/>
      <c r="H177" s="914"/>
      <c r="I177" s="914"/>
      <c r="J177" s="914"/>
      <c r="K177" s="914"/>
      <c r="L177" s="914"/>
      <c r="M177" s="914"/>
      <c r="N177" s="914"/>
      <c r="O177" s="914"/>
      <c r="P177" s="914"/>
      <c r="Q177" s="914"/>
      <c r="R177" s="914"/>
      <c r="S177" s="914"/>
      <c r="T177" s="914"/>
      <c r="U177" s="155"/>
      <c r="V177" s="156"/>
      <c r="W177" s="159" t="s">
        <v>560</v>
      </c>
      <c r="X177" s="157"/>
      <c r="Y177" s="157"/>
      <c r="Z177" s="157"/>
      <c r="AA177" s="157"/>
      <c r="AB177" s="163" t="s">
        <v>2</v>
      </c>
      <c r="AC177" s="163"/>
      <c r="AD177" s="163"/>
      <c r="AE177" s="163"/>
      <c r="AF177" s="280"/>
      <c r="AG177" s="163"/>
      <c r="AH177" s="280"/>
      <c r="AI177" s="163"/>
      <c r="AJ177" s="163"/>
      <c r="AK177" s="163"/>
      <c r="AL177" s="269" t="s">
        <v>58</v>
      </c>
      <c r="AM177" s="155"/>
      <c r="AN177" s="156"/>
      <c r="AO177" s="157"/>
      <c r="AP177" s="272"/>
      <c r="AQ177" s="157"/>
    </row>
    <row r="178" spans="1:43" ht="6" customHeight="1" x14ac:dyDescent="0.2">
      <c r="A178" s="172"/>
      <c r="B178" s="171"/>
      <c r="C178" s="166"/>
      <c r="D178" s="165"/>
      <c r="E178" s="172"/>
      <c r="F178" s="172"/>
      <c r="G178" s="172"/>
      <c r="H178" s="172"/>
      <c r="I178" s="172"/>
      <c r="J178" s="172"/>
      <c r="K178" s="172"/>
      <c r="L178" s="172"/>
      <c r="M178" s="172"/>
      <c r="N178" s="172"/>
      <c r="O178" s="172"/>
      <c r="P178" s="172"/>
      <c r="Q178" s="172"/>
      <c r="R178" s="172"/>
      <c r="S178" s="172"/>
      <c r="T178" s="172"/>
      <c r="U178" s="166"/>
      <c r="V178" s="165"/>
      <c r="W178" s="172"/>
      <c r="X178" s="172"/>
      <c r="Y178" s="172"/>
      <c r="Z178" s="172"/>
      <c r="AA178" s="172"/>
      <c r="AB178" s="172"/>
      <c r="AC178" s="172"/>
      <c r="AD178" s="172"/>
      <c r="AE178" s="172"/>
      <c r="AF178" s="172"/>
      <c r="AG178" s="172"/>
      <c r="AH178" s="172"/>
      <c r="AI178" s="172"/>
      <c r="AJ178" s="172"/>
      <c r="AK178" s="172"/>
      <c r="AL178" s="173"/>
      <c r="AM178" s="166"/>
      <c r="AN178" s="165"/>
      <c r="AO178" s="172"/>
      <c r="AP178" s="172"/>
      <c r="AQ178" s="172"/>
    </row>
    <row r="179" spans="1:43" ht="6" customHeight="1" x14ac:dyDescent="0.2">
      <c r="A179" s="34"/>
      <c r="B179" s="787"/>
      <c r="C179" s="152"/>
      <c r="D179" s="153"/>
      <c r="E179" s="34"/>
      <c r="F179" s="34"/>
      <c r="G179" s="34"/>
      <c r="H179" s="34"/>
      <c r="I179" s="34"/>
      <c r="J179" s="34"/>
      <c r="K179" s="34"/>
      <c r="L179" s="34"/>
      <c r="M179" s="34"/>
      <c r="N179" s="34"/>
      <c r="O179" s="34"/>
      <c r="P179" s="34"/>
      <c r="Q179" s="34"/>
      <c r="R179" s="34"/>
      <c r="S179" s="34"/>
      <c r="T179" s="34"/>
      <c r="U179" s="152"/>
      <c r="V179" s="153"/>
      <c r="W179" s="34"/>
      <c r="X179" s="34"/>
      <c r="Y179" s="34"/>
      <c r="Z179" s="34"/>
      <c r="AA179" s="34"/>
      <c r="AB179" s="34"/>
      <c r="AC179" s="34"/>
      <c r="AD179" s="34"/>
      <c r="AE179" s="34"/>
      <c r="AF179" s="34"/>
      <c r="AG179" s="34"/>
      <c r="AH179" s="34"/>
      <c r="AI179" s="34"/>
      <c r="AJ179" s="34"/>
      <c r="AK179" s="34"/>
      <c r="AL179" s="41"/>
      <c r="AM179" s="152"/>
      <c r="AN179" s="153"/>
      <c r="AO179" s="34"/>
      <c r="AP179" s="34"/>
      <c r="AQ179" s="34"/>
    </row>
    <row r="180" spans="1:43" x14ac:dyDescent="0.2">
      <c r="A180" s="157"/>
      <c r="B180" s="775">
        <v>928</v>
      </c>
      <c r="C180" s="155"/>
      <c r="D180" s="156"/>
      <c r="E180" s="924" t="str">
        <f ca="1">VLOOKUP(INDIRECT(ADDRESS(ROW(),COLUMN()-3)),Language_Translations,MATCH(Language_Selected,Language_Options,0),FALSE)</f>
        <v>Est-ce que vous possédez de la terre agricole ou non agricole, seule ou conjointement avec quelqu'un d'autre ?</v>
      </c>
      <c r="F180" s="924"/>
      <c r="G180" s="924"/>
      <c r="H180" s="924"/>
      <c r="I180" s="924"/>
      <c r="J180" s="924"/>
      <c r="K180" s="924"/>
      <c r="L180" s="924"/>
      <c r="M180" s="924"/>
      <c r="N180" s="924"/>
      <c r="O180" s="924"/>
      <c r="P180" s="924"/>
      <c r="Q180" s="924"/>
      <c r="R180" s="924"/>
      <c r="S180" s="924"/>
      <c r="T180" s="924"/>
      <c r="U180" s="155"/>
      <c r="V180" s="156"/>
      <c r="W180" s="695" t="s">
        <v>1283</v>
      </c>
      <c r="X180" s="700"/>
      <c r="Y180" s="157"/>
      <c r="Z180" s="157"/>
      <c r="AA180" s="157"/>
      <c r="AB180" s="163"/>
      <c r="AD180" s="290" t="s">
        <v>2</v>
      </c>
      <c r="AE180" s="163"/>
      <c r="AF180" s="163"/>
      <c r="AG180" s="163"/>
      <c r="AH180" s="163"/>
      <c r="AI180" s="163"/>
      <c r="AJ180" s="163"/>
      <c r="AK180" s="163"/>
      <c r="AL180" s="269" t="s">
        <v>10</v>
      </c>
      <c r="AM180" s="155"/>
      <c r="AN180" s="156"/>
      <c r="AO180" s="157"/>
      <c r="AP180" s="157"/>
      <c r="AQ180" s="157"/>
    </row>
    <row r="181" spans="1:43" x14ac:dyDescent="0.2">
      <c r="A181" s="157"/>
      <c r="B181" s="775"/>
      <c r="C181" s="155"/>
      <c r="D181" s="156"/>
      <c r="E181" s="924"/>
      <c r="F181" s="924"/>
      <c r="G181" s="924"/>
      <c r="H181" s="924"/>
      <c r="I181" s="924"/>
      <c r="J181" s="924"/>
      <c r="K181" s="924"/>
      <c r="L181" s="924"/>
      <c r="M181" s="924"/>
      <c r="N181" s="924"/>
      <c r="O181" s="924"/>
      <c r="P181" s="924"/>
      <c r="Q181" s="924"/>
      <c r="R181" s="924"/>
      <c r="S181" s="924"/>
      <c r="T181" s="924"/>
      <c r="U181" s="155"/>
      <c r="V181" s="156"/>
      <c r="W181" s="695" t="s">
        <v>1284</v>
      </c>
      <c r="X181" s="700"/>
      <c r="Y181" s="157"/>
      <c r="Z181" s="157"/>
      <c r="AA181" s="157"/>
      <c r="AB181" s="163"/>
      <c r="AC181" s="290"/>
      <c r="AD181" s="290"/>
      <c r="AE181" s="163"/>
      <c r="AF181" s="163" t="s">
        <v>2</v>
      </c>
      <c r="AG181" s="163"/>
      <c r="AH181" s="163"/>
      <c r="AI181" s="163"/>
      <c r="AJ181" s="163"/>
      <c r="AK181" s="163"/>
      <c r="AL181" s="269" t="s">
        <v>12</v>
      </c>
      <c r="AM181" s="155"/>
      <c r="AN181" s="156"/>
      <c r="AO181" s="157"/>
      <c r="AP181" s="157"/>
      <c r="AQ181" s="157"/>
    </row>
    <row r="182" spans="1:43" x14ac:dyDescent="0.2">
      <c r="A182" s="157"/>
      <c r="B182" s="775"/>
      <c r="C182" s="155"/>
      <c r="D182" s="156"/>
      <c r="E182" s="924"/>
      <c r="F182" s="924"/>
      <c r="G182" s="924"/>
      <c r="H182" s="924"/>
      <c r="I182" s="924"/>
      <c r="J182" s="924"/>
      <c r="K182" s="924"/>
      <c r="L182" s="924"/>
      <c r="M182" s="924"/>
      <c r="N182" s="924"/>
      <c r="O182" s="924"/>
      <c r="P182" s="924"/>
      <c r="Q182" s="924"/>
      <c r="R182" s="924"/>
      <c r="S182" s="924"/>
      <c r="T182" s="924"/>
      <c r="U182" s="155"/>
      <c r="V182" s="156"/>
      <c r="W182" s="695" t="s">
        <v>1281</v>
      </c>
      <c r="X182" s="700"/>
      <c r="Y182" s="157"/>
      <c r="Z182" s="157"/>
      <c r="AA182" s="157"/>
      <c r="AB182" s="157"/>
      <c r="AC182" s="157"/>
      <c r="AD182" s="157"/>
      <c r="AE182" s="157"/>
      <c r="AF182" s="163" t="s">
        <v>2</v>
      </c>
      <c r="AG182" s="163"/>
      <c r="AH182" s="290"/>
      <c r="AI182" s="163"/>
      <c r="AJ182" s="163"/>
      <c r="AK182" s="163"/>
      <c r="AL182" s="269" t="s">
        <v>14</v>
      </c>
      <c r="AM182" s="155"/>
      <c r="AN182" s="156"/>
      <c r="AO182" s="157"/>
      <c r="AP182" s="157"/>
      <c r="AQ182" s="157"/>
    </row>
    <row r="183" spans="1:43" x14ac:dyDescent="0.2">
      <c r="A183" s="157"/>
      <c r="B183" s="775"/>
      <c r="C183" s="155"/>
      <c r="D183" s="156"/>
      <c r="E183" s="924"/>
      <c r="F183" s="924"/>
      <c r="G183" s="924"/>
      <c r="H183" s="924"/>
      <c r="I183" s="924"/>
      <c r="J183" s="924"/>
      <c r="K183" s="924"/>
      <c r="L183" s="924"/>
      <c r="M183" s="924"/>
      <c r="N183" s="924"/>
      <c r="O183" s="924"/>
      <c r="P183" s="924"/>
      <c r="Q183" s="924"/>
      <c r="R183" s="924"/>
      <c r="S183" s="924"/>
      <c r="T183" s="924"/>
      <c r="U183" s="155"/>
      <c r="V183" s="156"/>
      <c r="W183" s="695" t="s">
        <v>1282</v>
      </c>
      <c r="X183" s="700"/>
      <c r="Y183" s="157"/>
      <c r="Z183" s="157"/>
      <c r="AA183" s="157"/>
      <c r="AB183" s="157"/>
      <c r="AD183" s="163" t="s">
        <v>2</v>
      </c>
      <c r="AE183" s="163"/>
      <c r="AF183" s="163"/>
      <c r="AG183" s="163"/>
      <c r="AH183" s="163"/>
      <c r="AI183" s="163"/>
      <c r="AJ183" s="163"/>
      <c r="AK183" s="163"/>
      <c r="AL183" s="269" t="s">
        <v>16</v>
      </c>
      <c r="AM183" s="155"/>
      <c r="AN183" s="156"/>
      <c r="AO183" s="159"/>
      <c r="AP183" s="159">
        <v>931</v>
      </c>
      <c r="AQ183" s="157"/>
    </row>
    <row r="184" spans="1:43" ht="6" customHeight="1" x14ac:dyDescent="0.2">
      <c r="A184" s="172"/>
      <c r="B184" s="171"/>
      <c r="C184" s="166"/>
      <c r="D184" s="165"/>
      <c r="E184" s="172"/>
      <c r="F184" s="172"/>
      <c r="G184" s="172"/>
      <c r="H184" s="172"/>
      <c r="I184" s="172"/>
      <c r="J184" s="172"/>
      <c r="K184" s="172"/>
      <c r="L184" s="172"/>
      <c r="M184" s="172"/>
      <c r="N184" s="172"/>
      <c r="O184" s="172"/>
      <c r="P184" s="172"/>
      <c r="Q184" s="172"/>
      <c r="R184" s="172"/>
      <c r="S184" s="172"/>
      <c r="T184" s="172"/>
      <c r="U184" s="166"/>
      <c r="V184" s="165"/>
      <c r="W184" s="172"/>
      <c r="X184" s="172"/>
      <c r="Y184" s="172"/>
      <c r="Z184" s="172"/>
      <c r="AA184" s="172"/>
      <c r="AB184" s="172"/>
      <c r="AC184" s="172"/>
      <c r="AD184" s="172"/>
      <c r="AE184" s="172"/>
      <c r="AF184" s="172"/>
      <c r="AG184" s="172"/>
      <c r="AH184" s="172"/>
      <c r="AI184" s="172"/>
      <c r="AJ184" s="172"/>
      <c r="AK184" s="172"/>
      <c r="AL184" s="173"/>
      <c r="AM184" s="166"/>
      <c r="AN184" s="165"/>
      <c r="AO184" s="172"/>
      <c r="AP184" s="172"/>
      <c r="AQ184" s="172"/>
    </row>
    <row r="185" spans="1:43" ht="6" customHeight="1" x14ac:dyDescent="0.2">
      <c r="A185" s="34"/>
      <c r="B185" s="787"/>
      <c r="C185" s="152"/>
      <c r="D185" s="153"/>
      <c r="E185" s="34"/>
      <c r="F185" s="34"/>
      <c r="G185" s="34"/>
      <c r="H185" s="34"/>
      <c r="I185" s="34"/>
      <c r="J185" s="34"/>
      <c r="K185" s="34"/>
      <c r="L185" s="34"/>
      <c r="M185" s="34"/>
      <c r="N185" s="34"/>
      <c r="O185" s="34"/>
      <c r="P185" s="34"/>
      <c r="Q185" s="34"/>
      <c r="R185" s="34"/>
      <c r="S185" s="34"/>
      <c r="T185" s="34"/>
      <c r="U185" s="152"/>
      <c r="V185" s="153"/>
      <c r="W185" s="34"/>
      <c r="X185" s="34"/>
      <c r="Y185" s="34"/>
      <c r="Z185" s="34"/>
      <c r="AA185" s="34"/>
      <c r="AB185" s="34"/>
      <c r="AC185" s="34"/>
      <c r="AD185" s="34"/>
      <c r="AE185" s="34"/>
      <c r="AF185" s="34"/>
      <c r="AG185" s="34"/>
      <c r="AH185" s="34"/>
      <c r="AI185" s="34"/>
      <c r="AJ185" s="34"/>
      <c r="AK185" s="34"/>
      <c r="AL185" s="41"/>
      <c r="AM185" s="152"/>
      <c r="AN185" s="153"/>
      <c r="AO185" s="34"/>
      <c r="AP185" s="34"/>
      <c r="AQ185" s="34"/>
    </row>
    <row r="186" spans="1:43" ht="11.25" customHeight="1" x14ac:dyDescent="0.2">
      <c r="A186" s="157"/>
      <c r="B186" s="161">
        <v>929</v>
      </c>
      <c r="C186" s="155"/>
      <c r="D186" s="156"/>
      <c r="E186" s="914" t="str">
        <f ca="1">VLOOKUP(INDIRECT(ADDRESS(ROW(),COLUMN()-3)),Language_Translations,MATCH(Language_Selected,Language_Options,0),FALSE)</f>
        <v>Avez-vous un acte de propriété pour une terre que vous possédez ?</v>
      </c>
      <c r="F186" s="914"/>
      <c r="G186" s="914"/>
      <c r="H186" s="914"/>
      <c r="I186" s="914"/>
      <c r="J186" s="914"/>
      <c r="K186" s="914"/>
      <c r="L186" s="914"/>
      <c r="M186" s="914"/>
      <c r="N186" s="914"/>
      <c r="O186" s="914"/>
      <c r="P186" s="914"/>
      <c r="Q186" s="914"/>
      <c r="R186" s="914"/>
      <c r="S186" s="914"/>
      <c r="T186" s="914"/>
      <c r="U186" s="155"/>
      <c r="V186" s="156"/>
      <c r="W186" s="159" t="s">
        <v>444</v>
      </c>
      <c r="X186" s="157"/>
      <c r="Y186" s="163" t="s">
        <v>2</v>
      </c>
      <c r="Z186" s="163"/>
      <c r="AA186" s="163"/>
      <c r="AB186" s="280"/>
      <c r="AC186" s="280"/>
      <c r="AD186" s="163"/>
      <c r="AE186" s="163"/>
      <c r="AF186" s="163"/>
      <c r="AG186" s="163"/>
      <c r="AH186" s="163"/>
      <c r="AI186" s="163"/>
      <c r="AJ186" s="163"/>
      <c r="AK186" s="163"/>
      <c r="AL186" s="269" t="s">
        <v>10</v>
      </c>
      <c r="AM186" s="155"/>
      <c r="AN186" s="156"/>
      <c r="AO186" s="157"/>
      <c r="AP186" s="157"/>
      <c r="AQ186" s="157"/>
    </row>
    <row r="187" spans="1:43" x14ac:dyDescent="0.2">
      <c r="A187" s="157"/>
      <c r="B187" s="161"/>
      <c r="C187" s="155"/>
      <c r="D187" s="156"/>
      <c r="E187" s="914"/>
      <c r="F187" s="914"/>
      <c r="G187" s="914"/>
      <c r="H187" s="914"/>
      <c r="I187" s="914"/>
      <c r="J187" s="914"/>
      <c r="K187" s="914"/>
      <c r="L187" s="914"/>
      <c r="M187" s="914"/>
      <c r="N187" s="914"/>
      <c r="O187" s="914"/>
      <c r="P187" s="914"/>
      <c r="Q187" s="914"/>
      <c r="R187" s="914"/>
      <c r="S187" s="914"/>
      <c r="T187" s="914"/>
      <c r="U187" s="155"/>
      <c r="V187" s="156"/>
      <c r="W187" s="157" t="s">
        <v>445</v>
      </c>
      <c r="X187" s="157"/>
      <c r="Y187" s="163" t="s">
        <v>2</v>
      </c>
      <c r="Z187" s="163"/>
      <c r="AA187" s="163"/>
      <c r="AB187" s="280"/>
      <c r="AC187" s="280"/>
      <c r="AD187" s="280"/>
      <c r="AE187" s="163"/>
      <c r="AF187" s="163"/>
      <c r="AG187" s="163"/>
      <c r="AH187" s="163"/>
      <c r="AI187" s="163"/>
      <c r="AJ187" s="163"/>
      <c r="AK187" s="163"/>
      <c r="AL187" s="269" t="s">
        <v>12</v>
      </c>
      <c r="AM187" s="155"/>
      <c r="AN187" s="156"/>
      <c r="AO187" s="157"/>
      <c r="AP187" s="1004">
        <v>931</v>
      </c>
      <c r="AQ187" s="157"/>
    </row>
    <row r="188" spans="1:43" x14ac:dyDescent="0.2">
      <c r="A188" s="157"/>
      <c r="B188" s="161"/>
      <c r="C188" s="155"/>
      <c r="D188" s="156"/>
      <c r="E188" s="914"/>
      <c r="F188" s="914"/>
      <c r="G188" s="914"/>
      <c r="H188" s="914"/>
      <c r="I188" s="914"/>
      <c r="J188" s="914"/>
      <c r="K188" s="914"/>
      <c r="L188" s="914"/>
      <c r="M188" s="914"/>
      <c r="N188" s="914"/>
      <c r="O188" s="914"/>
      <c r="P188" s="914"/>
      <c r="Q188" s="914"/>
      <c r="R188" s="914"/>
      <c r="S188" s="914"/>
      <c r="T188" s="914"/>
      <c r="U188" s="155"/>
      <c r="V188" s="156"/>
      <c r="W188" s="159" t="s">
        <v>560</v>
      </c>
      <c r="X188" s="157"/>
      <c r="Y188" s="157"/>
      <c r="Z188" s="157"/>
      <c r="AA188" s="157"/>
      <c r="AB188" s="163" t="s">
        <v>2</v>
      </c>
      <c r="AC188" s="163"/>
      <c r="AD188" s="163"/>
      <c r="AE188" s="163"/>
      <c r="AF188" s="280"/>
      <c r="AG188" s="163"/>
      <c r="AH188" s="280"/>
      <c r="AI188" s="163"/>
      <c r="AJ188" s="163"/>
      <c r="AK188" s="163"/>
      <c r="AL188" s="269" t="s">
        <v>58</v>
      </c>
      <c r="AM188" s="155"/>
      <c r="AN188" s="156"/>
      <c r="AO188" s="157"/>
      <c r="AP188" s="1004"/>
      <c r="AQ188" s="157"/>
    </row>
    <row r="189" spans="1:43" ht="6" customHeight="1" x14ac:dyDescent="0.2">
      <c r="A189" s="172"/>
      <c r="B189" s="171"/>
      <c r="C189" s="166"/>
      <c r="D189" s="165"/>
      <c r="E189" s="172"/>
      <c r="F189" s="172"/>
      <c r="G189" s="172"/>
      <c r="H189" s="172"/>
      <c r="I189" s="172"/>
      <c r="J189" s="172"/>
      <c r="K189" s="172"/>
      <c r="L189" s="172"/>
      <c r="M189" s="172"/>
      <c r="N189" s="172"/>
      <c r="O189" s="172"/>
      <c r="P189" s="172"/>
      <c r="Q189" s="172"/>
      <c r="R189" s="172"/>
      <c r="S189" s="172"/>
      <c r="T189" s="172"/>
      <c r="U189" s="166"/>
      <c r="V189" s="165"/>
      <c r="W189" s="172"/>
      <c r="X189" s="172"/>
      <c r="Y189" s="172"/>
      <c r="Z189" s="172"/>
      <c r="AA189" s="172"/>
      <c r="AB189" s="172"/>
      <c r="AC189" s="172"/>
      <c r="AD189" s="172"/>
      <c r="AE189" s="172"/>
      <c r="AF189" s="172"/>
      <c r="AG189" s="172"/>
      <c r="AH189" s="172"/>
      <c r="AI189" s="172"/>
      <c r="AJ189" s="172"/>
      <c r="AK189" s="172"/>
      <c r="AL189" s="173"/>
      <c r="AM189" s="166"/>
      <c r="AN189" s="165"/>
      <c r="AO189" s="172"/>
      <c r="AP189" s="172"/>
      <c r="AQ189" s="172"/>
    </row>
    <row r="190" spans="1:43" ht="6" customHeight="1" x14ac:dyDescent="0.2">
      <c r="A190" s="34"/>
      <c r="B190" s="787"/>
      <c r="C190" s="152"/>
      <c r="D190" s="153"/>
      <c r="E190" s="34"/>
      <c r="F190" s="34"/>
      <c r="G190" s="34"/>
      <c r="H190" s="34"/>
      <c r="I190" s="34"/>
      <c r="J190" s="34"/>
      <c r="K190" s="34"/>
      <c r="L190" s="34"/>
      <c r="M190" s="34"/>
      <c r="N190" s="34"/>
      <c r="O190" s="34"/>
      <c r="P190" s="34"/>
      <c r="Q190" s="34"/>
      <c r="R190" s="34"/>
      <c r="S190" s="34"/>
      <c r="T190" s="34"/>
      <c r="U190" s="152"/>
      <c r="V190" s="153"/>
      <c r="W190" s="34"/>
      <c r="X190" s="34"/>
      <c r="Y190" s="34"/>
      <c r="Z190" s="34"/>
      <c r="AA190" s="34"/>
      <c r="AB190" s="34"/>
      <c r="AC190" s="34"/>
      <c r="AD190" s="34"/>
      <c r="AE190" s="34"/>
      <c r="AF190" s="34"/>
      <c r="AG190" s="34"/>
      <c r="AH190" s="34"/>
      <c r="AI190" s="34"/>
      <c r="AJ190" s="34"/>
      <c r="AK190" s="34"/>
      <c r="AL190" s="41"/>
      <c r="AM190" s="152"/>
      <c r="AN190" s="153"/>
      <c r="AO190" s="34"/>
      <c r="AP190" s="34"/>
      <c r="AQ190" s="34"/>
    </row>
    <row r="191" spans="1:43" ht="11.25" customHeight="1" x14ac:dyDescent="0.2">
      <c r="A191" s="157"/>
      <c r="B191" s="161">
        <v>930</v>
      </c>
      <c r="C191" s="155"/>
      <c r="D191" s="156"/>
      <c r="E191" s="914" t="str">
        <f ca="1">VLOOKUP(INDIRECT(ADDRESS(ROW(),COLUMN()-3)),Language_Translations,MATCH(Language_Selected,Language_Options,0),FALSE)</f>
        <v>Est-ce que votre nom figure sur l'acte de propriété ?</v>
      </c>
      <c r="F191" s="914"/>
      <c r="G191" s="914"/>
      <c r="H191" s="914"/>
      <c r="I191" s="914"/>
      <c r="J191" s="914"/>
      <c r="K191" s="914"/>
      <c r="L191" s="914"/>
      <c r="M191" s="914"/>
      <c r="N191" s="914"/>
      <c r="O191" s="914"/>
      <c r="P191" s="914"/>
      <c r="Q191" s="914"/>
      <c r="R191" s="914"/>
      <c r="S191" s="914"/>
      <c r="T191" s="914"/>
      <c r="U191" s="155"/>
      <c r="V191" s="156"/>
      <c r="W191" s="159" t="s">
        <v>444</v>
      </c>
      <c r="X191" s="157"/>
      <c r="Y191" s="163" t="s">
        <v>2</v>
      </c>
      <c r="Z191" s="163"/>
      <c r="AA191" s="163"/>
      <c r="AB191" s="280"/>
      <c r="AC191" s="280"/>
      <c r="AD191" s="163"/>
      <c r="AE191" s="163"/>
      <c r="AF191" s="163"/>
      <c r="AG191" s="163"/>
      <c r="AH191" s="163"/>
      <c r="AI191" s="163"/>
      <c r="AJ191" s="163"/>
      <c r="AK191" s="163"/>
      <c r="AL191" s="269" t="s">
        <v>10</v>
      </c>
      <c r="AM191" s="155"/>
      <c r="AN191" s="156"/>
      <c r="AO191" s="157"/>
      <c r="AP191" s="157"/>
      <c r="AQ191" s="157"/>
    </row>
    <row r="192" spans="1:43" x14ac:dyDescent="0.2">
      <c r="A192" s="157"/>
      <c r="B192" s="161"/>
      <c r="C192" s="155"/>
      <c r="D192" s="156"/>
      <c r="E192" s="914"/>
      <c r="F192" s="914"/>
      <c r="G192" s="914"/>
      <c r="H192" s="914"/>
      <c r="I192" s="914"/>
      <c r="J192" s="914"/>
      <c r="K192" s="914"/>
      <c r="L192" s="914"/>
      <c r="M192" s="914"/>
      <c r="N192" s="914"/>
      <c r="O192" s="914"/>
      <c r="P192" s="914"/>
      <c r="Q192" s="914"/>
      <c r="R192" s="914"/>
      <c r="S192" s="914"/>
      <c r="T192" s="914"/>
      <c r="U192" s="155"/>
      <c r="V192" s="156"/>
      <c r="W192" s="157" t="s">
        <v>445</v>
      </c>
      <c r="X192" s="157"/>
      <c r="Y192" s="163" t="s">
        <v>2</v>
      </c>
      <c r="Z192" s="163"/>
      <c r="AA192" s="163"/>
      <c r="AB192" s="280"/>
      <c r="AC192" s="280"/>
      <c r="AD192" s="280"/>
      <c r="AE192" s="163"/>
      <c r="AF192" s="163"/>
      <c r="AG192" s="163"/>
      <c r="AH192" s="163"/>
      <c r="AI192" s="163"/>
      <c r="AJ192" s="163"/>
      <c r="AK192" s="163"/>
      <c r="AL192" s="269" t="s">
        <v>12</v>
      </c>
      <c r="AM192" s="155"/>
      <c r="AN192" s="156"/>
      <c r="AO192" s="157"/>
      <c r="AP192" s="272"/>
      <c r="AQ192" s="157"/>
    </row>
    <row r="193" spans="1:43" x14ac:dyDescent="0.2">
      <c r="A193" s="157"/>
      <c r="B193" s="161"/>
      <c r="C193" s="155"/>
      <c r="D193" s="156"/>
      <c r="E193" s="914"/>
      <c r="F193" s="914"/>
      <c r="G193" s="914"/>
      <c r="H193" s="914"/>
      <c r="I193" s="914"/>
      <c r="J193" s="914"/>
      <c r="K193" s="914"/>
      <c r="L193" s="914"/>
      <c r="M193" s="914"/>
      <c r="N193" s="914"/>
      <c r="O193" s="914"/>
      <c r="P193" s="914"/>
      <c r="Q193" s="914"/>
      <c r="R193" s="914"/>
      <c r="S193" s="914"/>
      <c r="T193" s="914"/>
      <c r="U193" s="155"/>
      <c r="V193" s="156"/>
      <c r="W193" s="159" t="s">
        <v>560</v>
      </c>
      <c r="X193" s="157"/>
      <c r="Y193" s="157"/>
      <c r="Z193" s="157"/>
      <c r="AA193" s="157"/>
      <c r="AB193" s="163" t="s">
        <v>2</v>
      </c>
      <c r="AC193" s="163"/>
      <c r="AD193" s="163"/>
      <c r="AE193" s="163"/>
      <c r="AF193" s="280"/>
      <c r="AG193" s="163"/>
      <c r="AH193" s="280"/>
      <c r="AI193" s="163"/>
      <c r="AJ193" s="163"/>
      <c r="AK193" s="163"/>
      <c r="AL193" s="269" t="s">
        <v>58</v>
      </c>
      <c r="AM193" s="155"/>
      <c r="AN193" s="156"/>
      <c r="AO193" s="157"/>
      <c r="AP193" s="272"/>
      <c r="AQ193" s="157"/>
    </row>
    <row r="194" spans="1:43" ht="6" customHeight="1" thickBot="1" x14ac:dyDescent="0.25">
      <c r="A194" s="232"/>
      <c r="B194" s="791"/>
      <c r="C194" s="230"/>
      <c r="D194" s="231"/>
      <c r="E194" s="232"/>
      <c r="F194" s="232"/>
      <c r="G194" s="232"/>
      <c r="H194" s="232"/>
      <c r="I194" s="232"/>
      <c r="J194" s="232"/>
      <c r="K194" s="232"/>
      <c r="L194" s="232"/>
      <c r="M194" s="232"/>
      <c r="N194" s="232"/>
      <c r="O194" s="232"/>
      <c r="P194" s="232"/>
      <c r="Q194" s="232"/>
      <c r="R194" s="232"/>
      <c r="S194" s="232"/>
      <c r="T194" s="232"/>
      <c r="U194" s="230"/>
      <c r="V194" s="231"/>
      <c r="W194" s="232"/>
      <c r="X194" s="232"/>
      <c r="Y194" s="232"/>
      <c r="Z194" s="232"/>
      <c r="AA194" s="232"/>
      <c r="AB194" s="232"/>
      <c r="AC194" s="232"/>
      <c r="AD194" s="232"/>
      <c r="AE194" s="232"/>
      <c r="AF194" s="232"/>
      <c r="AG194" s="232"/>
      <c r="AH194" s="232"/>
      <c r="AI194" s="232"/>
      <c r="AJ194" s="232"/>
      <c r="AK194" s="232"/>
      <c r="AL194" s="233"/>
      <c r="AM194" s="230"/>
      <c r="AN194" s="231"/>
      <c r="AO194" s="232"/>
      <c r="AP194" s="232"/>
      <c r="AQ194" s="232"/>
    </row>
    <row r="195" spans="1:43" ht="6" customHeight="1" x14ac:dyDescent="0.2">
      <c r="A195" s="218"/>
      <c r="B195" s="219"/>
      <c r="C195" s="220"/>
      <c r="D195" s="221"/>
      <c r="E195" s="222"/>
      <c r="F195" s="222"/>
      <c r="G195" s="222"/>
      <c r="H195" s="222"/>
      <c r="I195" s="222"/>
      <c r="J195" s="222"/>
      <c r="K195" s="222"/>
      <c r="L195" s="222"/>
      <c r="M195" s="222"/>
      <c r="N195" s="222"/>
      <c r="O195" s="222"/>
      <c r="P195" s="222"/>
      <c r="Q195" s="222"/>
      <c r="R195" s="222"/>
      <c r="S195" s="222"/>
      <c r="T195" s="222"/>
      <c r="U195" s="220"/>
      <c r="V195" s="221"/>
      <c r="W195" s="222"/>
      <c r="X195" s="222"/>
      <c r="Y195" s="222"/>
      <c r="Z195" s="222"/>
      <c r="AA195" s="222"/>
      <c r="AB195" s="222"/>
      <c r="AC195" s="222"/>
      <c r="AD195" s="222"/>
      <c r="AE195" s="222"/>
      <c r="AF195" s="222"/>
      <c r="AG195" s="222"/>
      <c r="AH195" s="222"/>
      <c r="AI195" s="222"/>
      <c r="AJ195" s="222"/>
      <c r="AK195" s="222"/>
      <c r="AL195" s="223"/>
      <c r="AM195" s="220"/>
      <c r="AN195" s="221"/>
      <c r="AO195" s="222"/>
      <c r="AP195" s="222"/>
      <c r="AQ195" s="224"/>
    </row>
    <row r="196" spans="1:43" ht="11.25" customHeight="1" x14ac:dyDescent="0.2">
      <c r="A196" s="225"/>
      <c r="B196" s="775">
        <v>931</v>
      </c>
      <c r="C196" s="155"/>
      <c r="D196" s="1011" t="s">
        <v>1676</v>
      </c>
      <c r="E196" s="1012"/>
      <c r="F196" s="1012"/>
      <c r="G196" s="1012"/>
      <c r="H196" s="1012"/>
      <c r="I196" s="1012"/>
      <c r="J196" s="1012"/>
      <c r="K196" s="1012"/>
      <c r="L196" s="1012"/>
      <c r="M196" s="1012"/>
      <c r="N196" s="1012"/>
      <c r="O196" s="1012"/>
      <c r="P196" s="1012"/>
      <c r="Q196" s="1012"/>
      <c r="R196" s="1012"/>
      <c r="S196" s="1012"/>
      <c r="T196" s="1012"/>
      <c r="U196" s="155"/>
      <c r="V196" s="156"/>
      <c r="W196" s="157"/>
      <c r="X196" s="157"/>
      <c r="Y196" s="157"/>
      <c r="Z196" s="157"/>
      <c r="AA196" s="157"/>
      <c r="AB196" s="157"/>
      <c r="AC196" s="157"/>
      <c r="AD196" s="157"/>
      <c r="AE196" s="157"/>
      <c r="AG196" s="157"/>
      <c r="AH196" s="157"/>
      <c r="AI196" s="154" t="s">
        <v>178</v>
      </c>
      <c r="AJ196" s="157"/>
      <c r="AK196" s="157"/>
      <c r="AL196" s="293"/>
      <c r="AM196" s="155"/>
      <c r="AN196" s="156"/>
      <c r="AO196" s="157"/>
      <c r="AP196" s="157"/>
      <c r="AQ196" s="226"/>
    </row>
    <row r="197" spans="1:43" x14ac:dyDescent="0.2">
      <c r="A197" s="225"/>
      <c r="B197" s="775"/>
      <c r="C197" s="155"/>
      <c r="D197" s="1011"/>
      <c r="E197" s="1012"/>
      <c r="F197" s="1012"/>
      <c r="G197" s="1012"/>
      <c r="H197" s="1012"/>
      <c r="I197" s="1012"/>
      <c r="J197" s="1012"/>
      <c r="K197" s="1012"/>
      <c r="L197" s="1012"/>
      <c r="M197" s="1012"/>
      <c r="N197" s="1012"/>
      <c r="O197" s="1012"/>
      <c r="P197" s="1012"/>
      <c r="Q197" s="1012"/>
      <c r="R197" s="1012"/>
      <c r="S197" s="1012"/>
      <c r="T197" s="1012"/>
      <c r="U197" s="155"/>
      <c r="V197" s="156"/>
      <c r="W197" s="157"/>
      <c r="X197" s="157"/>
      <c r="Y197" s="157"/>
      <c r="Z197" s="157"/>
      <c r="AA197" s="157"/>
      <c r="AB197" s="157"/>
      <c r="AC197" s="157"/>
      <c r="AD197" s="157"/>
      <c r="AE197" s="157"/>
      <c r="AF197" s="154" t="s">
        <v>178</v>
      </c>
      <c r="AG197" s="157"/>
      <c r="AH197" s="157"/>
      <c r="AI197" s="154" t="s">
        <v>1286</v>
      </c>
      <c r="AJ197" s="157"/>
      <c r="AK197" s="157"/>
      <c r="AL197" s="154" t="s">
        <v>802</v>
      </c>
      <c r="AM197" s="155"/>
      <c r="AN197" s="156"/>
      <c r="AO197" s="157"/>
      <c r="AP197" s="157"/>
      <c r="AQ197" s="226"/>
    </row>
    <row r="198" spans="1:43" x14ac:dyDescent="0.2">
      <c r="A198" s="225"/>
      <c r="B198" s="775"/>
      <c r="C198" s="155"/>
      <c r="D198" s="1011"/>
      <c r="E198" s="1012"/>
      <c r="F198" s="1012"/>
      <c r="G198" s="1012"/>
      <c r="H198" s="1012"/>
      <c r="I198" s="1012"/>
      <c r="J198" s="1012"/>
      <c r="K198" s="1012"/>
      <c r="L198" s="1012"/>
      <c r="M198" s="1012"/>
      <c r="N198" s="1012"/>
      <c r="O198" s="1012"/>
      <c r="P198" s="1012"/>
      <c r="Q198" s="1012"/>
      <c r="R198" s="1012"/>
      <c r="S198" s="1012"/>
      <c r="T198" s="1012"/>
      <c r="U198" s="155"/>
      <c r="V198" s="156"/>
      <c r="W198" s="157"/>
      <c r="X198" s="157"/>
      <c r="Y198" s="157"/>
      <c r="Z198" s="157"/>
      <c r="AA198" s="157"/>
      <c r="AB198" s="157"/>
      <c r="AC198" s="157"/>
      <c r="AD198" s="157"/>
      <c r="AE198" s="157"/>
      <c r="AF198" s="154" t="s">
        <v>1285</v>
      </c>
      <c r="AG198" s="157"/>
      <c r="AH198" s="157"/>
      <c r="AI198" s="154" t="s">
        <v>1287</v>
      </c>
      <c r="AJ198" s="157"/>
      <c r="AK198" s="157"/>
      <c r="AL198" s="154" t="s">
        <v>179</v>
      </c>
      <c r="AM198" s="155"/>
      <c r="AN198" s="156"/>
      <c r="AO198" s="157"/>
      <c r="AP198" s="157"/>
      <c r="AQ198" s="226"/>
    </row>
    <row r="199" spans="1:43" ht="6" customHeight="1" x14ac:dyDescent="0.2">
      <c r="A199" s="225"/>
      <c r="B199" s="775"/>
      <c r="C199" s="155"/>
      <c r="D199" s="1011"/>
      <c r="E199" s="1012"/>
      <c r="F199" s="1012"/>
      <c r="G199" s="1012"/>
      <c r="H199" s="1012"/>
      <c r="I199" s="1012"/>
      <c r="J199" s="1012"/>
      <c r="K199" s="1012"/>
      <c r="L199" s="1012"/>
      <c r="M199" s="1012"/>
      <c r="N199" s="1012"/>
      <c r="O199" s="1012"/>
      <c r="P199" s="1012"/>
      <c r="Q199" s="1012"/>
      <c r="R199" s="1012"/>
      <c r="S199" s="1012"/>
      <c r="T199" s="1012"/>
      <c r="U199" s="155"/>
      <c r="V199" s="156"/>
      <c r="W199" s="157"/>
      <c r="X199" s="157"/>
      <c r="Y199" s="157"/>
      <c r="Z199" s="157"/>
      <c r="AA199" s="157"/>
      <c r="AB199" s="157"/>
      <c r="AC199" s="157"/>
      <c r="AD199" s="157"/>
      <c r="AE199" s="157"/>
      <c r="AF199" s="154"/>
      <c r="AG199" s="157"/>
      <c r="AH199" s="157"/>
      <c r="AI199" s="154"/>
      <c r="AJ199" s="157"/>
      <c r="AK199" s="157"/>
      <c r="AL199" s="154"/>
      <c r="AM199" s="155"/>
      <c r="AN199" s="156"/>
      <c r="AO199" s="157"/>
      <c r="AP199" s="157"/>
      <c r="AQ199" s="226"/>
    </row>
    <row r="200" spans="1:43" x14ac:dyDescent="0.2">
      <c r="A200" s="225"/>
      <c r="B200" s="775"/>
      <c r="C200" s="155"/>
      <c r="D200" s="1011"/>
      <c r="E200" s="1012"/>
      <c r="F200" s="1012"/>
      <c r="G200" s="1012"/>
      <c r="H200" s="1012"/>
      <c r="I200" s="1012"/>
      <c r="J200" s="1012"/>
      <c r="K200" s="1012"/>
      <c r="L200" s="1012"/>
      <c r="M200" s="1012"/>
      <c r="N200" s="1012"/>
      <c r="O200" s="1012"/>
      <c r="P200" s="1012"/>
      <c r="Q200" s="1012"/>
      <c r="R200" s="1012"/>
      <c r="S200" s="1012"/>
      <c r="T200" s="1012"/>
      <c r="U200" s="155"/>
      <c r="V200" s="156"/>
      <c r="W200" s="157" t="s">
        <v>1288</v>
      </c>
      <c r="X200" s="157"/>
      <c r="Y200" s="157"/>
      <c r="Z200" s="157"/>
      <c r="AA200" s="157"/>
      <c r="AB200" s="163" t="s">
        <v>2</v>
      </c>
      <c r="AC200" s="163"/>
      <c r="AD200" s="280"/>
      <c r="AE200" s="163"/>
      <c r="AF200" s="174" t="s">
        <v>10</v>
      </c>
      <c r="AG200" s="157"/>
      <c r="AH200" s="157"/>
      <c r="AI200" s="174" t="s">
        <v>12</v>
      </c>
      <c r="AJ200" s="157"/>
      <c r="AK200" s="157"/>
      <c r="AL200" s="174" t="s">
        <v>14</v>
      </c>
      <c r="AM200" s="155"/>
      <c r="AN200" s="156"/>
      <c r="AO200" s="157"/>
      <c r="AP200" s="157"/>
      <c r="AQ200" s="226"/>
    </row>
    <row r="201" spans="1:43" x14ac:dyDescent="0.2">
      <c r="A201" s="225"/>
      <c r="B201" s="775"/>
      <c r="C201" s="155"/>
      <c r="D201" s="156"/>
      <c r="E201" s="157"/>
      <c r="F201" s="157"/>
      <c r="G201" s="157"/>
      <c r="H201" s="157"/>
      <c r="I201" s="157"/>
      <c r="J201" s="157"/>
      <c r="K201" s="157"/>
      <c r="L201" s="157"/>
      <c r="M201" s="157"/>
      <c r="N201" s="157"/>
      <c r="O201" s="157"/>
      <c r="P201" s="157"/>
      <c r="Q201" s="157"/>
      <c r="R201" s="157"/>
      <c r="S201" s="157"/>
      <c r="T201" s="157"/>
      <c r="U201" s="155"/>
      <c r="V201" s="156"/>
      <c r="W201" s="157" t="s">
        <v>1137</v>
      </c>
      <c r="X201" s="157"/>
      <c r="Y201" s="157"/>
      <c r="Z201" s="163" t="s">
        <v>2</v>
      </c>
      <c r="AA201" s="280"/>
      <c r="AB201" s="280"/>
      <c r="AC201" s="163"/>
      <c r="AD201" s="163"/>
      <c r="AE201" s="163"/>
      <c r="AF201" s="174" t="s">
        <v>10</v>
      </c>
      <c r="AG201" s="157"/>
      <c r="AH201" s="157"/>
      <c r="AI201" s="174" t="s">
        <v>12</v>
      </c>
      <c r="AJ201" s="157"/>
      <c r="AK201" s="157"/>
      <c r="AL201" s="174" t="s">
        <v>14</v>
      </c>
      <c r="AM201" s="155"/>
      <c r="AN201" s="156"/>
      <c r="AO201" s="157"/>
      <c r="AP201" s="157"/>
      <c r="AQ201" s="226"/>
    </row>
    <row r="202" spans="1:43" x14ac:dyDescent="0.2">
      <c r="A202" s="225"/>
      <c r="B202" s="775"/>
      <c r="C202" s="155"/>
      <c r="D202" s="156"/>
      <c r="E202" s="157"/>
      <c r="F202" s="157"/>
      <c r="G202" s="157"/>
      <c r="H202" s="157"/>
      <c r="I202" s="157"/>
      <c r="J202" s="157"/>
      <c r="K202" s="157"/>
      <c r="L202" s="157"/>
      <c r="M202" s="157"/>
      <c r="N202" s="157"/>
      <c r="O202" s="157"/>
      <c r="P202" s="157"/>
      <c r="Q202" s="157"/>
      <c r="R202" s="157"/>
      <c r="S202" s="157"/>
      <c r="T202" s="157"/>
      <c r="U202" s="155"/>
      <c r="V202" s="156"/>
      <c r="W202" s="157" t="s">
        <v>1289</v>
      </c>
      <c r="X202" s="157"/>
      <c r="Y202" s="157"/>
      <c r="Z202" s="157"/>
      <c r="AA202" s="157"/>
      <c r="AB202" s="163"/>
      <c r="AC202" s="163" t="s">
        <v>2</v>
      </c>
      <c r="AD202" s="280"/>
      <c r="AE202" s="163"/>
      <c r="AF202" s="174" t="s">
        <v>10</v>
      </c>
      <c r="AG202" s="157"/>
      <c r="AH202" s="157"/>
      <c r="AI202" s="174" t="s">
        <v>12</v>
      </c>
      <c r="AJ202" s="157"/>
      <c r="AK202" s="157"/>
      <c r="AL202" s="174" t="s">
        <v>14</v>
      </c>
      <c r="AM202" s="155"/>
      <c r="AN202" s="156"/>
      <c r="AO202" s="157"/>
      <c r="AP202" s="157"/>
      <c r="AQ202" s="226"/>
    </row>
    <row r="203" spans="1:43" x14ac:dyDescent="0.2">
      <c r="A203" s="225"/>
      <c r="B203" s="775"/>
      <c r="C203" s="155"/>
      <c r="D203" s="156"/>
      <c r="E203" s="157"/>
      <c r="F203" s="157"/>
      <c r="G203" s="157"/>
      <c r="H203" s="157"/>
      <c r="I203" s="157"/>
      <c r="J203" s="157"/>
      <c r="K203" s="157"/>
      <c r="L203" s="157"/>
      <c r="M203" s="157"/>
      <c r="N203" s="157"/>
      <c r="O203" s="157"/>
      <c r="P203" s="157"/>
      <c r="Q203" s="157"/>
      <c r="R203" s="157"/>
      <c r="S203" s="157"/>
      <c r="T203" s="157"/>
      <c r="U203" s="155"/>
      <c r="V203" s="156"/>
      <c r="W203" s="157" t="s">
        <v>1290</v>
      </c>
      <c r="X203" s="157"/>
      <c r="Y203" s="157"/>
      <c r="Z203" s="157"/>
      <c r="AA203" s="157"/>
      <c r="AB203" s="157"/>
      <c r="AC203" s="163" t="s">
        <v>2</v>
      </c>
      <c r="AD203" s="163"/>
      <c r="AE203" s="163"/>
      <c r="AF203" s="174" t="s">
        <v>10</v>
      </c>
      <c r="AG203" s="157"/>
      <c r="AH203" s="157"/>
      <c r="AI203" s="174" t="s">
        <v>12</v>
      </c>
      <c r="AJ203" s="157"/>
      <c r="AK203" s="157"/>
      <c r="AL203" s="174" t="s">
        <v>14</v>
      </c>
      <c r="AM203" s="155"/>
      <c r="AN203" s="156"/>
      <c r="AO203" s="157"/>
      <c r="AP203" s="170"/>
      <c r="AQ203" s="226"/>
    </row>
    <row r="204" spans="1:43" ht="6" customHeight="1" thickBot="1" x14ac:dyDescent="0.25">
      <c r="A204" s="228"/>
      <c r="B204" s="791"/>
      <c r="C204" s="230"/>
      <c r="D204" s="231"/>
      <c r="E204" s="232"/>
      <c r="F204" s="232"/>
      <c r="G204" s="232"/>
      <c r="H204" s="232"/>
      <c r="I204" s="232"/>
      <c r="J204" s="232"/>
      <c r="K204" s="232"/>
      <c r="L204" s="232"/>
      <c r="M204" s="232"/>
      <c r="N204" s="232"/>
      <c r="O204" s="232"/>
      <c r="P204" s="232"/>
      <c r="Q204" s="232"/>
      <c r="R204" s="232"/>
      <c r="S204" s="232"/>
      <c r="T204" s="232"/>
      <c r="U204" s="230"/>
      <c r="V204" s="231"/>
      <c r="W204" s="232"/>
      <c r="X204" s="232"/>
      <c r="Y204" s="232"/>
      <c r="Z204" s="232"/>
      <c r="AA204" s="232"/>
      <c r="AB204" s="232"/>
      <c r="AC204" s="232"/>
      <c r="AD204" s="232"/>
      <c r="AE204" s="232"/>
      <c r="AF204" s="232"/>
      <c r="AG204" s="232"/>
      <c r="AH204" s="232"/>
      <c r="AI204" s="232"/>
      <c r="AJ204" s="232"/>
      <c r="AK204" s="232"/>
      <c r="AL204" s="229"/>
      <c r="AM204" s="230"/>
      <c r="AN204" s="231"/>
      <c r="AO204" s="232"/>
      <c r="AP204" s="232"/>
      <c r="AQ204" s="234"/>
    </row>
    <row r="205" spans="1:43" ht="6" customHeight="1" x14ac:dyDescent="0.2">
      <c r="A205" s="222"/>
      <c r="B205" s="219"/>
      <c r="C205" s="220"/>
      <c r="D205" s="221"/>
      <c r="E205" s="222"/>
      <c r="F205" s="222"/>
      <c r="G205" s="222"/>
      <c r="H205" s="222"/>
      <c r="I205" s="222"/>
      <c r="J205" s="222"/>
      <c r="K205" s="222"/>
      <c r="L205" s="222"/>
      <c r="M205" s="222"/>
      <c r="N205" s="222"/>
      <c r="O205" s="222"/>
      <c r="P205" s="222"/>
      <c r="Q205" s="222"/>
      <c r="R205" s="222"/>
      <c r="S205" s="222"/>
      <c r="T205" s="222"/>
      <c r="U205" s="220"/>
      <c r="V205" s="221"/>
      <c r="W205" s="222"/>
      <c r="X205" s="222"/>
      <c r="Y205" s="222"/>
      <c r="Z205" s="222"/>
      <c r="AA205" s="222"/>
      <c r="AB205" s="222"/>
      <c r="AC205" s="222"/>
      <c r="AD205" s="222"/>
      <c r="AE205" s="222"/>
      <c r="AF205" s="222"/>
      <c r="AG205" s="222"/>
      <c r="AH205" s="222"/>
      <c r="AI205" s="222"/>
      <c r="AJ205" s="222"/>
      <c r="AK205" s="222"/>
      <c r="AL205" s="219"/>
      <c r="AM205" s="220"/>
      <c r="AN205" s="221"/>
      <c r="AO205" s="222"/>
      <c r="AP205" s="222"/>
      <c r="AQ205" s="222"/>
    </row>
    <row r="206" spans="1:43" ht="11.25" customHeight="1" x14ac:dyDescent="0.2">
      <c r="A206" s="157"/>
      <c r="B206" s="775">
        <v>932</v>
      </c>
      <c r="C206" s="155"/>
      <c r="D206" s="156"/>
      <c r="E206" s="924" t="str">
        <f ca="1">VLOOKUP(INDIRECT(ADDRESS(ROW(),COLUMN()-3)),Language_Translations,MATCH(Language_Selected,Language_Options,0),FALSE)</f>
        <v>Selon vous, est-il justifié qu'un mari frappe ou batte sa femme dans les situations suivantes :</v>
      </c>
      <c r="F206" s="924"/>
      <c r="G206" s="924"/>
      <c r="H206" s="924"/>
      <c r="I206" s="924"/>
      <c r="J206" s="924"/>
      <c r="K206" s="924"/>
      <c r="L206" s="924"/>
      <c r="M206" s="924"/>
      <c r="N206" s="924"/>
      <c r="O206" s="924"/>
      <c r="P206" s="924"/>
      <c r="Q206" s="924"/>
      <c r="R206" s="924"/>
      <c r="S206" s="924"/>
      <c r="T206" s="924"/>
      <c r="U206" s="155"/>
      <c r="V206" s="156"/>
      <c r="W206" s="157"/>
      <c r="X206" s="157"/>
      <c r="Y206" s="157"/>
      <c r="Z206" s="157"/>
      <c r="AA206" s="157"/>
      <c r="AB206" s="157"/>
      <c r="AC206" s="157"/>
      <c r="AD206" s="157"/>
      <c r="AE206" s="157"/>
      <c r="AF206" s="154"/>
      <c r="AG206" s="157"/>
      <c r="AH206" s="157"/>
      <c r="AI206" s="154"/>
      <c r="AJ206" s="157"/>
      <c r="AK206" s="157"/>
      <c r="AL206" s="154"/>
      <c r="AM206" s="155"/>
      <c r="AN206" s="156"/>
      <c r="AO206" s="157"/>
      <c r="AP206" s="157"/>
      <c r="AQ206" s="157"/>
    </row>
    <row r="207" spans="1:43" x14ac:dyDescent="0.2">
      <c r="A207" s="157"/>
      <c r="B207" s="775"/>
      <c r="C207" s="155"/>
      <c r="D207" s="156"/>
      <c r="E207" s="924"/>
      <c r="F207" s="924"/>
      <c r="G207" s="924"/>
      <c r="H207" s="924"/>
      <c r="I207" s="924"/>
      <c r="J207" s="924"/>
      <c r="K207" s="924"/>
      <c r="L207" s="924"/>
      <c r="M207" s="924"/>
      <c r="N207" s="924"/>
      <c r="O207" s="924"/>
      <c r="P207" s="924"/>
      <c r="Q207" s="924"/>
      <c r="R207" s="924"/>
      <c r="S207" s="924"/>
      <c r="T207" s="924"/>
      <c r="U207" s="155"/>
      <c r="V207" s="156"/>
      <c r="W207" s="157"/>
      <c r="X207" s="157"/>
      <c r="Y207" s="157"/>
      <c r="Z207" s="157"/>
      <c r="AA207" s="157"/>
      <c r="AB207" s="157"/>
      <c r="AC207" s="157"/>
      <c r="AD207" s="157"/>
      <c r="AE207" s="157"/>
      <c r="AF207" s="154" t="s">
        <v>444</v>
      </c>
      <c r="AG207" s="157"/>
      <c r="AH207" s="157"/>
      <c r="AI207" s="154" t="s">
        <v>445</v>
      </c>
      <c r="AJ207" s="157"/>
      <c r="AK207" s="157"/>
      <c r="AL207" s="154" t="s">
        <v>797</v>
      </c>
      <c r="AM207" s="155"/>
      <c r="AN207" s="156"/>
      <c r="AO207" s="157"/>
      <c r="AP207" s="157"/>
      <c r="AQ207" s="157"/>
    </row>
    <row r="208" spans="1:43" ht="6" customHeight="1" x14ac:dyDescent="0.2">
      <c r="A208" s="157"/>
      <c r="B208" s="161"/>
      <c r="C208" s="155"/>
      <c r="D208" s="156"/>
      <c r="E208" s="159"/>
      <c r="F208" s="159"/>
      <c r="G208" s="159"/>
      <c r="H208" s="159"/>
      <c r="I208" s="159"/>
      <c r="J208" s="159"/>
      <c r="K208" s="159"/>
      <c r="L208" s="159"/>
      <c r="M208" s="159"/>
      <c r="N208" s="159"/>
      <c r="O208" s="159"/>
      <c r="P208" s="159"/>
      <c r="Q208" s="159"/>
      <c r="R208" s="159"/>
      <c r="S208" s="159"/>
      <c r="T208" s="159"/>
      <c r="U208" s="155"/>
      <c r="V208" s="156"/>
      <c r="W208" s="159"/>
      <c r="X208" s="159"/>
      <c r="Y208" s="159"/>
      <c r="Z208" s="159"/>
      <c r="AA208" s="159"/>
      <c r="AB208" s="159"/>
      <c r="AC208" s="159"/>
      <c r="AD208" s="159"/>
      <c r="AE208" s="159"/>
      <c r="AF208" s="161"/>
      <c r="AG208" s="159"/>
      <c r="AH208" s="159"/>
      <c r="AI208" s="161"/>
      <c r="AJ208" s="159"/>
      <c r="AK208" s="159"/>
      <c r="AL208" s="161"/>
      <c r="AM208" s="155"/>
      <c r="AN208" s="156"/>
      <c r="AO208" s="159"/>
      <c r="AP208" s="159"/>
      <c r="AQ208" s="159"/>
    </row>
    <row r="209" spans="1:43" ht="11.25" customHeight="1" x14ac:dyDescent="0.2">
      <c r="A209" s="157"/>
      <c r="B209" s="161"/>
      <c r="C209" s="155"/>
      <c r="D209" s="156"/>
      <c r="E209" s="159" t="s">
        <v>55</v>
      </c>
      <c r="F209" s="914" t="str">
        <f ca="1">VLOOKUP(CONCATENATE($B$206&amp;INDIRECT(ADDRESS(ROW(),COLUMN()-1))),Language_Translations,MATCH(Language_Selected,Language_Options,0),FALSE)</f>
        <v>Si elle sort sans le lui dire ?</v>
      </c>
      <c r="G209" s="914"/>
      <c r="H209" s="914"/>
      <c r="I209" s="914"/>
      <c r="J209" s="914"/>
      <c r="K209" s="914"/>
      <c r="L209" s="914"/>
      <c r="M209" s="914"/>
      <c r="N209" s="914"/>
      <c r="O209" s="914"/>
      <c r="P209" s="914"/>
      <c r="Q209" s="914"/>
      <c r="R209" s="914"/>
      <c r="S209" s="914"/>
      <c r="T209" s="914"/>
      <c r="U209" s="155"/>
      <c r="V209" s="156"/>
      <c r="W209" s="159" t="s">
        <v>55</v>
      </c>
      <c r="X209" s="159" t="s">
        <v>1291</v>
      </c>
      <c r="Y209" s="159"/>
      <c r="Z209" s="159"/>
      <c r="AA209" s="159"/>
      <c r="AB209" s="163"/>
      <c r="AC209" s="163"/>
      <c r="AD209" s="163"/>
      <c r="AE209" s="163"/>
      <c r="AF209" s="174" t="s">
        <v>10</v>
      </c>
      <c r="AG209" s="157"/>
      <c r="AH209" s="157"/>
      <c r="AI209" s="174" t="s">
        <v>12</v>
      </c>
      <c r="AJ209" s="157"/>
      <c r="AK209" s="157"/>
      <c r="AL209" s="174" t="s">
        <v>58</v>
      </c>
      <c r="AM209" s="155"/>
      <c r="AN209" s="156"/>
      <c r="AO209" s="159"/>
      <c r="AP209" s="159"/>
      <c r="AQ209" s="159"/>
    </row>
    <row r="210" spans="1:43" ht="11.25" customHeight="1" x14ac:dyDescent="0.2">
      <c r="A210" s="157"/>
      <c r="B210" s="161"/>
      <c r="C210" s="155"/>
      <c r="D210" s="156"/>
      <c r="E210" s="159" t="s">
        <v>56</v>
      </c>
      <c r="F210" s="914" t="str">
        <f ca="1">VLOOKUP(CONCATENATE($B$206&amp;INDIRECT(ADDRESS(ROW(),COLUMN()-1))),Language_Translations,MATCH(Language_Selected,Language_Options,0),FALSE)</f>
        <v>Si elle néglige les enfants ?</v>
      </c>
      <c r="G210" s="914"/>
      <c r="H210" s="914"/>
      <c r="I210" s="914"/>
      <c r="J210" s="914"/>
      <c r="K210" s="914"/>
      <c r="L210" s="914"/>
      <c r="M210" s="914"/>
      <c r="N210" s="914"/>
      <c r="O210" s="914"/>
      <c r="P210" s="914"/>
      <c r="Q210" s="914"/>
      <c r="R210" s="914"/>
      <c r="S210" s="914"/>
      <c r="T210" s="914"/>
      <c r="U210" s="155"/>
      <c r="V210" s="156"/>
      <c r="W210" s="159" t="s">
        <v>56</v>
      </c>
      <c r="X210" s="159" t="s">
        <v>1292</v>
      </c>
      <c r="Y210" s="159"/>
      <c r="Z210" s="159"/>
      <c r="AA210" s="159"/>
      <c r="AB210" s="159"/>
      <c r="AC210" s="159"/>
      <c r="AE210" s="162"/>
      <c r="AF210" s="174" t="s">
        <v>10</v>
      </c>
      <c r="AG210" s="157"/>
      <c r="AH210" s="157"/>
      <c r="AI210" s="174" t="s">
        <v>12</v>
      </c>
      <c r="AJ210" s="157"/>
      <c r="AK210" s="157"/>
      <c r="AL210" s="174" t="s">
        <v>58</v>
      </c>
      <c r="AM210" s="155"/>
      <c r="AN210" s="156"/>
      <c r="AO210" s="159"/>
      <c r="AP210" s="159"/>
      <c r="AQ210" s="159"/>
    </row>
    <row r="211" spans="1:43" ht="11.25" customHeight="1" x14ac:dyDescent="0.2">
      <c r="A211" s="157"/>
      <c r="B211" s="161"/>
      <c r="C211" s="155"/>
      <c r="D211" s="156"/>
      <c r="E211" s="159" t="s">
        <v>57</v>
      </c>
      <c r="F211" s="914" t="str">
        <f ca="1">VLOOKUP(CONCATENATE($B$206&amp;INDIRECT(ADDRESS(ROW(),COLUMN()-1))),Language_Translations,MATCH(Language_Selected,Language_Options,0),FALSE)</f>
        <v>Si elle argumente avec lui ?</v>
      </c>
      <c r="G211" s="914"/>
      <c r="H211" s="914"/>
      <c r="I211" s="914"/>
      <c r="J211" s="914"/>
      <c r="K211" s="914"/>
      <c r="L211" s="914"/>
      <c r="M211" s="914"/>
      <c r="N211" s="914"/>
      <c r="O211" s="914"/>
      <c r="P211" s="914"/>
      <c r="Q211" s="914"/>
      <c r="R211" s="914"/>
      <c r="S211" s="914"/>
      <c r="T211" s="914"/>
      <c r="U211" s="155"/>
      <c r="V211" s="156"/>
      <c r="W211" s="159" t="s">
        <v>57</v>
      </c>
      <c r="X211" s="159" t="s">
        <v>1293</v>
      </c>
      <c r="Y211" s="159"/>
      <c r="Z211" s="159"/>
      <c r="AA211" s="163"/>
      <c r="AB211" s="163"/>
      <c r="AC211" s="163"/>
      <c r="AD211" s="163"/>
      <c r="AE211" s="163"/>
      <c r="AF211" s="174" t="s">
        <v>10</v>
      </c>
      <c r="AG211" s="157"/>
      <c r="AH211" s="157"/>
      <c r="AI211" s="174" t="s">
        <v>12</v>
      </c>
      <c r="AJ211" s="157"/>
      <c r="AK211" s="157"/>
      <c r="AL211" s="174" t="s">
        <v>58</v>
      </c>
      <c r="AM211" s="155"/>
      <c r="AN211" s="156"/>
      <c r="AO211" s="159"/>
      <c r="AP211" s="159"/>
      <c r="AQ211" s="159"/>
    </row>
    <row r="212" spans="1:43" x14ac:dyDescent="0.2">
      <c r="A212" s="157"/>
      <c r="B212" s="161"/>
      <c r="C212" s="155"/>
      <c r="D212" s="156"/>
      <c r="E212" s="159" t="s">
        <v>117</v>
      </c>
      <c r="F212" s="914" t="str">
        <f ca="1">VLOOKUP(CONCATENATE($B$206&amp;INDIRECT(ADDRESS(ROW(),COLUMN()-1))),Language_Translations,MATCH(Language_Selected,Language_Options,0),FALSE)</f>
        <v>Si elle refuse d'avoir des rapports sexuels avec lui ?</v>
      </c>
      <c r="G212" s="914"/>
      <c r="H212" s="914"/>
      <c r="I212" s="914"/>
      <c r="J212" s="914"/>
      <c r="K212" s="914"/>
      <c r="L212" s="914"/>
      <c r="M212" s="914"/>
      <c r="N212" s="914"/>
      <c r="O212" s="914"/>
      <c r="P212" s="914"/>
      <c r="Q212" s="914"/>
      <c r="R212" s="914"/>
      <c r="S212" s="914"/>
      <c r="T212" s="914"/>
      <c r="U212" s="155"/>
      <c r="V212" s="156"/>
      <c r="W212" s="159" t="s">
        <v>117</v>
      </c>
      <c r="X212" s="159" t="s">
        <v>1294</v>
      </c>
      <c r="Y212" s="159"/>
      <c r="Z212" s="159"/>
      <c r="AA212" s="159"/>
      <c r="AB212" s="159"/>
      <c r="AC212" s="163"/>
      <c r="AD212" s="280"/>
      <c r="AE212" s="163"/>
      <c r="AF212" s="174" t="s">
        <v>10</v>
      </c>
      <c r="AG212" s="157"/>
      <c r="AH212" s="157"/>
      <c r="AI212" s="174" t="s">
        <v>12</v>
      </c>
      <c r="AJ212" s="157"/>
      <c r="AK212" s="157"/>
      <c r="AL212" s="174" t="s">
        <v>58</v>
      </c>
      <c r="AM212" s="155"/>
      <c r="AN212" s="156"/>
      <c r="AO212" s="159"/>
      <c r="AP212" s="159"/>
      <c r="AQ212" s="159"/>
    </row>
    <row r="213" spans="1:43" x14ac:dyDescent="0.2">
      <c r="A213" s="790"/>
      <c r="B213" s="161"/>
      <c r="C213" s="155"/>
      <c r="D213" s="156"/>
      <c r="E213" s="159"/>
      <c r="F213" s="914"/>
      <c r="G213" s="914"/>
      <c r="H213" s="914"/>
      <c r="I213" s="914"/>
      <c r="J213" s="914"/>
      <c r="K213" s="914"/>
      <c r="L213" s="914"/>
      <c r="M213" s="914"/>
      <c r="N213" s="914"/>
      <c r="O213" s="914"/>
      <c r="P213" s="914"/>
      <c r="Q213" s="914"/>
      <c r="R213" s="914"/>
      <c r="S213" s="914"/>
      <c r="T213" s="914"/>
      <c r="U213" s="155"/>
      <c r="V213" s="156"/>
      <c r="W213" s="159"/>
      <c r="X213" s="159"/>
      <c r="Y213" s="159"/>
      <c r="Z213" s="159"/>
      <c r="AA213" s="159"/>
      <c r="AB213" s="159"/>
      <c r="AC213" s="163"/>
      <c r="AD213" s="280"/>
      <c r="AE213" s="163"/>
      <c r="AF213" s="174"/>
      <c r="AG213" s="790"/>
      <c r="AH213" s="790"/>
      <c r="AI213" s="174"/>
      <c r="AJ213" s="790"/>
      <c r="AK213" s="790"/>
      <c r="AL213" s="174"/>
      <c r="AM213" s="155"/>
      <c r="AN213" s="156"/>
      <c r="AO213" s="159"/>
      <c r="AP213" s="159"/>
      <c r="AQ213" s="159"/>
    </row>
    <row r="214" spans="1:43" ht="11.25" customHeight="1" x14ac:dyDescent="0.2">
      <c r="A214" s="157"/>
      <c r="B214" s="161"/>
      <c r="C214" s="155"/>
      <c r="D214" s="156"/>
      <c r="E214" s="159" t="s">
        <v>118</v>
      </c>
      <c r="F214" s="914" t="str">
        <f ca="1">VLOOKUP(CONCATENATE($B$206&amp;INDIRECT(ADDRESS(ROW(),COLUMN()-1))),Language_Translations,MATCH(Language_Selected,Language_Options,0),FALSE)</f>
        <v>Si elle brûle la nourriture ?</v>
      </c>
      <c r="G214" s="914"/>
      <c r="H214" s="914"/>
      <c r="I214" s="914"/>
      <c r="J214" s="914"/>
      <c r="K214" s="914"/>
      <c r="L214" s="914"/>
      <c r="M214" s="914"/>
      <c r="N214" s="914"/>
      <c r="O214" s="914"/>
      <c r="P214" s="914"/>
      <c r="Q214" s="914"/>
      <c r="R214" s="914"/>
      <c r="S214" s="914"/>
      <c r="T214" s="914"/>
      <c r="U214" s="155"/>
      <c r="V214" s="156"/>
      <c r="W214" s="159" t="s">
        <v>118</v>
      </c>
      <c r="X214" s="159" t="s">
        <v>1295</v>
      </c>
      <c r="Y214" s="159"/>
      <c r="Z214" s="159"/>
      <c r="AA214" s="159"/>
      <c r="AB214" s="159"/>
      <c r="AC214" s="163"/>
      <c r="AD214" s="163"/>
      <c r="AE214" s="163"/>
      <c r="AF214" s="174" t="s">
        <v>10</v>
      </c>
      <c r="AG214" s="157"/>
      <c r="AH214" s="157"/>
      <c r="AI214" s="174" t="s">
        <v>12</v>
      </c>
      <c r="AJ214" s="157"/>
      <c r="AK214" s="157"/>
      <c r="AL214" s="174" t="s">
        <v>58</v>
      </c>
      <c r="AM214" s="155"/>
      <c r="AN214" s="156"/>
      <c r="AO214" s="159"/>
      <c r="AP214" s="159"/>
      <c r="AQ214" s="159"/>
    </row>
    <row r="215" spans="1:43" ht="6" customHeight="1" x14ac:dyDescent="0.2">
      <c r="A215" s="172"/>
      <c r="B215" s="171"/>
      <c r="C215" s="166"/>
      <c r="D215" s="165"/>
      <c r="E215" s="172"/>
      <c r="F215" s="172"/>
      <c r="G215" s="172"/>
      <c r="H215" s="172"/>
      <c r="I215" s="172"/>
      <c r="J215" s="172"/>
      <c r="K215" s="172"/>
      <c r="L215" s="172"/>
      <c r="M215" s="172"/>
      <c r="N215" s="172"/>
      <c r="O215" s="172"/>
      <c r="P215" s="172"/>
      <c r="Q215" s="172"/>
      <c r="R215" s="172"/>
      <c r="S215" s="172"/>
      <c r="T215" s="172"/>
      <c r="U215" s="166"/>
      <c r="V215" s="165"/>
      <c r="W215" s="172"/>
      <c r="X215" s="172"/>
      <c r="Y215" s="172"/>
      <c r="Z215" s="172"/>
      <c r="AA215" s="172"/>
      <c r="AB215" s="172"/>
      <c r="AC215" s="172"/>
      <c r="AD215" s="172"/>
      <c r="AE215" s="172"/>
      <c r="AF215" s="172"/>
      <c r="AG215" s="172"/>
      <c r="AH215" s="172"/>
      <c r="AI215" s="172"/>
      <c r="AJ215" s="172"/>
      <c r="AK215" s="172"/>
      <c r="AL215" s="171"/>
      <c r="AM215" s="166"/>
      <c r="AN215" s="165"/>
      <c r="AO215" s="172"/>
      <c r="AP215" s="172"/>
      <c r="AQ215" s="172"/>
    </row>
    <row r="216" spans="1:43" ht="6" customHeight="1" x14ac:dyDescent="0.2">
      <c r="A216" s="34"/>
      <c r="B216" s="787"/>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c r="AI216" s="34"/>
      <c r="AJ216" s="34"/>
      <c r="AK216" s="34"/>
      <c r="AL216" s="41"/>
      <c r="AM216" s="34"/>
      <c r="AN216" s="34"/>
      <c r="AO216" s="34"/>
      <c r="AP216" s="34"/>
      <c r="AQ216" s="34"/>
    </row>
    <row r="217" spans="1:43" x14ac:dyDescent="0.2">
      <c r="A217" s="157"/>
      <c r="B217" s="916" t="s">
        <v>1296</v>
      </c>
      <c r="C217" s="916"/>
      <c r="D217" s="916"/>
      <c r="E217" s="916"/>
      <c r="F217" s="916"/>
      <c r="G217" s="916"/>
      <c r="H217" s="916"/>
      <c r="I217" s="916"/>
      <c r="J217" s="916"/>
      <c r="K217" s="916"/>
      <c r="L217" s="916"/>
      <c r="M217" s="916"/>
      <c r="N217" s="916"/>
      <c r="O217" s="916"/>
      <c r="P217" s="916"/>
      <c r="Q217" s="916"/>
      <c r="R217" s="916"/>
      <c r="S217" s="916"/>
      <c r="T217" s="916"/>
      <c r="U217" s="916"/>
      <c r="V217" s="916"/>
      <c r="W217" s="916"/>
      <c r="X217" s="916"/>
      <c r="Y217" s="916"/>
      <c r="Z217" s="916"/>
      <c r="AA217" s="916"/>
      <c r="AB217" s="916"/>
      <c r="AC217" s="916"/>
      <c r="AD217" s="916"/>
      <c r="AE217" s="916"/>
      <c r="AF217" s="916"/>
      <c r="AG217" s="916"/>
      <c r="AH217" s="916"/>
      <c r="AI217" s="916"/>
      <c r="AJ217" s="916"/>
      <c r="AK217" s="916"/>
      <c r="AL217" s="916"/>
      <c r="AM217" s="916"/>
      <c r="AN217" s="916"/>
      <c r="AO217" s="916"/>
      <c r="AP217" s="916"/>
      <c r="AQ217" s="159"/>
    </row>
    <row r="218" spans="1:43" ht="6" customHeight="1" x14ac:dyDescent="0.2"/>
  </sheetData>
  <sheetProtection formatCells="0" formatRows="0" insertRows="0" deleteRows="0"/>
  <mergeCells count="50">
    <mergeCell ref="A1:AQ1"/>
    <mergeCell ref="E5:T5"/>
    <mergeCell ref="E11:T12"/>
    <mergeCell ref="E15:T16"/>
    <mergeCell ref="E19:T22"/>
    <mergeCell ref="W3:AL3"/>
    <mergeCell ref="E3:T3"/>
    <mergeCell ref="AP7:AP8"/>
    <mergeCell ref="AN3:AQ3"/>
    <mergeCell ref="E50:T51"/>
    <mergeCell ref="B217:AP217"/>
    <mergeCell ref="E164:T167"/>
    <mergeCell ref="E156:T161"/>
    <mergeCell ref="E148:T153"/>
    <mergeCell ref="E140:T145"/>
    <mergeCell ref="E180:T183"/>
    <mergeCell ref="E206:T207"/>
    <mergeCell ref="F214:T214"/>
    <mergeCell ref="F211:T211"/>
    <mergeCell ref="F210:T210"/>
    <mergeCell ref="AP171:AP172"/>
    <mergeCell ref="E191:T193"/>
    <mergeCell ref="E170:T172"/>
    <mergeCell ref="AP187:AP188"/>
    <mergeCell ref="D196:T200"/>
    <mergeCell ref="AP37:AP38"/>
    <mergeCell ref="AP108:AP109"/>
    <mergeCell ref="E25:T26"/>
    <mergeCell ref="E27:T28"/>
    <mergeCell ref="E74:T80"/>
    <mergeCell ref="E54:T60"/>
    <mergeCell ref="E106:T106"/>
    <mergeCell ref="E88:T90"/>
    <mergeCell ref="E83:T85"/>
    <mergeCell ref="E31:T33"/>
    <mergeCell ref="E36:T38"/>
    <mergeCell ref="E63:T67"/>
    <mergeCell ref="E93:T96"/>
    <mergeCell ref="E99:T99"/>
    <mergeCell ref="E70:T71"/>
    <mergeCell ref="E41:T47"/>
    <mergeCell ref="F212:T213"/>
    <mergeCell ref="Z137:AK137"/>
    <mergeCell ref="Z118:AK118"/>
    <mergeCell ref="E175:T177"/>
    <mergeCell ref="E186:T188"/>
    <mergeCell ref="E129:T137"/>
    <mergeCell ref="E112:T118"/>
    <mergeCell ref="E121:T126"/>
    <mergeCell ref="F209:T209"/>
  </mergeCells>
  <printOptions horizontalCentered="1"/>
  <pageMargins left="0.5" right="0.5" top="0.5" bottom="0.5" header="0.3" footer="0.3"/>
  <pageSetup paperSize="9" orientation="portrait" r:id="rId1"/>
  <headerFooter>
    <oddFooter>&amp;CW-&amp;P</oddFooter>
  </headerFooter>
  <rowBreaks count="2" manualBreakCount="2">
    <brk id="81" max="42" man="1"/>
    <brk id="154" max="42"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tabColor rgb="FFA50021"/>
  </sheetPr>
  <dimension ref="A1:AQ424"/>
  <sheetViews>
    <sheetView view="pageBreakPreview" zoomScaleNormal="100" zoomScaleSheetLayoutView="100" workbookViewId="0"/>
  </sheetViews>
  <sheetFormatPr defaultColWidth="2.77734375" defaultRowHeight="10" x14ac:dyDescent="0.2"/>
  <cols>
    <col min="1" max="1" width="1.77734375" style="142" customWidth="1"/>
    <col min="2" max="2" width="4.77734375" style="604" customWidth="1"/>
    <col min="3" max="4" width="1.77734375" style="142" customWidth="1"/>
    <col min="5" max="20" width="2.77734375" style="142"/>
    <col min="21" max="22" width="1.77734375" style="142" customWidth="1"/>
    <col min="23" max="31" width="2.77734375" style="142"/>
    <col min="32" max="32" width="2.77734375" style="142" customWidth="1"/>
    <col min="33" max="33" width="2.77734375" style="142"/>
    <col min="34" max="35" width="2.77734375" style="142" customWidth="1"/>
    <col min="36" max="36" width="2.77734375" style="142"/>
    <col min="37" max="37" width="2.77734375" style="142" customWidth="1"/>
    <col min="38" max="38" width="2.77734375" style="43" customWidth="1"/>
    <col min="39" max="41" width="1.77734375" style="142" customWidth="1"/>
    <col min="42" max="42" width="4.77734375" style="23" customWidth="1"/>
    <col min="43" max="43" width="1.77734375" style="142" customWidth="1"/>
    <col min="44" max="16384" width="2.77734375" style="142"/>
  </cols>
  <sheetData>
    <row r="1" spans="1:43" x14ac:dyDescent="0.2">
      <c r="A1" s="1003" t="s">
        <v>1297</v>
      </c>
      <c r="B1" s="958"/>
      <c r="C1" s="958"/>
      <c r="D1" s="958"/>
      <c r="E1" s="958"/>
      <c r="F1" s="958"/>
      <c r="G1" s="958"/>
      <c r="H1" s="958"/>
      <c r="I1" s="958"/>
      <c r="J1" s="958"/>
      <c r="K1" s="958"/>
      <c r="L1" s="958"/>
      <c r="M1" s="958"/>
      <c r="N1" s="958"/>
      <c r="O1" s="958"/>
      <c r="P1" s="958"/>
      <c r="Q1" s="958"/>
      <c r="R1" s="958"/>
      <c r="S1" s="958"/>
      <c r="T1" s="958"/>
      <c r="U1" s="958"/>
      <c r="V1" s="958"/>
      <c r="W1" s="958"/>
      <c r="X1" s="958"/>
      <c r="Y1" s="958"/>
      <c r="Z1" s="958"/>
      <c r="AA1" s="958"/>
      <c r="AB1" s="958"/>
      <c r="AC1" s="958"/>
      <c r="AD1" s="958"/>
      <c r="AE1" s="958"/>
      <c r="AF1" s="958"/>
      <c r="AG1" s="958"/>
      <c r="AH1" s="958"/>
      <c r="AI1" s="958"/>
      <c r="AJ1" s="958"/>
      <c r="AK1" s="958"/>
      <c r="AL1" s="958"/>
      <c r="AM1" s="958"/>
      <c r="AN1" s="958"/>
      <c r="AO1" s="958"/>
      <c r="AP1" s="958"/>
      <c r="AQ1" s="958"/>
    </row>
    <row r="2" spans="1:43" ht="6" customHeight="1" x14ac:dyDescent="0.2">
      <c r="A2" s="157"/>
      <c r="B2" s="161"/>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8"/>
      <c r="AM2" s="157"/>
      <c r="AN2" s="157"/>
      <c r="AO2" s="157"/>
      <c r="AP2" s="159"/>
      <c r="AQ2" s="157"/>
    </row>
    <row r="3" spans="1:43" s="210" customFormat="1" ht="11.25" customHeight="1" thickBot="1" x14ac:dyDescent="0.25">
      <c r="A3" s="232"/>
      <c r="B3" s="797" t="s">
        <v>1543</v>
      </c>
      <c r="C3" s="230"/>
      <c r="D3" s="231"/>
      <c r="E3" s="1008" t="s">
        <v>423</v>
      </c>
      <c r="F3" s="1008"/>
      <c r="G3" s="1008"/>
      <c r="H3" s="1008"/>
      <c r="I3" s="1008"/>
      <c r="J3" s="1008"/>
      <c r="K3" s="1008"/>
      <c r="L3" s="1008"/>
      <c r="M3" s="1008"/>
      <c r="N3" s="1008"/>
      <c r="O3" s="1008"/>
      <c r="P3" s="1008"/>
      <c r="Q3" s="1008"/>
      <c r="R3" s="1008"/>
      <c r="S3" s="1008"/>
      <c r="T3" s="1008"/>
      <c r="U3" s="230"/>
      <c r="V3" s="231"/>
      <c r="W3" s="1008" t="s">
        <v>103</v>
      </c>
      <c r="X3" s="1008"/>
      <c r="Y3" s="1008"/>
      <c r="Z3" s="1008"/>
      <c r="AA3" s="1008"/>
      <c r="AB3" s="1008"/>
      <c r="AC3" s="1008"/>
      <c r="AD3" s="1008"/>
      <c r="AE3" s="1008"/>
      <c r="AF3" s="1008"/>
      <c r="AG3" s="1008"/>
      <c r="AH3" s="1008"/>
      <c r="AI3" s="1008"/>
      <c r="AJ3" s="1008"/>
      <c r="AK3" s="1008"/>
      <c r="AL3" s="1008"/>
      <c r="AM3" s="230"/>
      <c r="AN3" s="925" t="s">
        <v>424</v>
      </c>
      <c r="AO3" s="926"/>
      <c r="AP3" s="926"/>
      <c r="AQ3" s="926"/>
    </row>
    <row r="4" spans="1:43" ht="6" customHeight="1" x14ac:dyDescent="0.2">
      <c r="A4" s="157"/>
      <c r="B4" s="775"/>
      <c r="C4" s="155"/>
      <c r="D4" s="156"/>
      <c r="E4" s="157"/>
      <c r="F4" s="157"/>
      <c r="G4" s="157"/>
      <c r="H4" s="157"/>
      <c r="I4" s="157"/>
      <c r="J4" s="157"/>
      <c r="K4" s="157"/>
      <c r="L4" s="157"/>
      <c r="M4" s="157"/>
      <c r="N4" s="157"/>
      <c r="O4" s="157"/>
      <c r="P4" s="157"/>
      <c r="Q4" s="157"/>
      <c r="R4" s="157"/>
      <c r="S4" s="157"/>
      <c r="T4" s="157"/>
      <c r="U4" s="155"/>
      <c r="V4" s="156"/>
      <c r="W4" s="157"/>
      <c r="X4" s="157"/>
      <c r="Y4" s="157"/>
      <c r="Z4" s="157"/>
      <c r="AA4" s="157"/>
      <c r="AB4" s="157"/>
      <c r="AC4" s="157"/>
      <c r="AD4" s="157"/>
      <c r="AE4" s="157"/>
      <c r="AF4" s="157"/>
      <c r="AG4" s="157"/>
      <c r="AH4" s="157"/>
      <c r="AI4" s="157"/>
      <c r="AJ4" s="157"/>
      <c r="AK4" s="157"/>
      <c r="AL4" s="158"/>
      <c r="AM4" s="155"/>
      <c r="AN4" s="156"/>
      <c r="AO4" s="157"/>
      <c r="AP4" s="157"/>
      <c r="AQ4" s="157"/>
    </row>
    <row r="5" spans="1:43" ht="11.25" customHeight="1" x14ac:dyDescent="0.2">
      <c r="A5" s="157"/>
      <c r="B5" s="775">
        <v>1001</v>
      </c>
      <c r="C5" s="155"/>
      <c r="D5" s="156"/>
      <c r="E5" s="914" t="str">
        <f ca="1">VLOOKUP(INDIRECT(ADDRESS(ROW(),COLUMN()-3)),Language_Translations,MATCH(Language_Selected,Language_Options,0),FALSE)</f>
        <v>Je voudrais maintenant que nous parlions d'un autre sujet. Avez-vous déjà entendu parler de VIH ou de sida ?</v>
      </c>
      <c r="F5" s="914"/>
      <c r="G5" s="914"/>
      <c r="H5" s="914"/>
      <c r="I5" s="914"/>
      <c r="J5" s="914"/>
      <c r="K5" s="914"/>
      <c r="L5" s="914"/>
      <c r="M5" s="914"/>
      <c r="N5" s="914"/>
      <c r="O5" s="914"/>
      <c r="P5" s="914"/>
      <c r="Q5" s="914"/>
      <c r="R5" s="914"/>
      <c r="S5" s="914"/>
      <c r="T5" s="914"/>
      <c r="U5" s="238"/>
      <c r="V5" s="156"/>
      <c r="W5" s="159" t="s">
        <v>444</v>
      </c>
      <c r="X5" s="159"/>
      <c r="Y5" s="162" t="s">
        <v>2</v>
      </c>
      <c r="Z5" s="162"/>
      <c r="AA5" s="162"/>
      <c r="AB5" s="162"/>
      <c r="AC5" s="162"/>
      <c r="AD5" s="162"/>
      <c r="AE5" s="162"/>
      <c r="AF5" s="162"/>
      <c r="AG5" s="162"/>
      <c r="AH5" s="162"/>
      <c r="AI5" s="162"/>
      <c r="AJ5" s="162"/>
      <c r="AK5" s="162"/>
      <c r="AL5" s="169" t="s">
        <v>10</v>
      </c>
      <c r="AM5" s="155"/>
      <c r="AN5" s="156"/>
      <c r="AO5" s="159"/>
      <c r="AP5" s="159"/>
      <c r="AQ5" s="157"/>
    </row>
    <row r="6" spans="1:43" x14ac:dyDescent="0.2">
      <c r="A6" s="157"/>
      <c r="B6" s="161"/>
      <c r="C6" s="155"/>
      <c r="D6" s="156"/>
      <c r="E6" s="914"/>
      <c r="F6" s="914"/>
      <c r="G6" s="914"/>
      <c r="H6" s="914"/>
      <c r="I6" s="914"/>
      <c r="J6" s="914"/>
      <c r="K6" s="914"/>
      <c r="L6" s="914"/>
      <c r="M6" s="914"/>
      <c r="N6" s="914"/>
      <c r="O6" s="914"/>
      <c r="P6" s="914"/>
      <c r="Q6" s="914"/>
      <c r="R6" s="914"/>
      <c r="S6" s="914"/>
      <c r="T6" s="914"/>
      <c r="U6" s="238"/>
      <c r="V6" s="156"/>
      <c r="W6" s="159" t="s">
        <v>445</v>
      </c>
      <c r="X6" s="159"/>
      <c r="Y6" s="162" t="s">
        <v>2</v>
      </c>
      <c r="Z6" s="162"/>
      <c r="AA6" s="162"/>
      <c r="AB6" s="162"/>
      <c r="AC6" s="162"/>
      <c r="AD6" s="162"/>
      <c r="AE6" s="162"/>
      <c r="AF6" s="162"/>
      <c r="AG6" s="162"/>
      <c r="AH6" s="162"/>
      <c r="AI6" s="162"/>
      <c r="AJ6" s="162"/>
      <c r="AK6" s="162"/>
      <c r="AL6" s="169" t="s">
        <v>12</v>
      </c>
      <c r="AM6" s="155"/>
      <c r="AN6" s="156"/>
      <c r="AO6" s="159"/>
      <c r="AP6" s="159">
        <v>1042</v>
      </c>
      <c r="AQ6" s="157"/>
    </row>
    <row r="7" spans="1:43" x14ac:dyDescent="0.2">
      <c r="A7" s="790"/>
      <c r="B7" s="161"/>
      <c r="C7" s="155"/>
      <c r="D7" s="156"/>
      <c r="E7" s="914"/>
      <c r="F7" s="914"/>
      <c r="G7" s="914"/>
      <c r="H7" s="914"/>
      <c r="I7" s="914"/>
      <c r="J7" s="914"/>
      <c r="K7" s="914"/>
      <c r="L7" s="914"/>
      <c r="M7" s="914"/>
      <c r="N7" s="914"/>
      <c r="O7" s="914"/>
      <c r="P7" s="914"/>
      <c r="Q7" s="914"/>
      <c r="R7" s="914"/>
      <c r="S7" s="914"/>
      <c r="T7" s="914"/>
      <c r="U7" s="238"/>
      <c r="V7" s="156"/>
      <c r="W7" s="159"/>
      <c r="X7" s="159"/>
      <c r="Y7" s="162"/>
      <c r="Z7" s="162"/>
      <c r="AA7" s="162"/>
      <c r="AB7" s="162"/>
      <c r="AC7" s="162"/>
      <c r="AD7" s="162"/>
      <c r="AE7" s="162"/>
      <c r="AF7" s="162"/>
      <c r="AG7" s="162"/>
      <c r="AH7" s="162"/>
      <c r="AI7" s="162"/>
      <c r="AJ7" s="162"/>
      <c r="AK7" s="162"/>
      <c r="AL7" s="169"/>
      <c r="AM7" s="155"/>
      <c r="AN7" s="156"/>
      <c r="AO7" s="159"/>
      <c r="AP7" s="159"/>
      <c r="AQ7" s="790"/>
    </row>
    <row r="8" spans="1:43" ht="6" customHeight="1" x14ac:dyDescent="0.2">
      <c r="A8" s="172"/>
      <c r="B8" s="171"/>
      <c r="C8" s="166"/>
      <c r="D8" s="165"/>
      <c r="E8" s="172"/>
      <c r="F8" s="172"/>
      <c r="G8" s="172"/>
      <c r="H8" s="172"/>
      <c r="I8" s="172"/>
      <c r="J8" s="172"/>
      <c r="K8" s="172"/>
      <c r="L8" s="172"/>
      <c r="M8" s="172"/>
      <c r="N8" s="172"/>
      <c r="O8" s="172"/>
      <c r="P8" s="172"/>
      <c r="Q8" s="172"/>
      <c r="R8" s="172"/>
      <c r="S8" s="172"/>
      <c r="T8" s="172"/>
      <c r="U8" s="166"/>
      <c r="V8" s="165"/>
      <c r="W8" s="172"/>
      <c r="X8" s="172"/>
      <c r="Y8" s="172"/>
      <c r="Z8" s="172"/>
      <c r="AA8" s="172"/>
      <c r="AB8" s="172"/>
      <c r="AC8" s="172"/>
      <c r="AD8" s="172"/>
      <c r="AE8" s="172"/>
      <c r="AF8" s="172"/>
      <c r="AG8" s="172"/>
      <c r="AH8" s="172"/>
      <c r="AI8" s="172"/>
      <c r="AJ8" s="172"/>
      <c r="AK8" s="172"/>
      <c r="AL8" s="173"/>
      <c r="AM8" s="166"/>
      <c r="AN8" s="165"/>
      <c r="AO8" s="172"/>
      <c r="AP8" s="172"/>
      <c r="AQ8" s="172"/>
    </row>
    <row r="9" spans="1:43" ht="6" customHeight="1" x14ac:dyDescent="0.2">
      <c r="A9" s="34"/>
      <c r="B9" s="787"/>
      <c r="C9" s="152"/>
      <c r="D9" s="153"/>
      <c r="E9" s="34"/>
      <c r="F9" s="34"/>
      <c r="G9" s="34"/>
      <c r="H9" s="34"/>
      <c r="I9" s="34"/>
      <c r="J9" s="34"/>
      <c r="K9" s="34"/>
      <c r="L9" s="34"/>
      <c r="M9" s="34"/>
      <c r="N9" s="34"/>
      <c r="O9" s="34"/>
      <c r="P9" s="34"/>
      <c r="Q9" s="34"/>
      <c r="R9" s="34"/>
      <c r="S9" s="34"/>
      <c r="T9" s="34"/>
      <c r="U9" s="152"/>
      <c r="V9" s="153"/>
      <c r="W9" s="34"/>
      <c r="X9" s="34"/>
      <c r="Y9" s="34"/>
      <c r="Z9" s="34"/>
      <c r="AA9" s="34"/>
      <c r="AB9" s="34"/>
      <c r="AC9" s="34"/>
      <c r="AD9" s="34"/>
      <c r="AE9" s="34"/>
      <c r="AF9" s="34"/>
      <c r="AG9" s="34"/>
      <c r="AH9" s="34"/>
      <c r="AI9" s="34"/>
      <c r="AJ9" s="34"/>
      <c r="AK9" s="34"/>
      <c r="AL9" s="41"/>
      <c r="AM9" s="152"/>
      <c r="AN9" s="153"/>
      <c r="AO9" s="34"/>
      <c r="AP9" s="34"/>
      <c r="AQ9" s="34"/>
    </row>
    <row r="10" spans="1:43" ht="11.25" customHeight="1" x14ac:dyDescent="0.2">
      <c r="A10" s="157"/>
      <c r="B10" s="161">
        <v>1002</v>
      </c>
      <c r="C10" s="155"/>
      <c r="D10" s="156"/>
      <c r="E10" s="914" t="str">
        <f ca="1">VLOOKUP(INDIRECT(ADDRESS(ROW(),COLUMN()-3)),Language_Translations,MATCH(Language_Selected,Language_Options,0),FALSE)</f>
        <v>Le VIH est le virus qui cause le sida. Est-ce qu'on peut réduire le risque de contracter le VIH en ayant juste un seul partenaire sexuel qui n'est pas infecté et qui n'a aucun autre partenaire sexuel ?</v>
      </c>
      <c r="F10" s="914"/>
      <c r="G10" s="914"/>
      <c r="H10" s="914"/>
      <c r="I10" s="914"/>
      <c r="J10" s="914"/>
      <c r="K10" s="914"/>
      <c r="L10" s="914"/>
      <c r="M10" s="914"/>
      <c r="N10" s="914"/>
      <c r="O10" s="914"/>
      <c r="P10" s="914"/>
      <c r="Q10" s="914"/>
      <c r="R10" s="914"/>
      <c r="S10" s="914"/>
      <c r="T10" s="914"/>
      <c r="U10" s="238"/>
      <c r="V10" s="156"/>
      <c r="W10" s="159" t="s">
        <v>444</v>
      </c>
      <c r="X10" s="159"/>
      <c r="Y10" s="162" t="s">
        <v>2</v>
      </c>
      <c r="Z10" s="162"/>
      <c r="AA10" s="162"/>
      <c r="AB10" s="162"/>
      <c r="AC10" s="162"/>
      <c r="AD10" s="162"/>
      <c r="AE10" s="162"/>
      <c r="AF10" s="162"/>
      <c r="AG10" s="162"/>
      <c r="AH10" s="162"/>
      <c r="AI10" s="162"/>
      <c r="AJ10" s="162"/>
      <c r="AK10" s="162"/>
      <c r="AL10" s="169" t="s">
        <v>10</v>
      </c>
      <c r="AM10" s="155"/>
      <c r="AN10" s="156"/>
      <c r="AO10" s="159"/>
      <c r="AP10" s="159"/>
      <c r="AQ10" s="157"/>
    </row>
    <row r="11" spans="1:43" x14ac:dyDescent="0.2">
      <c r="A11" s="157"/>
      <c r="B11" s="161"/>
      <c r="C11" s="155"/>
      <c r="D11" s="156"/>
      <c r="E11" s="914"/>
      <c r="F11" s="914"/>
      <c r="G11" s="914"/>
      <c r="H11" s="914"/>
      <c r="I11" s="914"/>
      <c r="J11" s="914"/>
      <c r="K11" s="914"/>
      <c r="L11" s="914"/>
      <c r="M11" s="914"/>
      <c r="N11" s="914"/>
      <c r="O11" s="914"/>
      <c r="P11" s="914"/>
      <c r="Q11" s="914"/>
      <c r="R11" s="914"/>
      <c r="S11" s="914"/>
      <c r="T11" s="914"/>
      <c r="U11" s="238"/>
      <c r="V11" s="156"/>
      <c r="W11" s="159" t="s">
        <v>445</v>
      </c>
      <c r="X11" s="159"/>
      <c r="Y11" s="162" t="s">
        <v>2</v>
      </c>
      <c r="Z11" s="162"/>
      <c r="AA11" s="162"/>
      <c r="AB11" s="162"/>
      <c r="AC11" s="162"/>
      <c r="AD11" s="162"/>
      <c r="AE11" s="162"/>
      <c r="AF11" s="162"/>
      <c r="AG11" s="162"/>
      <c r="AH11" s="162"/>
      <c r="AI11" s="162"/>
      <c r="AJ11" s="162"/>
      <c r="AK11" s="162"/>
      <c r="AL11" s="169" t="s">
        <v>12</v>
      </c>
      <c r="AM11" s="155"/>
      <c r="AN11" s="156"/>
      <c r="AO11" s="159"/>
      <c r="AP11" s="159"/>
      <c r="AQ11" s="157"/>
    </row>
    <row r="12" spans="1:43" x14ac:dyDescent="0.2">
      <c r="A12" s="157"/>
      <c r="B12" s="161"/>
      <c r="C12" s="155"/>
      <c r="D12" s="156"/>
      <c r="E12" s="914"/>
      <c r="F12" s="914"/>
      <c r="G12" s="914"/>
      <c r="H12" s="914"/>
      <c r="I12" s="914"/>
      <c r="J12" s="914"/>
      <c r="K12" s="914"/>
      <c r="L12" s="914"/>
      <c r="M12" s="914"/>
      <c r="N12" s="914"/>
      <c r="O12" s="914"/>
      <c r="P12" s="914"/>
      <c r="Q12" s="914"/>
      <c r="R12" s="914"/>
      <c r="S12" s="914"/>
      <c r="T12" s="914"/>
      <c r="U12" s="238"/>
      <c r="V12" s="156"/>
      <c r="W12" s="159" t="s">
        <v>560</v>
      </c>
      <c r="X12" s="159"/>
      <c r="Y12" s="159"/>
      <c r="Z12" s="159"/>
      <c r="AA12" s="159"/>
      <c r="AB12" s="162" t="s">
        <v>2</v>
      </c>
      <c r="AC12" s="239"/>
      <c r="AD12" s="162"/>
      <c r="AE12" s="162"/>
      <c r="AF12" s="162"/>
      <c r="AG12" s="162"/>
      <c r="AH12" s="162"/>
      <c r="AI12" s="162"/>
      <c r="AJ12" s="162"/>
      <c r="AK12" s="162"/>
      <c r="AL12" s="169" t="s">
        <v>58</v>
      </c>
      <c r="AM12" s="155"/>
      <c r="AN12" s="156"/>
      <c r="AO12" s="159"/>
      <c r="AP12" s="159"/>
      <c r="AQ12" s="157"/>
    </row>
    <row r="13" spans="1:43" x14ac:dyDescent="0.2">
      <c r="A13" s="157"/>
      <c r="B13" s="161"/>
      <c r="C13" s="155"/>
      <c r="D13" s="156"/>
      <c r="E13" s="914"/>
      <c r="F13" s="914"/>
      <c r="G13" s="914"/>
      <c r="H13" s="914"/>
      <c r="I13" s="914"/>
      <c r="J13" s="914"/>
      <c r="K13" s="914"/>
      <c r="L13" s="914"/>
      <c r="M13" s="914"/>
      <c r="N13" s="914"/>
      <c r="O13" s="914"/>
      <c r="P13" s="914"/>
      <c r="Q13" s="914"/>
      <c r="R13" s="914"/>
      <c r="S13" s="914"/>
      <c r="T13" s="914"/>
      <c r="U13" s="238"/>
      <c r="V13" s="156"/>
      <c r="AM13" s="155"/>
      <c r="AN13" s="156"/>
      <c r="AO13" s="159"/>
      <c r="AP13" s="159"/>
      <c r="AQ13" s="157"/>
    </row>
    <row r="14" spans="1:43" ht="6" customHeight="1" x14ac:dyDescent="0.2">
      <c r="A14" s="172"/>
      <c r="B14" s="171"/>
      <c r="C14" s="166"/>
      <c r="D14" s="165"/>
      <c r="E14" s="172"/>
      <c r="F14" s="172"/>
      <c r="G14" s="172"/>
      <c r="H14" s="172"/>
      <c r="I14" s="172"/>
      <c r="J14" s="172"/>
      <c r="K14" s="172"/>
      <c r="L14" s="172"/>
      <c r="M14" s="172"/>
      <c r="N14" s="172"/>
      <c r="O14" s="172"/>
      <c r="P14" s="172"/>
      <c r="Q14" s="172"/>
      <c r="R14" s="172"/>
      <c r="S14" s="172"/>
      <c r="T14" s="172"/>
      <c r="U14" s="166"/>
      <c r="V14" s="165"/>
      <c r="W14" s="172"/>
      <c r="X14" s="172"/>
      <c r="Y14" s="172"/>
      <c r="Z14" s="172"/>
      <c r="AA14" s="172"/>
      <c r="AB14" s="172"/>
      <c r="AC14" s="172"/>
      <c r="AD14" s="172"/>
      <c r="AE14" s="172"/>
      <c r="AF14" s="172"/>
      <c r="AG14" s="172"/>
      <c r="AH14" s="172"/>
      <c r="AI14" s="172"/>
      <c r="AJ14" s="172"/>
      <c r="AK14" s="172"/>
      <c r="AL14" s="173"/>
      <c r="AM14" s="166"/>
      <c r="AN14" s="165"/>
      <c r="AO14" s="172"/>
      <c r="AP14" s="172"/>
      <c r="AQ14" s="172"/>
    </row>
    <row r="15" spans="1:43" ht="6" customHeight="1" x14ac:dyDescent="0.2">
      <c r="A15" s="26"/>
      <c r="B15" s="756"/>
      <c r="C15" s="89"/>
      <c r="D15" s="45"/>
      <c r="E15" s="26"/>
      <c r="F15" s="26"/>
      <c r="G15" s="26"/>
      <c r="H15" s="26"/>
      <c r="I15" s="26"/>
      <c r="J15" s="26"/>
      <c r="K15" s="26"/>
      <c r="L15" s="26"/>
      <c r="M15" s="26"/>
      <c r="N15" s="26"/>
      <c r="O15" s="26"/>
      <c r="P15" s="26"/>
      <c r="Q15" s="26"/>
      <c r="R15" s="26"/>
      <c r="S15" s="26"/>
      <c r="T15" s="26"/>
      <c r="U15" s="89"/>
      <c r="V15" s="45"/>
      <c r="W15" s="26"/>
      <c r="X15" s="26"/>
      <c r="Y15" s="26"/>
      <c r="Z15" s="26"/>
      <c r="AA15" s="26"/>
      <c r="AB15" s="26"/>
      <c r="AC15" s="26"/>
      <c r="AD15" s="26"/>
      <c r="AE15" s="26"/>
      <c r="AF15" s="26"/>
      <c r="AG15" s="26"/>
      <c r="AH15" s="26"/>
      <c r="AI15" s="26"/>
      <c r="AJ15" s="26"/>
      <c r="AK15" s="26"/>
      <c r="AL15" s="187"/>
      <c r="AM15" s="89"/>
      <c r="AN15" s="45"/>
      <c r="AO15" s="26"/>
      <c r="AP15" s="26"/>
      <c r="AQ15" s="34"/>
    </row>
    <row r="16" spans="1:43" ht="11.25" customHeight="1" x14ac:dyDescent="0.2">
      <c r="A16" s="28"/>
      <c r="B16" s="777">
        <v>1003</v>
      </c>
      <c r="C16" s="94"/>
      <c r="D16" s="95"/>
      <c r="E16" s="927" t="str">
        <f ca="1">VLOOKUP(INDIRECT(ADDRESS(ROW(),COLUMN()-3)),Language_Translations,MATCH(Language_Selected,Language_Options,0),FALSE)</f>
        <v>Est-ce qu'on peut contracter le VIH par les piqûres de moustiques ?</v>
      </c>
      <c r="F16" s="927"/>
      <c r="G16" s="927"/>
      <c r="H16" s="927"/>
      <c r="I16" s="927"/>
      <c r="J16" s="927"/>
      <c r="K16" s="927"/>
      <c r="L16" s="927"/>
      <c r="M16" s="927"/>
      <c r="N16" s="927"/>
      <c r="O16" s="927"/>
      <c r="P16" s="927"/>
      <c r="Q16" s="927"/>
      <c r="R16" s="927"/>
      <c r="S16" s="927"/>
      <c r="T16" s="927"/>
      <c r="U16" s="181"/>
      <c r="V16" s="95"/>
      <c r="W16" s="159" t="s">
        <v>444</v>
      </c>
      <c r="X16" s="159"/>
      <c r="Y16" s="162" t="s">
        <v>2</v>
      </c>
      <c r="Z16" s="162"/>
      <c r="AA16" s="162"/>
      <c r="AB16" s="162"/>
      <c r="AC16" s="162"/>
      <c r="AD16" s="162"/>
      <c r="AE16" s="162"/>
      <c r="AF16" s="162"/>
      <c r="AG16" s="162"/>
      <c r="AH16" s="162"/>
      <c r="AI16" s="162"/>
      <c r="AJ16" s="162"/>
      <c r="AK16" s="162"/>
      <c r="AL16" s="169" t="s">
        <v>10</v>
      </c>
      <c r="AM16" s="94"/>
      <c r="AN16" s="95"/>
      <c r="AO16" s="24"/>
      <c r="AP16" s="24"/>
      <c r="AQ16" s="157"/>
    </row>
    <row r="17" spans="1:43" x14ac:dyDescent="0.2">
      <c r="A17" s="28"/>
      <c r="B17" s="213" t="s">
        <v>13</v>
      </c>
      <c r="C17" s="94"/>
      <c r="D17" s="95"/>
      <c r="E17" s="927"/>
      <c r="F17" s="927"/>
      <c r="G17" s="927"/>
      <c r="H17" s="927"/>
      <c r="I17" s="927"/>
      <c r="J17" s="927"/>
      <c r="K17" s="927"/>
      <c r="L17" s="927"/>
      <c r="M17" s="927"/>
      <c r="N17" s="927"/>
      <c r="O17" s="927"/>
      <c r="P17" s="927"/>
      <c r="Q17" s="927"/>
      <c r="R17" s="927"/>
      <c r="S17" s="927"/>
      <c r="T17" s="927"/>
      <c r="U17" s="181"/>
      <c r="V17" s="95"/>
      <c r="W17" s="159" t="s">
        <v>445</v>
      </c>
      <c r="X17" s="159"/>
      <c r="Y17" s="162" t="s">
        <v>2</v>
      </c>
      <c r="Z17" s="162"/>
      <c r="AA17" s="162"/>
      <c r="AB17" s="162"/>
      <c r="AC17" s="162"/>
      <c r="AD17" s="162"/>
      <c r="AE17" s="162"/>
      <c r="AF17" s="162"/>
      <c r="AG17" s="162"/>
      <c r="AH17" s="162"/>
      <c r="AI17" s="162"/>
      <c r="AJ17" s="162"/>
      <c r="AK17" s="162"/>
      <c r="AL17" s="169" t="s">
        <v>12</v>
      </c>
      <c r="AM17" s="94"/>
      <c r="AN17" s="95"/>
      <c r="AO17" s="24"/>
      <c r="AP17" s="24"/>
      <c r="AQ17" s="157"/>
    </row>
    <row r="18" spans="1:43" x14ac:dyDescent="0.2">
      <c r="A18" s="28"/>
      <c r="B18" s="777"/>
      <c r="C18" s="94"/>
      <c r="D18" s="95"/>
      <c r="E18" s="927"/>
      <c r="F18" s="927"/>
      <c r="G18" s="927"/>
      <c r="H18" s="927"/>
      <c r="I18" s="927"/>
      <c r="J18" s="927"/>
      <c r="K18" s="927"/>
      <c r="L18" s="927"/>
      <c r="M18" s="927"/>
      <c r="N18" s="927"/>
      <c r="O18" s="927"/>
      <c r="P18" s="927"/>
      <c r="Q18" s="927"/>
      <c r="R18" s="927"/>
      <c r="S18" s="927"/>
      <c r="T18" s="927"/>
      <c r="U18" s="181"/>
      <c r="V18" s="95"/>
      <c r="W18" s="159" t="s">
        <v>560</v>
      </c>
      <c r="X18" s="159"/>
      <c r="Y18" s="159"/>
      <c r="Z18" s="159"/>
      <c r="AA18" s="159"/>
      <c r="AB18" s="162" t="s">
        <v>2</v>
      </c>
      <c r="AC18" s="239"/>
      <c r="AD18" s="162"/>
      <c r="AE18" s="162"/>
      <c r="AF18" s="162"/>
      <c r="AG18" s="162"/>
      <c r="AH18" s="162"/>
      <c r="AI18" s="162"/>
      <c r="AJ18" s="162"/>
      <c r="AK18" s="162"/>
      <c r="AL18" s="169" t="s">
        <v>58</v>
      </c>
      <c r="AM18" s="94"/>
      <c r="AN18" s="95"/>
      <c r="AO18" s="24"/>
      <c r="AP18" s="24"/>
      <c r="AQ18" s="157"/>
    </row>
    <row r="19" spans="1:43" ht="6" customHeight="1" x14ac:dyDescent="0.2">
      <c r="A19" s="30"/>
      <c r="B19" s="793"/>
      <c r="C19" s="91"/>
      <c r="D19" s="44"/>
      <c r="E19" s="30"/>
      <c r="F19" s="30"/>
      <c r="G19" s="30"/>
      <c r="H19" s="30"/>
      <c r="I19" s="30"/>
      <c r="J19" s="30"/>
      <c r="K19" s="30"/>
      <c r="L19" s="30"/>
      <c r="M19" s="30"/>
      <c r="N19" s="30"/>
      <c r="O19" s="30"/>
      <c r="P19" s="30"/>
      <c r="Q19" s="30"/>
      <c r="R19" s="30"/>
      <c r="S19" s="30"/>
      <c r="T19" s="30"/>
      <c r="U19" s="91"/>
      <c r="V19" s="44"/>
      <c r="W19" s="30"/>
      <c r="X19" s="30"/>
      <c r="Y19" s="30"/>
      <c r="Z19" s="30"/>
      <c r="AA19" s="30"/>
      <c r="AB19" s="30"/>
      <c r="AC19" s="30"/>
      <c r="AD19" s="30"/>
      <c r="AE19" s="30"/>
      <c r="AF19" s="30"/>
      <c r="AG19" s="30"/>
      <c r="AH19" s="30"/>
      <c r="AI19" s="30"/>
      <c r="AJ19" s="30"/>
      <c r="AK19" s="30"/>
      <c r="AL19" s="185"/>
      <c r="AM19" s="91"/>
      <c r="AN19" s="44"/>
      <c r="AO19" s="30"/>
      <c r="AP19" s="30"/>
      <c r="AQ19" s="172"/>
    </row>
    <row r="20" spans="1:43" ht="6" customHeight="1" x14ac:dyDescent="0.2">
      <c r="A20" s="26"/>
      <c r="B20" s="756"/>
      <c r="C20" s="89"/>
      <c r="D20" s="45"/>
      <c r="E20" s="26"/>
      <c r="F20" s="26"/>
      <c r="G20" s="26"/>
      <c r="H20" s="26"/>
      <c r="I20" s="26"/>
      <c r="J20" s="26"/>
      <c r="K20" s="26"/>
      <c r="L20" s="26"/>
      <c r="M20" s="26"/>
      <c r="N20" s="26"/>
      <c r="O20" s="26"/>
      <c r="P20" s="26"/>
      <c r="Q20" s="26"/>
      <c r="R20" s="26"/>
      <c r="S20" s="26"/>
      <c r="T20" s="26"/>
      <c r="U20" s="89"/>
      <c r="V20" s="45"/>
      <c r="W20" s="26"/>
      <c r="X20" s="26"/>
      <c r="Y20" s="26"/>
      <c r="Z20" s="26"/>
      <c r="AA20" s="26"/>
      <c r="AB20" s="26"/>
      <c r="AC20" s="26"/>
      <c r="AD20" s="26"/>
      <c r="AE20" s="26"/>
      <c r="AF20" s="26"/>
      <c r="AG20" s="26"/>
      <c r="AH20" s="26"/>
      <c r="AI20" s="26"/>
      <c r="AJ20" s="26"/>
      <c r="AK20" s="26"/>
      <c r="AL20" s="187"/>
      <c r="AM20" s="89"/>
      <c r="AN20" s="45"/>
      <c r="AO20" s="26"/>
      <c r="AP20" s="26"/>
      <c r="AQ20" s="34"/>
    </row>
    <row r="21" spans="1:43" ht="11.25" customHeight="1" x14ac:dyDescent="0.2">
      <c r="A21" s="28"/>
      <c r="B21" s="777">
        <v>1004</v>
      </c>
      <c r="C21" s="94"/>
      <c r="D21" s="95"/>
      <c r="E21" s="927" t="str">
        <f ca="1">VLOOKUP(INDIRECT(ADDRESS(ROW(),COLUMN()-3)),Language_Translations,MATCH(Language_Selected,Language_Options,0),FALSE)</f>
        <v>Est-ce qu'on peut réduire le risque de contracter le VIH en utilisant des condoms au cours de chaque rapport sexuel ?</v>
      </c>
      <c r="F21" s="927"/>
      <c r="G21" s="927"/>
      <c r="H21" s="927"/>
      <c r="I21" s="927"/>
      <c r="J21" s="927"/>
      <c r="K21" s="927"/>
      <c r="L21" s="927"/>
      <c r="M21" s="927"/>
      <c r="N21" s="927"/>
      <c r="O21" s="927"/>
      <c r="P21" s="927"/>
      <c r="Q21" s="927"/>
      <c r="R21" s="927"/>
      <c r="S21" s="927"/>
      <c r="T21" s="927"/>
      <c r="U21" s="181"/>
      <c r="V21" s="95"/>
      <c r="W21" s="159" t="s">
        <v>444</v>
      </c>
      <c r="X21" s="159"/>
      <c r="Y21" s="162" t="s">
        <v>2</v>
      </c>
      <c r="Z21" s="162"/>
      <c r="AA21" s="162"/>
      <c r="AB21" s="162"/>
      <c r="AC21" s="162"/>
      <c r="AD21" s="162"/>
      <c r="AE21" s="162"/>
      <c r="AF21" s="162"/>
      <c r="AG21" s="162"/>
      <c r="AH21" s="162"/>
      <c r="AI21" s="162"/>
      <c r="AJ21" s="162"/>
      <c r="AK21" s="162"/>
      <c r="AL21" s="169" t="s">
        <v>10</v>
      </c>
      <c r="AM21" s="94"/>
      <c r="AN21" s="95"/>
      <c r="AO21" s="24"/>
      <c r="AP21" s="24"/>
      <c r="AQ21" s="157"/>
    </row>
    <row r="22" spans="1:43" x14ac:dyDescent="0.2">
      <c r="A22" s="28"/>
      <c r="B22" s="777"/>
      <c r="C22" s="94"/>
      <c r="D22" s="95"/>
      <c r="E22" s="927"/>
      <c r="F22" s="927"/>
      <c r="G22" s="927"/>
      <c r="H22" s="927"/>
      <c r="I22" s="927"/>
      <c r="J22" s="927"/>
      <c r="K22" s="927"/>
      <c r="L22" s="927"/>
      <c r="M22" s="927"/>
      <c r="N22" s="927"/>
      <c r="O22" s="927"/>
      <c r="P22" s="927"/>
      <c r="Q22" s="927"/>
      <c r="R22" s="927"/>
      <c r="S22" s="927"/>
      <c r="T22" s="927"/>
      <c r="U22" s="181"/>
      <c r="V22" s="95"/>
      <c r="W22" s="159" t="s">
        <v>445</v>
      </c>
      <c r="X22" s="159"/>
      <c r="Y22" s="162" t="s">
        <v>2</v>
      </c>
      <c r="Z22" s="162"/>
      <c r="AA22" s="162"/>
      <c r="AB22" s="162"/>
      <c r="AC22" s="162"/>
      <c r="AD22" s="162"/>
      <c r="AE22" s="162"/>
      <c r="AF22" s="162"/>
      <c r="AG22" s="162"/>
      <c r="AH22" s="162"/>
      <c r="AI22" s="162"/>
      <c r="AJ22" s="162"/>
      <c r="AK22" s="162"/>
      <c r="AL22" s="169" t="s">
        <v>12</v>
      </c>
      <c r="AM22" s="94"/>
      <c r="AN22" s="95"/>
      <c r="AO22" s="24"/>
      <c r="AP22" s="24"/>
      <c r="AQ22" s="157"/>
    </row>
    <row r="23" spans="1:43" x14ac:dyDescent="0.2">
      <c r="A23" s="28"/>
      <c r="B23" s="777"/>
      <c r="C23" s="94"/>
      <c r="D23" s="95"/>
      <c r="E23" s="927"/>
      <c r="F23" s="927"/>
      <c r="G23" s="927"/>
      <c r="H23" s="927"/>
      <c r="I23" s="927"/>
      <c r="J23" s="927"/>
      <c r="K23" s="927"/>
      <c r="L23" s="927"/>
      <c r="M23" s="927"/>
      <c r="N23" s="927"/>
      <c r="O23" s="927"/>
      <c r="P23" s="927"/>
      <c r="Q23" s="927"/>
      <c r="R23" s="927"/>
      <c r="S23" s="927"/>
      <c r="T23" s="927"/>
      <c r="U23" s="181"/>
      <c r="V23" s="95"/>
      <c r="W23" s="159" t="s">
        <v>560</v>
      </c>
      <c r="X23" s="159"/>
      <c r="Y23" s="159"/>
      <c r="Z23" s="159"/>
      <c r="AA23" s="159"/>
      <c r="AB23" s="162" t="s">
        <v>2</v>
      </c>
      <c r="AC23" s="239"/>
      <c r="AD23" s="162"/>
      <c r="AE23" s="162"/>
      <c r="AF23" s="162"/>
      <c r="AG23" s="162"/>
      <c r="AH23" s="162"/>
      <c r="AI23" s="162"/>
      <c r="AJ23" s="162"/>
      <c r="AK23" s="162"/>
      <c r="AL23" s="169" t="s">
        <v>58</v>
      </c>
      <c r="AM23" s="94"/>
      <c r="AN23" s="95"/>
      <c r="AO23" s="24"/>
      <c r="AP23" s="24"/>
      <c r="AQ23" s="157"/>
    </row>
    <row r="24" spans="1:43" ht="6" customHeight="1" x14ac:dyDescent="0.2">
      <c r="A24" s="30"/>
      <c r="B24" s="793"/>
      <c r="C24" s="91"/>
      <c r="D24" s="44"/>
      <c r="E24" s="30"/>
      <c r="F24" s="30"/>
      <c r="G24" s="30"/>
      <c r="H24" s="30"/>
      <c r="I24" s="30"/>
      <c r="J24" s="30"/>
      <c r="K24" s="30"/>
      <c r="L24" s="30"/>
      <c r="M24" s="30"/>
      <c r="N24" s="30"/>
      <c r="O24" s="30"/>
      <c r="P24" s="30"/>
      <c r="Q24" s="30"/>
      <c r="R24" s="30"/>
      <c r="S24" s="30"/>
      <c r="T24" s="30"/>
      <c r="U24" s="91"/>
      <c r="V24" s="44"/>
      <c r="W24" s="30"/>
      <c r="X24" s="30"/>
      <c r="Y24" s="30"/>
      <c r="Z24" s="30"/>
      <c r="AA24" s="30"/>
      <c r="AB24" s="30"/>
      <c r="AC24" s="30"/>
      <c r="AD24" s="30"/>
      <c r="AE24" s="30"/>
      <c r="AF24" s="30"/>
      <c r="AG24" s="30"/>
      <c r="AH24" s="30"/>
      <c r="AI24" s="30"/>
      <c r="AJ24" s="30"/>
      <c r="AK24" s="30"/>
      <c r="AL24" s="185"/>
      <c r="AM24" s="91"/>
      <c r="AN24" s="44"/>
      <c r="AO24" s="30"/>
      <c r="AP24" s="30"/>
      <c r="AQ24" s="172"/>
    </row>
    <row r="25" spans="1:43" ht="6" customHeight="1" x14ac:dyDescent="0.2">
      <c r="A25" s="26"/>
      <c r="B25" s="756"/>
      <c r="C25" s="89"/>
      <c r="D25" s="45"/>
      <c r="E25" s="26"/>
      <c r="F25" s="26"/>
      <c r="G25" s="26"/>
      <c r="H25" s="26"/>
      <c r="I25" s="26"/>
      <c r="J25" s="26"/>
      <c r="K25" s="26"/>
      <c r="L25" s="26"/>
      <c r="M25" s="26"/>
      <c r="N25" s="26"/>
      <c r="O25" s="26"/>
      <c r="P25" s="26"/>
      <c r="Q25" s="26"/>
      <c r="R25" s="26"/>
      <c r="S25" s="26"/>
      <c r="T25" s="26"/>
      <c r="U25" s="89"/>
      <c r="V25" s="45"/>
      <c r="W25" s="26"/>
      <c r="X25" s="26"/>
      <c r="Y25" s="26"/>
      <c r="Z25" s="26"/>
      <c r="AA25" s="26"/>
      <c r="AB25" s="26"/>
      <c r="AC25" s="26"/>
      <c r="AD25" s="26"/>
      <c r="AE25" s="26"/>
      <c r="AF25" s="26"/>
      <c r="AG25" s="26"/>
      <c r="AH25" s="26"/>
      <c r="AI25" s="26"/>
      <c r="AJ25" s="26"/>
      <c r="AK25" s="26"/>
      <c r="AL25" s="187"/>
      <c r="AM25" s="89"/>
      <c r="AN25" s="45"/>
      <c r="AO25" s="26"/>
      <c r="AP25" s="26"/>
      <c r="AQ25" s="34"/>
    </row>
    <row r="26" spans="1:43" ht="11.25" customHeight="1" x14ac:dyDescent="0.2">
      <c r="A26" s="28"/>
      <c r="B26" s="777">
        <v>1005</v>
      </c>
      <c r="C26" s="94"/>
      <c r="D26" s="95"/>
      <c r="E26" s="927" t="str">
        <f ca="1">VLOOKUP(INDIRECT(ADDRESS(ROW(),COLUMN()-3)),Language_Translations,MATCH(Language_Selected,Language_Options,0),FALSE)</f>
        <v>Est-ce qu'on peut contracter le VIH en partageant la nourriture avec une personne qui a le VIH ?</v>
      </c>
      <c r="F26" s="927"/>
      <c r="G26" s="927"/>
      <c r="H26" s="927"/>
      <c r="I26" s="927"/>
      <c r="J26" s="927"/>
      <c r="K26" s="927"/>
      <c r="L26" s="927"/>
      <c r="M26" s="927"/>
      <c r="N26" s="927"/>
      <c r="O26" s="927"/>
      <c r="P26" s="927"/>
      <c r="Q26" s="927"/>
      <c r="R26" s="927"/>
      <c r="S26" s="927"/>
      <c r="T26" s="927"/>
      <c r="U26" s="181"/>
      <c r="V26" s="95"/>
      <c r="W26" s="159" t="s">
        <v>444</v>
      </c>
      <c r="X26" s="159"/>
      <c r="Y26" s="162" t="s">
        <v>2</v>
      </c>
      <c r="Z26" s="162"/>
      <c r="AA26" s="162"/>
      <c r="AB26" s="162"/>
      <c r="AC26" s="162"/>
      <c r="AD26" s="162"/>
      <c r="AE26" s="162"/>
      <c r="AF26" s="162"/>
      <c r="AG26" s="162"/>
      <c r="AH26" s="162"/>
      <c r="AI26" s="162"/>
      <c r="AJ26" s="162"/>
      <c r="AK26" s="162"/>
      <c r="AL26" s="169" t="s">
        <v>10</v>
      </c>
      <c r="AM26" s="94"/>
      <c r="AN26" s="95"/>
      <c r="AO26" s="24"/>
      <c r="AP26" s="24"/>
      <c r="AQ26" s="157"/>
    </row>
    <row r="27" spans="1:43" x14ac:dyDescent="0.2">
      <c r="A27" s="28"/>
      <c r="B27" s="213" t="s">
        <v>13</v>
      </c>
      <c r="C27" s="94"/>
      <c r="D27" s="95"/>
      <c r="E27" s="927"/>
      <c r="F27" s="927"/>
      <c r="G27" s="927"/>
      <c r="H27" s="927"/>
      <c r="I27" s="927"/>
      <c r="J27" s="927"/>
      <c r="K27" s="927"/>
      <c r="L27" s="927"/>
      <c r="M27" s="927"/>
      <c r="N27" s="927"/>
      <c r="O27" s="927"/>
      <c r="P27" s="927"/>
      <c r="Q27" s="927"/>
      <c r="R27" s="927"/>
      <c r="S27" s="927"/>
      <c r="T27" s="927"/>
      <c r="U27" s="181"/>
      <c r="V27" s="95"/>
      <c r="W27" s="159" t="s">
        <v>445</v>
      </c>
      <c r="X27" s="159"/>
      <c r="Y27" s="162" t="s">
        <v>2</v>
      </c>
      <c r="Z27" s="162"/>
      <c r="AA27" s="162"/>
      <c r="AB27" s="162"/>
      <c r="AC27" s="162"/>
      <c r="AD27" s="162"/>
      <c r="AE27" s="162"/>
      <c r="AF27" s="162"/>
      <c r="AG27" s="162"/>
      <c r="AH27" s="162"/>
      <c r="AI27" s="162"/>
      <c r="AJ27" s="162"/>
      <c r="AK27" s="162"/>
      <c r="AL27" s="169" t="s">
        <v>12</v>
      </c>
      <c r="AM27" s="94"/>
      <c r="AN27" s="95"/>
      <c r="AO27" s="24"/>
      <c r="AP27" s="24"/>
      <c r="AQ27" s="157"/>
    </row>
    <row r="28" spans="1:43" x14ac:dyDescent="0.2">
      <c r="A28" s="28"/>
      <c r="B28" s="777"/>
      <c r="C28" s="94"/>
      <c r="D28" s="95"/>
      <c r="E28" s="927"/>
      <c r="F28" s="927"/>
      <c r="G28" s="927"/>
      <c r="H28" s="927"/>
      <c r="I28" s="927"/>
      <c r="J28" s="927"/>
      <c r="K28" s="927"/>
      <c r="L28" s="927"/>
      <c r="M28" s="927"/>
      <c r="N28" s="927"/>
      <c r="O28" s="927"/>
      <c r="P28" s="927"/>
      <c r="Q28" s="927"/>
      <c r="R28" s="927"/>
      <c r="S28" s="927"/>
      <c r="T28" s="927"/>
      <c r="U28" s="181"/>
      <c r="V28" s="95"/>
      <c r="W28" s="159" t="s">
        <v>560</v>
      </c>
      <c r="X28" s="159"/>
      <c r="Y28" s="159"/>
      <c r="Z28" s="159"/>
      <c r="AA28" s="159"/>
      <c r="AB28" s="162" t="s">
        <v>2</v>
      </c>
      <c r="AC28" s="239"/>
      <c r="AD28" s="162"/>
      <c r="AE28" s="162"/>
      <c r="AF28" s="162"/>
      <c r="AG28" s="162"/>
      <c r="AH28" s="162"/>
      <c r="AI28" s="162"/>
      <c r="AJ28" s="162"/>
      <c r="AK28" s="162"/>
      <c r="AL28" s="169" t="s">
        <v>58</v>
      </c>
      <c r="AM28" s="94"/>
      <c r="AN28" s="95"/>
      <c r="AO28" s="24"/>
      <c r="AP28" s="24"/>
      <c r="AQ28" s="157"/>
    </row>
    <row r="29" spans="1:43" ht="6" customHeight="1" x14ac:dyDescent="0.2">
      <c r="A29" s="30"/>
      <c r="B29" s="793"/>
      <c r="C29" s="91"/>
      <c r="D29" s="44"/>
      <c r="E29" s="30"/>
      <c r="F29" s="30"/>
      <c r="G29" s="30"/>
      <c r="H29" s="30"/>
      <c r="I29" s="30"/>
      <c r="J29" s="30"/>
      <c r="K29" s="30"/>
      <c r="L29" s="30"/>
      <c r="M29" s="30"/>
      <c r="N29" s="30"/>
      <c r="O29" s="30"/>
      <c r="P29" s="30"/>
      <c r="Q29" s="30"/>
      <c r="R29" s="30"/>
      <c r="S29" s="30"/>
      <c r="T29" s="30"/>
      <c r="U29" s="91"/>
      <c r="V29" s="44"/>
      <c r="W29" s="30"/>
      <c r="X29" s="30"/>
      <c r="Y29" s="30"/>
      <c r="Z29" s="30"/>
      <c r="AA29" s="30"/>
      <c r="AB29" s="30"/>
      <c r="AC29" s="30"/>
      <c r="AD29" s="30"/>
      <c r="AE29" s="30"/>
      <c r="AF29" s="30"/>
      <c r="AG29" s="30"/>
      <c r="AH29" s="30"/>
      <c r="AI29" s="30"/>
      <c r="AJ29" s="30"/>
      <c r="AK29" s="30"/>
      <c r="AL29" s="185"/>
      <c r="AM29" s="91"/>
      <c r="AN29" s="44"/>
      <c r="AO29" s="30"/>
      <c r="AP29" s="30"/>
      <c r="AQ29" s="30"/>
    </row>
    <row r="30" spans="1:43" ht="6" customHeight="1" x14ac:dyDescent="0.2">
      <c r="A30" s="34"/>
      <c r="B30" s="787"/>
      <c r="C30" s="152"/>
      <c r="D30" s="153"/>
      <c r="E30" s="34"/>
      <c r="F30" s="34"/>
      <c r="G30" s="34"/>
      <c r="H30" s="34"/>
      <c r="I30" s="34"/>
      <c r="J30" s="34"/>
      <c r="K30" s="34"/>
      <c r="L30" s="34"/>
      <c r="M30" s="34"/>
      <c r="N30" s="34"/>
      <c r="O30" s="34"/>
      <c r="P30" s="34"/>
      <c r="Q30" s="34"/>
      <c r="R30" s="34"/>
      <c r="S30" s="34"/>
      <c r="T30" s="34"/>
      <c r="U30" s="152"/>
      <c r="V30" s="153"/>
      <c r="W30" s="34"/>
      <c r="X30" s="34"/>
      <c r="Y30" s="34"/>
      <c r="Z30" s="34"/>
      <c r="AA30" s="34"/>
      <c r="AB30" s="34"/>
      <c r="AC30" s="34"/>
      <c r="AD30" s="34"/>
      <c r="AE30" s="34"/>
      <c r="AF30" s="34"/>
      <c r="AG30" s="34"/>
      <c r="AH30" s="34"/>
      <c r="AI30" s="34"/>
      <c r="AJ30" s="34"/>
      <c r="AK30" s="34"/>
      <c r="AL30" s="41"/>
      <c r="AM30" s="152"/>
      <c r="AN30" s="153"/>
      <c r="AO30" s="34"/>
      <c r="AP30" s="34"/>
      <c r="AQ30" s="34"/>
    </row>
    <row r="31" spans="1:43" ht="11.25" customHeight="1" x14ac:dyDescent="0.2">
      <c r="A31" s="157"/>
      <c r="B31" s="161">
        <v>1006</v>
      </c>
      <c r="C31" s="155"/>
      <c r="D31" s="156"/>
      <c r="E31" s="914" t="str">
        <f ca="1">VLOOKUP(INDIRECT(ADDRESS(ROW(),COLUMN()-3)),Language_Translations,MATCH(Language_Selected,Language_Options,0),FALSE)</f>
        <v>Est-ce qu'on peut contracter le VIH par sorcellerie ou par des moyens surnaturels ?</v>
      </c>
      <c r="F31" s="914"/>
      <c r="G31" s="914"/>
      <c r="H31" s="914"/>
      <c r="I31" s="914"/>
      <c r="J31" s="914"/>
      <c r="K31" s="914"/>
      <c r="L31" s="914"/>
      <c r="M31" s="914"/>
      <c r="N31" s="914"/>
      <c r="O31" s="914"/>
      <c r="P31" s="914"/>
      <c r="Q31" s="914"/>
      <c r="R31" s="914"/>
      <c r="S31" s="914"/>
      <c r="T31" s="914"/>
      <c r="U31" s="238"/>
      <c r="V31" s="156"/>
      <c r="W31" s="159" t="s">
        <v>444</v>
      </c>
      <c r="X31" s="159"/>
      <c r="Y31" s="162" t="s">
        <v>2</v>
      </c>
      <c r="Z31" s="162"/>
      <c r="AA31" s="162"/>
      <c r="AB31" s="162"/>
      <c r="AC31" s="162"/>
      <c r="AD31" s="162"/>
      <c r="AE31" s="162"/>
      <c r="AF31" s="162"/>
      <c r="AG31" s="162"/>
      <c r="AH31" s="162"/>
      <c r="AI31" s="162"/>
      <c r="AJ31" s="162"/>
      <c r="AK31" s="162"/>
      <c r="AL31" s="169" t="s">
        <v>10</v>
      </c>
      <c r="AM31" s="155"/>
      <c r="AN31" s="156"/>
      <c r="AO31" s="159"/>
      <c r="AP31" s="159"/>
      <c r="AQ31" s="157"/>
    </row>
    <row r="32" spans="1:43" x14ac:dyDescent="0.2">
      <c r="A32" s="157"/>
      <c r="B32" s="273" t="s">
        <v>13</v>
      </c>
      <c r="C32" s="155"/>
      <c r="D32" s="156"/>
      <c r="E32" s="914"/>
      <c r="F32" s="914"/>
      <c r="G32" s="914"/>
      <c r="H32" s="914"/>
      <c r="I32" s="914"/>
      <c r="J32" s="914"/>
      <c r="K32" s="914"/>
      <c r="L32" s="914"/>
      <c r="M32" s="914"/>
      <c r="N32" s="914"/>
      <c r="O32" s="914"/>
      <c r="P32" s="914"/>
      <c r="Q32" s="914"/>
      <c r="R32" s="914"/>
      <c r="S32" s="914"/>
      <c r="T32" s="914"/>
      <c r="U32" s="238"/>
      <c r="V32" s="156"/>
      <c r="W32" s="159" t="s">
        <v>445</v>
      </c>
      <c r="X32" s="159"/>
      <c r="Y32" s="162" t="s">
        <v>2</v>
      </c>
      <c r="Z32" s="162"/>
      <c r="AA32" s="162"/>
      <c r="AB32" s="162"/>
      <c r="AC32" s="162"/>
      <c r="AD32" s="162"/>
      <c r="AE32" s="162"/>
      <c r="AF32" s="162"/>
      <c r="AG32" s="162"/>
      <c r="AH32" s="162"/>
      <c r="AI32" s="162"/>
      <c r="AJ32" s="162"/>
      <c r="AK32" s="162"/>
      <c r="AL32" s="169" t="s">
        <v>12</v>
      </c>
      <c r="AM32" s="155"/>
      <c r="AN32" s="156"/>
      <c r="AO32" s="159"/>
      <c r="AP32" s="159"/>
      <c r="AQ32" s="157"/>
    </row>
    <row r="33" spans="1:43" x14ac:dyDescent="0.2">
      <c r="A33" s="157"/>
      <c r="B33" s="161"/>
      <c r="C33" s="155"/>
      <c r="D33" s="156"/>
      <c r="E33" s="914"/>
      <c r="F33" s="914"/>
      <c r="G33" s="914"/>
      <c r="H33" s="914"/>
      <c r="I33" s="914"/>
      <c r="J33" s="914"/>
      <c r="K33" s="914"/>
      <c r="L33" s="914"/>
      <c r="M33" s="914"/>
      <c r="N33" s="914"/>
      <c r="O33" s="914"/>
      <c r="P33" s="914"/>
      <c r="Q33" s="914"/>
      <c r="R33" s="914"/>
      <c r="S33" s="914"/>
      <c r="T33" s="914"/>
      <c r="U33" s="238"/>
      <c r="V33" s="156"/>
      <c r="W33" s="159" t="s">
        <v>560</v>
      </c>
      <c r="X33" s="159"/>
      <c r="Y33" s="159"/>
      <c r="Z33" s="159"/>
      <c r="AA33" s="159"/>
      <c r="AB33" s="162" t="s">
        <v>2</v>
      </c>
      <c r="AC33" s="239"/>
      <c r="AD33" s="162"/>
      <c r="AE33" s="162"/>
      <c r="AF33" s="162"/>
      <c r="AG33" s="162"/>
      <c r="AH33" s="162"/>
      <c r="AI33" s="162"/>
      <c r="AJ33" s="162"/>
      <c r="AK33" s="162"/>
      <c r="AL33" s="169" t="s">
        <v>58</v>
      </c>
      <c r="AM33" s="155"/>
      <c r="AN33" s="156"/>
      <c r="AO33" s="159"/>
      <c r="AP33" s="159"/>
      <c r="AQ33" s="157"/>
    </row>
    <row r="34" spans="1:43" ht="6" customHeight="1" x14ac:dyDescent="0.2">
      <c r="A34" s="172"/>
      <c r="B34" s="171"/>
      <c r="C34" s="166"/>
      <c r="D34" s="165"/>
      <c r="E34" s="172"/>
      <c r="F34" s="172"/>
      <c r="G34" s="172"/>
      <c r="H34" s="172"/>
      <c r="I34" s="172"/>
      <c r="J34" s="172"/>
      <c r="K34" s="172"/>
      <c r="L34" s="172"/>
      <c r="M34" s="172"/>
      <c r="N34" s="172"/>
      <c r="O34" s="172"/>
      <c r="P34" s="172"/>
      <c r="Q34" s="172"/>
      <c r="R34" s="172"/>
      <c r="S34" s="172"/>
      <c r="T34" s="172"/>
      <c r="U34" s="166"/>
      <c r="V34" s="165"/>
      <c r="W34" s="172"/>
      <c r="X34" s="172"/>
      <c r="Y34" s="172"/>
      <c r="Z34" s="172"/>
      <c r="AA34" s="172"/>
      <c r="AB34" s="172"/>
      <c r="AC34" s="172"/>
      <c r="AD34" s="172"/>
      <c r="AE34" s="172"/>
      <c r="AF34" s="172"/>
      <c r="AG34" s="172"/>
      <c r="AH34" s="172"/>
      <c r="AI34" s="172"/>
      <c r="AJ34" s="172"/>
      <c r="AK34" s="172"/>
      <c r="AL34" s="173"/>
      <c r="AM34" s="166"/>
      <c r="AN34" s="165"/>
      <c r="AO34" s="172"/>
      <c r="AP34" s="172"/>
      <c r="AQ34" s="172"/>
    </row>
    <row r="35" spans="1:43" ht="6" customHeight="1" x14ac:dyDescent="0.2">
      <c r="A35" s="26"/>
      <c r="B35" s="756"/>
      <c r="C35" s="89"/>
      <c r="D35" s="45"/>
      <c r="E35" s="26"/>
      <c r="F35" s="26"/>
      <c r="G35" s="26"/>
      <c r="H35" s="26"/>
      <c r="I35" s="26"/>
      <c r="J35" s="26"/>
      <c r="K35" s="26"/>
      <c r="L35" s="26"/>
      <c r="M35" s="26"/>
      <c r="N35" s="26"/>
      <c r="O35" s="26"/>
      <c r="P35" s="26"/>
      <c r="Q35" s="26"/>
      <c r="R35" s="26"/>
      <c r="S35" s="26"/>
      <c r="T35" s="26"/>
      <c r="U35" s="89"/>
      <c r="V35" s="45"/>
      <c r="W35" s="26"/>
      <c r="X35" s="26"/>
      <c r="Y35" s="26"/>
      <c r="Z35" s="26"/>
      <c r="AA35" s="26"/>
      <c r="AB35" s="26"/>
      <c r="AC35" s="26"/>
      <c r="AD35" s="26"/>
      <c r="AE35" s="26"/>
      <c r="AF35" s="26"/>
      <c r="AG35" s="26"/>
      <c r="AH35" s="26"/>
      <c r="AI35" s="26"/>
      <c r="AJ35" s="26"/>
      <c r="AK35" s="26"/>
      <c r="AL35" s="187"/>
      <c r="AM35" s="89"/>
      <c r="AN35" s="45"/>
      <c r="AO35" s="26"/>
      <c r="AP35" s="26"/>
      <c r="AQ35" s="34"/>
    </row>
    <row r="36" spans="1:43" ht="11.25" customHeight="1" x14ac:dyDescent="0.2">
      <c r="A36" s="157"/>
      <c r="B36" s="161">
        <v>1007</v>
      </c>
      <c r="C36" s="155"/>
      <c r="D36" s="156"/>
      <c r="E36" s="914" t="str">
        <f ca="1">VLOOKUP(INDIRECT(ADDRESS(ROW(),COLUMN()-3)),Language_Translations,MATCH(Language_Selected,Language_Options,0),FALSE)</f>
        <v>Est-il possible qu'une personne paraissant en bonne santé ait, en fait, le VIH ?</v>
      </c>
      <c r="F36" s="914"/>
      <c r="G36" s="914"/>
      <c r="H36" s="914"/>
      <c r="I36" s="914"/>
      <c r="J36" s="914"/>
      <c r="K36" s="914"/>
      <c r="L36" s="914"/>
      <c r="M36" s="914"/>
      <c r="N36" s="914"/>
      <c r="O36" s="914"/>
      <c r="P36" s="914"/>
      <c r="Q36" s="914"/>
      <c r="R36" s="914"/>
      <c r="S36" s="914"/>
      <c r="T36" s="914"/>
      <c r="U36" s="238"/>
      <c r="V36" s="156"/>
      <c r="W36" s="159" t="s">
        <v>444</v>
      </c>
      <c r="X36" s="159"/>
      <c r="Y36" s="162" t="s">
        <v>2</v>
      </c>
      <c r="Z36" s="162"/>
      <c r="AA36" s="162"/>
      <c r="AB36" s="162"/>
      <c r="AC36" s="162"/>
      <c r="AD36" s="162"/>
      <c r="AE36" s="162"/>
      <c r="AF36" s="162"/>
      <c r="AG36" s="162"/>
      <c r="AH36" s="162"/>
      <c r="AI36" s="162"/>
      <c r="AJ36" s="162"/>
      <c r="AK36" s="162"/>
      <c r="AL36" s="169" t="s">
        <v>10</v>
      </c>
      <c r="AM36" s="155"/>
      <c r="AN36" s="156"/>
      <c r="AO36" s="159"/>
      <c r="AP36" s="159"/>
      <c r="AQ36" s="157"/>
    </row>
    <row r="37" spans="1:43" x14ac:dyDescent="0.2">
      <c r="A37" s="157"/>
      <c r="B37" s="161"/>
      <c r="C37" s="155"/>
      <c r="D37" s="156"/>
      <c r="E37" s="914"/>
      <c r="F37" s="914"/>
      <c r="G37" s="914"/>
      <c r="H37" s="914"/>
      <c r="I37" s="914"/>
      <c r="J37" s="914"/>
      <c r="K37" s="914"/>
      <c r="L37" s="914"/>
      <c r="M37" s="914"/>
      <c r="N37" s="914"/>
      <c r="O37" s="914"/>
      <c r="P37" s="914"/>
      <c r="Q37" s="914"/>
      <c r="R37" s="914"/>
      <c r="S37" s="914"/>
      <c r="T37" s="914"/>
      <c r="U37" s="238"/>
      <c r="V37" s="156"/>
      <c r="W37" s="159" t="s">
        <v>445</v>
      </c>
      <c r="X37" s="159"/>
      <c r="Y37" s="162" t="s">
        <v>2</v>
      </c>
      <c r="Z37" s="162"/>
      <c r="AA37" s="162"/>
      <c r="AB37" s="162"/>
      <c r="AC37" s="162"/>
      <c r="AD37" s="162"/>
      <c r="AE37" s="162"/>
      <c r="AF37" s="162"/>
      <c r="AG37" s="162"/>
      <c r="AH37" s="162"/>
      <c r="AI37" s="162"/>
      <c r="AJ37" s="162"/>
      <c r="AK37" s="162"/>
      <c r="AL37" s="169" t="s">
        <v>12</v>
      </c>
      <c r="AM37" s="155"/>
      <c r="AN37" s="156"/>
      <c r="AO37" s="159"/>
      <c r="AP37" s="159"/>
      <c r="AQ37" s="157"/>
    </row>
    <row r="38" spans="1:43" x14ac:dyDescent="0.2">
      <c r="A38" s="157"/>
      <c r="B38" s="161"/>
      <c r="C38" s="155"/>
      <c r="D38" s="156"/>
      <c r="E38" s="914"/>
      <c r="F38" s="914"/>
      <c r="G38" s="914"/>
      <c r="H38" s="914"/>
      <c r="I38" s="914"/>
      <c r="J38" s="914"/>
      <c r="K38" s="914"/>
      <c r="L38" s="914"/>
      <c r="M38" s="914"/>
      <c r="N38" s="914"/>
      <c r="O38" s="914"/>
      <c r="P38" s="914"/>
      <c r="Q38" s="914"/>
      <c r="R38" s="914"/>
      <c r="S38" s="914"/>
      <c r="T38" s="914"/>
      <c r="U38" s="238"/>
      <c r="V38" s="156"/>
      <c r="W38" s="159" t="s">
        <v>560</v>
      </c>
      <c r="X38" s="159"/>
      <c r="Y38" s="159"/>
      <c r="Z38" s="159"/>
      <c r="AA38" s="159"/>
      <c r="AB38" s="162" t="s">
        <v>2</v>
      </c>
      <c r="AC38" s="239"/>
      <c r="AD38" s="162"/>
      <c r="AE38" s="162"/>
      <c r="AF38" s="162"/>
      <c r="AG38" s="162"/>
      <c r="AH38" s="162"/>
      <c r="AI38" s="162"/>
      <c r="AJ38" s="162"/>
      <c r="AK38" s="162"/>
      <c r="AL38" s="169" t="s">
        <v>58</v>
      </c>
      <c r="AM38" s="155"/>
      <c r="AN38" s="156"/>
      <c r="AO38" s="159"/>
      <c r="AP38" s="159"/>
      <c r="AQ38" s="157"/>
    </row>
    <row r="39" spans="1:43" ht="6" customHeight="1" x14ac:dyDescent="0.2">
      <c r="A39" s="172"/>
      <c r="B39" s="171"/>
      <c r="C39" s="166"/>
      <c r="D39" s="165"/>
      <c r="E39" s="172"/>
      <c r="F39" s="172"/>
      <c r="G39" s="172"/>
      <c r="H39" s="172"/>
      <c r="I39" s="172"/>
      <c r="J39" s="172"/>
      <c r="K39" s="172"/>
      <c r="L39" s="172"/>
      <c r="M39" s="172"/>
      <c r="N39" s="172"/>
      <c r="O39" s="172"/>
      <c r="P39" s="172"/>
      <c r="Q39" s="172"/>
      <c r="R39" s="172"/>
      <c r="S39" s="172"/>
      <c r="T39" s="172"/>
      <c r="U39" s="166"/>
      <c r="V39" s="165"/>
      <c r="W39" s="172"/>
      <c r="X39" s="172"/>
      <c r="Y39" s="172"/>
      <c r="Z39" s="172"/>
      <c r="AA39" s="172"/>
      <c r="AB39" s="172"/>
      <c r="AC39" s="172"/>
      <c r="AD39" s="172"/>
      <c r="AE39" s="172"/>
      <c r="AF39" s="172"/>
      <c r="AG39" s="172"/>
      <c r="AH39" s="172"/>
      <c r="AI39" s="172"/>
      <c r="AJ39" s="172"/>
      <c r="AK39" s="172"/>
      <c r="AL39" s="173"/>
      <c r="AM39" s="166"/>
      <c r="AN39" s="165"/>
      <c r="AO39" s="172"/>
      <c r="AP39" s="172"/>
      <c r="AQ39" s="172"/>
    </row>
    <row r="40" spans="1:43" ht="6" customHeight="1" x14ac:dyDescent="0.2">
      <c r="A40" s="34"/>
      <c r="B40" s="787"/>
      <c r="C40" s="152"/>
      <c r="D40" s="153"/>
      <c r="E40" s="34"/>
      <c r="F40" s="34"/>
      <c r="G40" s="34"/>
      <c r="H40" s="34"/>
      <c r="I40" s="34"/>
      <c r="J40" s="34"/>
      <c r="K40" s="34"/>
      <c r="L40" s="34"/>
      <c r="M40" s="34"/>
      <c r="N40" s="34"/>
      <c r="O40" s="34"/>
      <c r="P40" s="34"/>
      <c r="Q40" s="34"/>
      <c r="R40" s="34"/>
      <c r="S40" s="34"/>
      <c r="T40" s="34"/>
      <c r="U40" s="152"/>
      <c r="V40" s="153"/>
      <c r="W40" s="34"/>
      <c r="X40" s="34"/>
      <c r="Y40" s="34"/>
      <c r="Z40" s="34"/>
      <c r="AA40" s="34"/>
      <c r="AB40" s="34"/>
      <c r="AC40" s="34"/>
      <c r="AD40" s="34"/>
      <c r="AE40" s="34"/>
      <c r="AF40" s="34"/>
      <c r="AG40" s="34"/>
      <c r="AH40" s="34"/>
      <c r="AI40" s="34"/>
      <c r="AJ40" s="34"/>
      <c r="AK40" s="34"/>
      <c r="AL40" s="41"/>
      <c r="AM40" s="152"/>
      <c r="AN40" s="153"/>
      <c r="AO40" s="34"/>
      <c r="AP40" s="34"/>
      <c r="AQ40" s="34"/>
    </row>
    <row r="41" spans="1:43" ht="11.25" customHeight="1" x14ac:dyDescent="0.2">
      <c r="A41" s="157"/>
      <c r="B41" s="775">
        <v>1008</v>
      </c>
      <c r="C41" s="240"/>
      <c r="D41" s="156"/>
      <c r="E41" s="924" t="str">
        <f ca="1">VLOOKUP(INDIRECT(ADDRESS(ROW(),COLUMN()-3)),Language_Translations,MATCH(Language_Selected,Language_Options,0),FALSE)</f>
        <v>Est-ce que le VIH peut être transmis de la mère à son enfant :</v>
      </c>
      <c r="F41" s="924"/>
      <c r="G41" s="924"/>
      <c r="H41" s="924"/>
      <c r="I41" s="924"/>
      <c r="J41" s="924"/>
      <c r="K41" s="924"/>
      <c r="L41" s="924"/>
      <c r="M41" s="924"/>
      <c r="N41" s="924"/>
      <c r="O41" s="924"/>
      <c r="P41" s="924"/>
      <c r="Q41" s="924"/>
      <c r="R41" s="924"/>
      <c r="S41" s="924"/>
      <c r="T41" s="924"/>
      <c r="U41" s="238"/>
      <c r="V41" s="156"/>
      <c r="W41" s="157"/>
      <c r="X41" s="157"/>
      <c r="Y41" s="157"/>
      <c r="Z41" s="157"/>
      <c r="AA41" s="157"/>
      <c r="AB41" s="157"/>
      <c r="AC41" s="157"/>
      <c r="AD41" s="157"/>
      <c r="AE41" s="157"/>
      <c r="AF41" s="157"/>
      <c r="AG41" s="157"/>
      <c r="AH41" s="157"/>
      <c r="AI41" s="157"/>
      <c r="AJ41" s="157"/>
      <c r="AK41" s="157"/>
      <c r="AL41" s="158"/>
      <c r="AM41" s="155"/>
      <c r="AN41" s="156"/>
      <c r="AO41" s="157"/>
      <c r="AP41" s="157"/>
      <c r="AQ41" s="157"/>
    </row>
    <row r="42" spans="1:43" x14ac:dyDescent="0.2">
      <c r="A42" s="157"/>
      <c r="B42" s="174"/>
      <c r="C42" s="155"/>
      <c r="D42" s="156"/>
      <c r="E42" s="924"/>
      <c r="F42" s="924"/>
      <c r="G42" s="924"/>
      <c r="H42" s="924"/>
      <c r="I42" s="924"/>
      <c r="J42" s="924"/>
      <c r="K42" s="924"/>
      <c r="L42" s="924"/>
      <c r="M42" s="924"/>
      <c r="N42" s="924"/>
      <c r="O42" s="924"/>
      <c r="P42" s="924"/>
      <c r="Q42" s="924"/>
      <c r="R42" s="924"/>
      <c r="S42" s="924"/>
      <c r="T42" s="924"/>
      <c r="U42" s="238"/>
      <c r="V42" s="156"/>
      <c r="W42" s="157"/>
      <c r="X42" s="157"/>
      <c r="Y42" s="157"/>
      <c r="Z42" s="157"/>
      <c r="AA42" s="157"/>
      <c r="AB42" s="157"/>
      <c r="AC42" s="157"/>
      <c r="AD42" s="157"/>
      <c r="AE42" s="157"/>
      <c r="AF42" s="154" t="s">
        <v>444</v>
      </c>
      <c r="AG42" s="154"/>
      <c r="AH42" s="154"/>
      <c r="AI42" s="154" t="s">
        <v>445</v>
      </c>
      <c r="AJ42" s="154"/>
      <c r="AK42" s="154"/>
      <c r="AL42" s="154" t="s">
        <v>797</v>
      </c>
      <c r="AM42" s="155"/>
      <c r="AN42" s="156"/>
      <c r="AO42" s="157"/>
      <c r="AP42" s="157"/>
      <c r="AQ42" s="157"/>
    </row>
    <row r="43" spans="1:43" ht="6" customHeight="1" x14ac:dyDescent="0.2">
      <c r="A43" s="157"/>
      <c r="B43" s="775"/>
      <c r="C43" s="155"/>
      <c r="D43" s="156"/>
      <c r="E43" s="157"/>
      <c r="F43" s="157"/>
      <c r="G43" s="157"/>
      <c r="H43" s="157"/>
      <c r="I43" s="157"/>
      <c r="J43" s="157"/>
      <c r="K43" s="157"/>
      <c r="L43" s="157"/>
      <c r="M43" s="157"/>
      <c r="N43" s="157"/>
      <c r="O43" s="157"/>
      <c r="P43" s="157"/>
      <c r="Q43" s="157"/>
      <c r="R43" s="157"/>
      <c r="S43" s="157"/>
      <c r="T43" s="157"/>
      <c r="U43" s="155"/>
      <c r="V43" s="156"/>
      <c r="W43" s="157"/>
      <c r="X43" s="157"/>
      <c r="Y43" s="157"/>
      <c r="Z43" s="157"/>
      <c r="AA43" s="157"/>
      <c r="AB43" s="157"/>
      <c r="AC43" s="157"/>
      <c r="AD43" s="157"/>
      <c r="AE43" s="157"/>
      <c r="AF43" s="157"/>
      <c r="AG43" s="157"/>
      <c r="AH43" s="157"/>
      <c r="AI43" s="157"/>
      <c r="AJ43" s="157"/>
      <c r="AK43" s="157"/>
      <c r="AL43" s="158"/>
      <c r="AM43" s="155"/>
      <c r="AN43" s="156"/>
      <c r="AO43" s="157"/>
      <c r="AP43" s="157"/>
      <c r="AQ43" s="157"/>
    </row>
    <row r="44" spans="1:43" ht="11.25" customHeight="1" x14ac:dyDescent="0.2">
      <c r="A44" s="157"/>
      <c r="B44" s="775"/>
      <c r="C44" s="155"/>
      <c r="D44" s="156"/>
      <c r="E44" s="749" t="s">
        <v>55</v>
      </c>
      <c r="F44" s="924" t="str">
        <f ca="1">VLOOKUP(CONCATENATE($B$41&amp;INDIRECT(ADDRESS(ROW(),COLUMN()-1))),Language_Translations,MATCH(Language_Selected,Language_Options,0),FALSE)</f>
        <v>Durant la grossesse ?</v>
      </c>
      <c r="G44" s="924"/>
      <c r="H44" s="924"/>
      <c r="I44" s="924"/>
      <c r="J44" s="924"/>
      <c r="K44" s="924"/>
      <c r="L44" s="924"/>
      <c r="M44" s="924"/>
      <c r="N44" s="924"/>
      <c r="O44" s="924"/>
      <c r="P44" s="924"/>
      <c r="Q44" s="924"/>
      <c r="R44" s="924"/>
      <c r="S44" s="924"/>
      <c r="T44" s="924"/>
      <c r="U44" s="238"/>
      <c r="V44" s="156"/>
      <c r="W44" s="157" t="s">
        <v>55</v>
      </c>
      <c r="X44" s="157" t="s">
        <v>1361</v>
      </c>
      <c r="Y44" s="157"/>
      <c r="Z44" s="157"/>
      <c r="AA44" s="157"/>
      <c r="AB44" s="157"/>
      <c r="AC44" s="157"/>
      <c r="AE44" s="163"/>
      <c r="AF44" s="174" t="s">
        <v>10</v>
      </c>
      <c r="AG44" s="154"/>
      <c r="AH44" s="154"/>
      <c r="AI44" s="174" t="s">
        <v>12</v>
      </c>
      <c r="AJ44" s="154"/>
      <c r="AK44" s="154"/>
      <c r="AL44" s="174" t="s">
        <v>58</v>
      </c>
      <c r="AM44" s="155"/>
      <c r="AN44" s="156"/>
      <c r="AO44" s="157"/>
      <c r="AP44" s="157"/>
      <c r="AQ44" s="157"/>
    </row>
    <row r="45" spans="1:43" ht="11.25" customHeight="1" x14ac:dyDescent="0.2">
      <c r="A45" s="157"/>
      <c r="B45" s="775"/>
      <c r="C45" s="155"/>
      <c r="D45" s="156"/>
      <c r="E45" s="749" t="s">
        <v>56</v>
      </c>
      <c r="F45" s="924" t="str">
        <f ca="1">VLOOKUP(CONCATENATE($B$41&amp;INDIRECT(ADDRESS(ROW(),COLUMN()-1))),Language_Translations,MATCH(Language_Selected,Language_Options,0),FALSE)</f>
        <v>Durant l'accouchement ?</v>
      </c>
      <c r="G45" s="924"/>
      <c r="H45" s="924"/>
      <c r="I45" s="924"/>
      <c r="J45" s="924"/>
      <c r="K45" s="924"/>
      <c r="L45" s="924"/>
      <c r="M45" s="924"/>
      <c r="N45" s="924"/>
      <c r="O45" s="924"/>
      <c r="P45" s="924"/>
      <c r="Q45" s="924"/>
      <c r="R45" s="924"/>
      <c r="S45" s="924"/>
      <c r="T45" s="924"/>
      <c r="U45" s="238"/>
      <c r="V45" s="156"/>
      <c r="W45" s="157" t="s">
        <v>56</v>
      </c>
      <c r="X45" s="157" t="s">
        <v>1677</v>
      </c>
      <c r="Y45" s="157"/>
      <c r="Z45" s="157"/>
      <c r="AA45" s="157"/>
      <c r="AB45" s="157"/>
      <c r="AC45" s="157"/>
      <c r="AD45" s="163"/>
      <c r="AE45" s="239"/>
      <c r="AF45" s="174" t="s">
        <v>10</v>
      </c>
      <c r="AG45" s="154"/>
      <c r="AH45" s="154"/>
      <c r="AI45" s="174" t="s">
        <v>12</v>
      </c>
      <c r="AJ45" s="154"/>
      <c r="AK45" s="154"/>
      <c r="AL45" s="174" t="s">
        <v>58</v>
      </c>
      <c r="AM45" s="155"/>
      <c r="AN45" s="156"/>
      <c r="AO45" s="157"/>
      <c r="AP45" s="157"/>
      <c r="AQ45" s="157"/>
    </row>
    <row r="46" spans="1:43" ht="11.25" customHeight="1" x14ac:dyDescent="0.2">
      <c r="A46" s="157"/>
      <c r="B46" s="775"/>
      <c r="C46" s="155"/>
      <c r="D46" s="156"/>
      <c r="E46" s="749" t="s">
        <v>57</v>
      </c>
      <c r="F46" s="924" t="str">
        <f ca="1">VLOOKUP(CONCATENATE($B$41&amp;INDIRECT(ADDRESS(ROW(),COLUMN()-1))),Language_Translations,MATCH(Language_Selected,Language_Options,0),FALSE)</f>
        <v>En allaitant ?</v>
      </c>
      <c r="G46" s="924"/>
      <c r="H46" s="924"/>
      <c r="I46" s="924"/>
      <c r="J46" s="924"/>
      <c r="K46" s="924"/>
      <c r="L46" s="924"/>
      <c r="M46" s="924"/>
      <c r="N46" s="924"/>
      <c r="O46" s="924"/>
      <c r="P46" s="924"/>
      <c r="Q46" s="924"/>
      <c r="R46" s="924"/>
      <c r="S46" s="924"/>
      <c r="T46" s="924"/>
      <c r="U46" s="238"/>
      <c r="V46" s="156"/>
      <c r="W46" s="157" t="s">
        <v>57</v>
      </c>
      <c r="X46" s="157" t="s">
        <v>1362</v>
      </c>
      <c r="Y46" s="157"/>
      <c r="Z46" s="157"/>
      <c r="AA46" s="157"/>
      <c r="AB46" s="157"/>
      <c r="AC46" s="157"/>
      <c r="AD46" s="163"/>
      <c r="AE46" s="239"/>
      <c r="AF46" s="174" t="s">
        <v>10</v>
      </c>
      <c r="AG46" s="154"/>
      <c r="AH46" s="154"/>
      <c r="AI46" s="174" t="s">
        <v>12</v>
      </c>
      <c r="AJ46" s="154"/>
      <c r="AK46" s="154"/>
      <c r="AL46" s="174" t="s">
        <v>58</v>
      </c>
      <c r="AM46" s="155"/>
      <c r="AN46" s="156"/>
      <c r="AO46" s="157"/>
      <c r="AP46" s="157"/>
      <c r="AQ46" s="157"/>
    </row>
    <row r="47" spans="1:43" ht="6" customHeight="1" thickBot="1" x14ac:dyDescent="0.25">
      <c r="A47" s="232"/>
      <c r="B47" s="791"/>
      <c r="C47" s="230"/>
      <c r="D47" s="231"/>
      <c r="E47" s="232"/>
      <c r="F47" s="232"/>
      <c r="G47" s="232"/>
      <c r="H47" s="232"/>
      <c r="I47" s="232"/>
      <c r="J47" s="232"/>
      <c r="K47" s="232"/>
      <c r="L47" s="232"/>
      <c r="M47" s="232"/>
      <c r="N47" s="232"/>
      <c r="O47" s="232"/>
      <c r="P47" s="232"/>
      <c r="Q47" s="232"/>
      <c r="R47" s="232"/>
      <c r="S47" s="232"/>
      <c r="T47" s="232"/>
      <c r="U47" s="230"/>
      <c r="V47" s="231"/>
      <c r="W47" s="232"/>
      <c r="X47" s="232"/>
      <c r="Y47" s="232"/>
      <c r="Z47" s="232"/>
      <c r="AA47" s="232"/>
      <c r="AB47" s="232"/>
      <c r="AC47" s="232"/>
      <c r="AD47" s="232"/>
      <c r="AE47" s="232"/>
      <c r="AF47" s="232"/>
      <c r="AG47" s="232"/>
      <c r="AH47" s="232"/>
      <c r="AI47" s="232"/>
      <c r="AJ47" s="232"/>
      <c r="AK47" s="232"/>
      <c r="AL47" s="233"/>
      <c r="AM47" s="230"/>
      <c r="AN47" s="231"/>
      <c r="AO47" s="232"/>
      <c r="AP47" s="232"/>
      <c r="AQ47" s="232"/>
    </row>
    <row r="48" spans="1:43" ht="6" customHeight="1" x14ac:dyDescent="0.2">
      <c r="A48" s="218"/>
      <c r="B48" s="219"/>
      <c r="C48" s="220"/>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3"/>
      <c r="AM48" s="220"/>
      <c r="AN48" s="221"/>
      <c r="AO48" s="222"/>
      <c r="AP48" s="222"/>
      <c r="AQ48" s="224"/>
    </row>
    <row r="49" spans="1:43" x14ac:dyDescent="0.2">
      <c r="A49" s="225"/>
      <c r="B49" s="775">
        <v>1009</v>
      </c>
      <c r="C49" s="155"/>
      <c r="D49" s="156"/>
      <c r="E49" s="934" t="s">
        <v>1421</v>
      </c>
      <c r="F49" s="934"/>
      <c r="G49" s="934"/>
      <c r="H49" s="934"/>
      <c r="I49" s="934"/>
      <c r="J49" s="934"/>
      <c r="K49" s="934"/>
      <c r="L49" s="934"/>
      <c r="M49" s="934"/>
      <c r="N49" s="934"/>
      <c r="O49" s="934"/>
      <c r="P49" s="934"/>
      <c r="Q49" s="934"/>
      <c r="R49" s="934"/>
      <c r="S49" s="934"/>
      <c r="T49" s="934"/>
      <c r="U49" s="157"/>
      <c r="V49" s="157"/>
      <c r="W49" s="157"/>
      <c r="X49" s="157"/>
      <c r="Y49" s="157"/>
      <c r="Z49" s="157"/>
      <c r="AA49" s="157"/>
      <c r="AB49" s="157"/>
      <c r="AC49" s="157"/>
      <c r="AD49" s="157"/>
      <c r="AE49" s="157"/>
      <c r="AF49" s="157"/>
      <c r="AG49" s="157"/>
      <c r="AH49" s="157"/>
      <c r="AI49" s="157"/>
      <c r="AJ49" s="157"/>
      <c r="AK49" s="157"/>
      <c r="AL49" s="158"/>
      <c r="AM49" s="155"/>
      <c r="AN49" s="156"/>
      <c r="AO49" s="157"/>
      <c r="AP49" s="157"/>
      <c r="AQ49" s="226"/>
    </row>
    <row r="50" spans="1:43" ht="6" customHeight="1" x14ac:dyDescent="0.2">
      <c r="A50" s="225"/>
      <c r="B50" s="775"/>
      <c r="C50" s="155"/>
      <c r="D50" s="156"/>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8"/>
      <c r="AM50" s="155"/>
      <c r="AN50" s="156"/>
      <c r="AO50" s="157"/>
      <c r="AP50" s="157"/>
      <c r="AQ50" s="226"/>
    </row>
    <row r="51" spans="1:43" x14ac:dyDescent="0.2">
      <c r="A51" s="225"/>
      <c r="C51" s="155"/>
      <c r="D51" s="156"/>
      <c r="E51" s="157"/>
      <c r="F51" s="157"/>
      <c r="G51" s="157"/>
      <c r="H51" s="157"/>
      <c r="I51" s="157"/>
      <c r="J51" s="157"/>
      <c r="K51" s="157"/>
      <c r="M51" s="157"/>
      <c r="N51" s="157"/>
      <c r="O51" s="157"/>
      <c r="P51" s="157"/>
      <c r="Q51" s="158" t="s">
        <v>1422</v>
      </c>
      <c r="R51" s="157"/>
      <c r="S51" s="157"/>
      <c r="T51" s="157"/>
      <c r="U51" s="157"/>
      <c r="V51" s="157"/>
      <c r="X51" s="157"/>
      <c r="Y51" s="157"/>
      <c r="Z51" s="157"/>
      <c r="AA51" s="157"/>
      <c r="AB51" s="158" t="s">
        <v>558</v>
      </c>
      <c r="AC51" s="157"/>
      <c r="AD51" s="157"/>
      <c r="AE51" s="157"/>
      <c r="AF51" s="157"/>
      <c r="AG51" s="157"/>
      <c r="AH51" s="157"/>
      <c r="AI51" s="157"/>
      <c r="AJ51" s="157"/>
      <c r="AK51" s="157"/>
      <c r="AL51" s="158"/>
      <c r="AM51" s="155"/>
      <c r="AN51" s="156"/>
      <c r="AO51" s="157"/>
      <c r="AP51" s="1004">
        <v>1011</v>
      </c>
      <c r="AQ51" s="226"/>
    </row>
    <row r="52" spans="1:43" x14ac:dyDescent="0.2">
      <c r="A52" s="225"/>
      <c r="B52" s="174"/>
      <c r="C52" s="155"/>
      <c r="D52" s="156"/>
      <c r="E52" s="157"/>
      <c r="F52" s="157"/>
      <c r="G52" s="157"/>
      <c r="H52" s="157"/>
      <c r="I52" s="157"/>
      <c r="J52" s="157"/>
      <c r="K52" s="157"/>
      <c r="M52" s="157"/>
      <c r="N52" s="157"/>
      <c r="O52" s="157"/>
      <c r="P52" s="157"/>
      <c r="Q52" s="158" t="s">
        <v>918</v>
      </c>
      <c r="R52" s="157"/>
      <c r="S52" s="157"/>
      <c r="T52" s="157"/>
      <c r="U52" s="157"/>
      <c r="V52" s="157"/>
      <c r="W52" s="157"/>
      <c r="X52" s="157"/>
      <c r="Y52" s="157"/>
      <c r="Z52" s="157"/>
      <c r="AA52" s="157"/>
      <c r="AB52" s="157"/>
      <c r="AC52" s="157"/>
      <c r="AD52" s="157"/>
      <c r="AE52" s="157"/>
      <c r="AF52" s="157"/>
      <c r="AG52" s="157"/>
      <c r="AH52" s="157"/>
      <c r="AI52" s="157"/>
      <c r="AJ52" s="157"/>
      <c r="AK52" s="157"/>
      <c r="AL52" s="158"/>
      <c r="AM52" s="155"/>
      <c r="AN52" s="156"/>
      <c r="AO52" s="157"/>
      <c r="AP52" s="1004"/>
      <c r="AQ52" s="226"/>
    </row>
    <row r="53" spans="1:43" ht="6" customHeight="1" thickBot="1" x14ac:dyDescent="0.25">
      <c r="A53" s="228"/>
      <c r="B53" s="791"/>
      <c r="C53" s="230"/>
      <c r="D53" s="231"/>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3"/>
      <c r="AM53" s="230"/>
      <c r="AN53" s="231"/>
      <c r="AO53" s="232"/>
      <c r="AP53" s="232"/>
      <c r="AQ53" s="234"/>
    </row>
    <row r="54" spans="1:43" ht="6" customHeight="1" x14ac:dyDescent="0.2">
      <c r="A54" s="222"/>
      <c r="B54" s="219"/>
      <c r="C54" s="220"/>
      <c r="D54" s="221"/>
      <c r="E54" s="222"/>
      <c r="F54" s="222"/>
      <c r="G54" s="222"/>
      <c r="H54" s="222"/>
      <c r="I54" s="222"/>
      <c r="J54" s="222"/>
      <c r="K54" s="222"/>
      <c r="L54" s="222"/>
      <c r="M54" s="222"/>
      <c r="N54" s="222"/>
      <c r="O54" s="222"/>
      <c r="P54" s="222"/>
      <c r="Q54" s="222"/>
      <c r="R54" s="222"/>
      <c r="S54" s="222"/>
      <c r="T54" s="222"/>
      <c r="U54" s="220"/>
      <c r="V54" s="221"/>
      <c r="W54" s="222"/>
      <c r="X54" s="222"/>
      <c r="Y54" s="222"/>
      <c r="Z54" s="222"/>
      <c r="AA54" s="222"/>
      <c r="AB54" s="222"/>
      <c r="AC54" s="222"/>
      <c r="AD54" s="222"/>
      <c r="AE54" s="222"/>
      <c r="AF54" s="222"/>
      <c r="AG54" s="222"/>
      <c r="AH54" s="222"/>
      <c r="AI54" s="222"/>
      <c r="AJ54" s="222"/>
      <c r="AK54" s="222"/>
      <c r="AL54" s="223"/>
      <c r="AM54" s="220"/>
      <c r="AN54" s="221"/>
      <c r="AO54" s="222"/>
      <c r="AP54" s="222"/>
      <c r="AQ54" s="222"/>
    </row>
    <row r="55" spans="1:43" ht="11.25" customHeight="1" x14ac:dyDescent="0.2">
      <c r="A55" s="157"/>
      <c r="B55" s="161">
        <v>1010</v>
      </c>
      <c r="C55" s="155"/>
      <c r="D55" s="156"/>
      <c r="E55" s="914" t="str">
        <f ca="1">VLOOKUP(INDIRECT(ADDRESS(ROW(),COLUMN()-3)),Language_Translations,MATCH(Language_Selected,Language_Options,0),FALSE)</f>
        <v>Y a-t-il des médicaments spéciaux qu'un médecin ou une infirmière peut donner à une femme infectée par le VIH pour réduire le risque de transmission à son enfant ?</v>
      </c>
      <c r="F55" s="914"/>
      <c r="G55" s="914"/>
      <c r="H55" s="914"/>
      <c r="I55" s="914"/>
      <c r="J55" s="914"/>
      <c r="K55" s="914"/>
      <c r="L55" s="914"/>
      <c r="M55" s="914"/>
      <c r="N55" s="914"/>
      <c r="O55" s="914"/>
      <c r="P55" s="914"/>
      <c r="Q55" s="914"/>
      <c r="R55" s="914"/>
      <c r="S55" s="914"/>
      <c r="T55" s="914"/>
      <c r="U55" s="238"/>
      <c r="V55" s="156"/>
      <c r="W55" s="159" t="s">
        <v>444</v>
      </c>
      <c r="X55" s="159"/>
      <c r="Y55" s="162" t="s">
        <v>2</v>
      </c>
      <c r="Z55" s="162"/>
      <c r="AA55" s="162"/>
      <c r="AB55" s="162"/>
      <c r="AC55" s="162"/>
      <c r="AD55" s="162"/>
      <c r="AE55" s="162"/>
      <c r="AF55" s="162"/>
      <c r="AG55" s="162"/>
      <c r="AH55" s="162"/>
      <c r="AI55" s="162"/>
      <c r="AJ55" s="162"/>
      <c r="AK55" s="162"/>
      <c r="AL55" s="169" t="s">
        <v>10</v>
      </c>
      <c r="AM55" s="155"/>
      <c r="AN55" s="156"/>
      <c r="AO55" s="159"/>
      <c r="AP55" s="159"/>
      <c r="AQ55" s="157"/>
    </row>
    <row r="56" spans="1:43" x14ac:dyDescent="0.2">
      <c r="A56" s="157"/>
      <c r="B56" s="174"/>
      <c r="C56" s="155"/>
      <c r="D56" s="156"/>
      <c r="E56" s="914"/>
      <c r="F56" s="914"/>
      <c r="G56" s="914"/>
      <c r="H56" s="914"/>
      <c r="I56" s="914"/>
      <c r="J56" s="914"/>
      <c r="K56" s="914"/>
      <c r="L56" s="914"/>
      <c r="M56" s="914"/>
      <c r="N56" s="914"/>
      <c r="O56" s="914"/>
      <c r="P56" s="914"/>
      <c r="Q56" s="914"/>
      <c r="R56" s="914"/>
      <c r="S56" s="914"/>
      <c r="T56" s="914"/>
      <c r="U56" s="238"/>
      <c r="V56" s="156"/>
      <c r="W56" s="159" t="s">
        <v>445</v>
      </c>
      <c r="X56" s="159"/>
      <c r="Y56" s="162" t="s">
        <v>2</v>
      </c>
      <c r="Z56" s="162"/>
      <c r="AA56" s="162"/>
      <c r="AB56" s="162"/>
      <c r="AC56" s="162"/>
      <c r="AD56" s="162"/>
      <c r="AE56" s="162"/>
      <c r="AF56" s="162"/>
      <c r="AG56" s="162"/>
      <c r="AH56" s="162"/>
      <c r="AI56" s="162"/>
      <c r="AJ56" s="162"/>
      <c r="AK56" s="162"/>
      <c r="AL56" s="169" t="s">
        <v>12</v>
      </c>
      <c r="AM56" s="155"/>
      <c r="AN56" s="156"/>
      <c r="AO56" s="159"/>
      <c r="AP56" s="159"/>
      <c r="AQ56" s="157"/>
    </row>
    <row r="57" spans="1:43" x14ac:dyDescent="0.2">
      <c r="A57" s="157"/>
      <c r="B57" s="161"/>
      <c r="C57" s="155"/>
      <c r="D57" s="156"/>
      <c r="E57" s="914"/>
      <c r="F57" s="914"/>
      <c r="G57" s="914"/>
      <c r="H57" s="914"/>
      <c r="I57" s="914"/>
      <c r="J57" s="914"/>
      <c r="K57" s="914"/>
      <c r="L57" s="914"/>
      <c r="M57" s="914"/>
      <c r="N57" s="914"/>
      <c r="O57" s="914"/>
      <c r="P57" s="914"/>
      <c r="Q57" s="914"/>
      <c r="R57" s="914"/>
      <c r="S57" s="914"/>
      <c r="T57" s="914"/>
      <c r="U57" s="238"/>
      <c r="V57" s="156"/>
      <c r="W57" s="159" t="s">
        <v>560</v>
      </c>
      <c r="X57" s="159"/>
      <c r="Y57" s="159"/>
      <c r="Z57" s="159"/>
      <c r="AA57" s="159"/>
      <c r="AB57" s="162" t="s">
        <v>2</v>
      </c>
      <c r="AC57" s="239"/>
      <c r="AD57" s="162"/>
      <c r="AE57" s="162"/>
      <c r="AF57" s="162"/>
      <c r="AG57" s="162"/>
      <c r="AH57" s="162"/>
      <c r="AI57" s="162"/>
      <c r="AJ57" s="162"/>
      <c r="AK57" s="162"/>
      <c r="AL57" s="169" t="s">
        <v>58</v>
      </c>
      <c r="AM57" s="155"/>
      <c r="AN57" s="156"/>
      <c r="AO57" s="159"/>
      <c r="AP57" s="159"/>
      <c r="AQ57" s="157"/>
    </row>
    <row r="58" spans="1:43" x14ac:dyDescent="0.2">
      <c r="A58" s="790"/>
      <c r="B58" s="161"/>
      <c r="C58" s="155"/>
      <c r="D58" s="156"/>
      <c r="E58" s="914"/>
      <c r="F58" s="914"/>
      <c r="G58" s="914"/>
      <c r="H58" s="914"/>
      <c r="I58" s="914"/>
      <c r="J58" s="914"/>
      <c r="K58" s="914"/>
      <c r="L58" s="914"/>
      <c r="M58" s="914"/>
      <c r="N58" s="914"/>
      <c r="O58" s="914"/>
      <c r="P58" s="914"/>
      <c r="Q58" s="914"/>
      <c r="R58" s="914"/>
      <c r="S58" s="914"/>
      <c r="T58" s="914"/>
      <c r="U58" s="238"/>
      <c r="V58" s="156"/>
      <c r="W58" s="159"/>
      <c r="X58" s="159"/>
      <c r="Y58" s="159"/>
      <c r="Z58" s="159"/>
      <c r="AA58" s="159"/>
      <c r="AB58" s="162"/>
      <c r="AC58" s="239"/>
      <c r="AD58" s="162"/>
      <c r="AE58" s="162"/>
      <c r="AF58" s="162"/>
      <c r="AG58" s="162"/>
      <c r="AH58" s="162"/>
      <c r="AI58" s="162"/>
      <c r="AJ58" s="162"/>
      <c r="AK58" s="162"/>
      <c r="AL58" s="169"/>
      <c r="AM58" s="155"/>
      <c r="AN58" s="156"/>
      <c r="AO58" s="159"/>
      <c r="AP58" s="159"/>
      <c r="AQ58" s="790"/>
    </row>
    <row r="59" spans="1:43" ht="6" customHeight="1" thickBot="1" x14ac:dyDescent="0.25">
      <c r="A59" s="232"/>
      <c r="B59" s="791"/>
      <c r="C59" s="230"/>
      <c r="D59" s="231"/>
      <c r="E59" s="232"/>
      <c r="F59" s="232"/>
      <c r="G59" s="232"/>
      <c r="H59" s="232"/>
      <c r="I59" s="232"/>
      <c r="J59" s="232"/>
      <c r="K59" s="232"/>
      <c r="L59" s="232"/>
      <c r="M59" s="232"/>
      <c r="N59" s="232"/>
      <c r="O59" s="232"/>
      <c r="P59" s="232"/>
      <c r="Q59" s="232"/>
      <c r="R59" s="232"/>
      <c r="S59" s="232"/>
      <c r="T59" s="232"/>
      <c r="U59" s="230"/>
      <c r="V59" s="231"/>
      <c r="W59" s="232"/>
      <c r="X59" s="232"/>
      <c r="Y59" s="232"/>
      <c r="Z59" s="232"/>
      <c r="AA59" s="232"/>
      <c r="AB59" s="232"/>
      <c r="AC59" s="232"/>
      <c r="AD59" s="232"/>
      <c r="AE59" s="232"/>
      <c r="AF59" s="232"/>
      <c r="AG59" s="232"/>
      <c r="AH59" s="232"/>
      <c r="AI59" s="232"/>
      <c r="AJ59" s="232"/>
      <c r="AK59" s="232"/>
      <c r="AL59" s="233"/>
      <c r="AM59" s="230"/>
      <c r="AN59" s="231"/>
      <c r="AO59" s="232"/>
      <c r="AP59" s="232"/>
      <c r="AQ59" s="232"/>
    </row>
    <row r="60" spans="1:43" ht="6" customHeight="1" x14ac:dyDescent="0.2">
      <c r="A60" s="243"/>
      <c r="B60" s="244"/>
      <c r="C60" s="245"/>
      <c r="D60" s="221"/>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c r="AL60" s="223"/>
      <c r="AM60" s="220"/>
      <c r="AN60" s="221"/>
      <c r="AO60" s="222"/>
      <c r="AP60" s="222"/>
      <c r="AQ60" s="224"/>
    </row>
    <row r="61" spans="1:43" x14ac:dyDescent="0.2">
      <c r="A61" s="246"/>
      <c r="B61" s="247">
        <v>1011</v>
      </c>
      <c r="C61" s="248"/>
      <c r="D61" s="156"/>
      <c r="E61" s="934" t="s">
        <v>1423</v>
      </c>
      <c r="F61" s="934"/>
      <c r="G61" s="934"/>
      <c r="H61" s="934"/>
      <c r="I61" s="934"/>
      <c r="J61" s="934"/>
      <c r="K61" s="934"/>
      <c r="L61" s="934"/>
      <c r="M61" s="934"/>
      <c r="N61" s="934"/>
      <c r="O61" s="934"/>
      <c r="P61" s="934"/>
      <c r="Q61" s="934"/>
      <c r="R61" s="934"/>
      <c r="S61" s="934"/>
      <c r="T61" s="934"/>
      <c r="U61" s="157"/>
      <c r="V61" s="157"/>
      <c r="X61" s="157"/>
      <c r="Y61" s="157"/>
      <c r="Z61" s="157"/>
      <c r="AA61" s="157"/>
      <c r="AB61" s="157"/>
      <c r="AC61" s="157"/>
      <c r="AD61" s="157"/>
      <c r="AE61" s="157"/>
      <c r="AF61" s="157"/>
      <c r="AG61" s="157"/>
      <c r="AH61" s="157"/>
      <c r="AI61" s="157"/>
      <c r="AJ61" s="157"/>
      <c r="AK61" s="157"/>
      <c r="AL61" s="158"/>
      <c r="AM61" s="155"/>
      <c r="AN61" s="156"/>
      <c r="AO61" s="157"/>
      <c r="AQ61" s="226"/>
    </row>
    <row r="62" spans="1:43" ht="6" customHeight="1" x14ac:dyDescent="0.2">
      <c r="A62" s="246"/>
      <c r="B62" s="247"/>
      <c r="C62" s="248"/>
      <c r="D62" s="156"/>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8"/>
      <c r="AM62" s="155"/>
      <c r="AN62" s="156"/>
      <c r="AO62" s="157"/>
      <c r="AP62" s="157"/>
      <c r="AQ62" s="226"/>
    </row>
    <row r="63" spans="1:43" x14ac:dyDescent="0.2">
      <c r="A63" s="246"/>
      <c r="B63" s="801" t="s">
        <v>15</v>
      </c>
      <c r="C63" s="248"/>
      <c r="D63" s="156"/>
      <c r="E63" s="157"/>
      <c r="F63" s="157"/>
      <c r="G63" s="157"/>
      <c r="H63" s="157"/>
      <c r="I63" s="157"/>
      <c r="J63" s="157"/>
      <c r="K63" s="157"/>
      <c r="L63" s="157"/>
      <c r="M63" s="157"/>
      <c r="N63" s="157"/>
      <c r="O63" s="157"/>
      <c r="P63" s="157"/>
      <c r="R63" s="157"/>
      <c r="S63" s="157"/>
      <c r="T63" s="157"/>
      <c r="U63" s="157"/>
      <c r="V63" s="157"/>
      <c r="X63" s="157"/>
      <c r="Y63" s="157"/>
      <c r="Z63" s="157"/>
      <c r="AA63" s="157"/>
      <c r="AB63" s="157"/>
      <c r="AC63" s="157"/>
      <c r="AD63" s="158" t="s">
        <v>1424</v>
      </c>
      <c r="AE63" s="157"/>
      <c r="AF63" s="157"/>
      <c r="AG63" s="157"/>
      <c r="AH63" s="157"/>
      <c r="AI63" s="157"/>
      <c r="AJ63" s="157"/>
      <c r="AK63" s="157"/>
      <c r="AL63" s="158"/>
      <c r="AM63" s="155"/>
      <c r="AN63" s="156"/>
      <c r="AO63" s="157"/>
      <c r="AP63" s="1004">
        <v>1027</v>
      </c>
      <c r="AQ63" s="226"/>
    </row>
    <row r="64" spans="1:43" x14ac:dyDescent="0.2">
      <c r="A64" s="246"/>
      <c r="B64" s="801" t="s">
        <v>19</v>
      </c>
      <c r="C64" s="248"/>
      <c r="D64" s="156"/>
      <c r="E64" s="157"/>
      <c r="F64" s="157"/>
      <c r="G64" s="157"/>
      <c r="H64" s="157"/>
      <c r="I64" s="157"/>
      <c r="J64" s="157"/>
      <c r="K64" s="157"/>
      <c r="L64" s="157"/>
      <c r="M64" s="948" t="str">
        <f>"DERNIÈRE NAISSANCE EN " &amp; CHILD_UNDER_3_YRS &amp; "-" &amp; FW_YR</f>
        <v>DERNIÈRE NAISSANCE EN 2013-2015</v>
      </c>
      <c r="N64" s="948"/>
      <c r="O64" s="948"/>
      <c r="P64" s="948"/>
      <c r="Q64" s="948"/>
      <c r="R64" s="157"/>
      <c r="S64" s="157"/>
      <c r="T64" s="157"/>
      <c r="U64" s="157"/>
      <c r="V64" s="157"/>
      <c r="X64" s="157"/>
      <c r="Y64" s="157"/>
      <c r="Z64" s="157"/>
      <c r="AA64" s="157"/>
      <c r="AB64" s="157"/>
      <c r="AC64" s="157"/>
      <c r="AD64" s="158"/>
      <c r="AE64" s="157"/>
      <c r="AF64" s="157"/>
      <c r="AG64" s="157"/>
      <c r="AH64" s="157"/>
      <c r="AI64" s="157"/>
      <c r="AJ64" s="157"/>
      <c r="AK64" s="157"/>
      <c r="AL64" s="158"/>
      <c r="AM64" s="155"/>
      <c r="AN64" s="156"/>
      <c r="AO64" s="157"/>
      <c r="AP64" s="1004"/>
      <c r="AQ64" s="226"/>
    </row>
    <row r="65" spans="1:43" x14ac:dyDescent="0.2">
      <c r="A65" s="246"/>
      <c r="B65" s="801"/>
      <c r="C65" s="248"/>
      <c r="D65" s="156"/>
      <c r="E65" s="790"/>
      <c r="F65" s="790"/>
      <c r="G65" s="790"/>
      <c r="H65" s="790"/>
      <c r="I65" s="790"/>
      <c r="J65" s="790"/>
      <c r="K65" s="790"/>
      <c r="L65" s="790"/>
      <c r="M65" s="948"/>
      <c r="N65" s="948"/>
      <c r="O65" s="948"/>
      <c r="P65" s="948"/>
      <c r="Q65" s="948"/>
      <c r="R65" s="790"/>
      <c r="S65" s="790"/>
      <c r="T65" s="790"/>
      <c r="U65" s="790"/>
      <c r="V65" s="790"/>
      <c r="W65" s="948" t="str">
        <f>"DERNIÈRE NAISSANCE EN " &amp; FW_YR-3 &amp; " OU PLUS TÔT"</f>
        <v>DERNIÈRE NAISSANCE EN 2012 OU PLUS TÔT</v>
      </c>
      <c r="X65" s="948"/>
      <c r="Y65" s="948"/>
      <c r="Z65" s="948"/>
      <c r="AA65" s="948"/>
      <c r="AB65" s="948"/>
      <c r="AC65" s="790"/>
      <c r="AD65" s="158"/>
      <c r="AE65" s="790"/>
      <c r="AF65" s="790"/>
      <c r="AG65" s="790"/>
      <c r="AH65" s="790"/>
      <c r="AI65" s="790"/>
      <c r="AJ65" s="790"/>
      <c r="AK65" s="790"/>
      <c r="AL65" s="158"/>
      <c r="AM65" s="155"/>
      <c r="AN65" s="156"/>
      <c r="AO65" s="790"/>
      <c r="AP65" s="790"/>
      <c r="AQ65" s="226"/>
    </row>
    <row r="66" spans="1:43" ht="11.25" customHeight="1" x14ac:dyDescent="0.2">
      <c r="A66" s="246"/>
      <c r="B66" s="247"/>
      <c r="C66" s="248"/>
      <c r="D66" s="156"/>
      <c r="E66" s="157"/>
      <c r="F66" s="157"/>
      <c r="G66" s="157"/>
      <c r="H66" s="157"/>
      <c r="I66" s="157"/>
      <c r="J66" s="157"/>
      <c r="K66" s="157"/>
      <c r="L66" s="157"/>
      <c r="M66" s="948"/>
      <c r="N66" s="948"/>
      <c r="O66" s="948"/>
      <c r="P66" s="948"/>
      <c r="Q66" s="948"/>
      <c r="R66" s="157"/>
      <c r="S66" s="157"/>
      <c r="T66" s="157"/>
      <c r="U66" s="157"/>
      <c r="V66" s="157"/>
      <c r="W66" s="948"/>
      <c r="X66" s="948"/>
      <c r="Y66" s="948"/>
      <c r="Z66" s="948"/>
      <c r="AA66" s="948"/>
      <c r="AB66" s="948"/>
      <c r="AC66" s="157"/>
      <c r="AD66" s="157"/>
      <c r="AE66" s="157"/>
      <c r="AF66" s="157"/>
      <c r="AG66" s="157"/>
      <c r="AH66" s="157"/>
      <c r="AI66" s="157"/>
      <c r="AJ66" s="157"/>
      <c r="AK66" s="157"/>
      <c r="AL66" s="158"/>
      <c r="AM66" s="155"/>
      <c r="AN66" s="156"/>
      <c r="AO66" s="157"/>
      <c r="AQ66" s="226"/>
    </row>
    <row r="67" spans="1:43" x14ac:dyDescent="0.2">
      <c r="A67" s="246"/>
      <c r="B67" s="247"/>
      <c r="C67" s="248"/>
      <c r="D67" s="156"/>
      <c r="E67" s="157"/>
      <c r="F67" s="157"/>
      <c r="G67" s="157"/>
      <c r="H67" s="157"/>
      <c r="I67" s="157"/>
      <c r="J67" s="157"/>
      <c r="K67" s="157"/>
      <c r="L67" s="157"/>
      <c r="M67" s="157"/>
      <c r="N67" s="157"/>
      <c r="O67" s="157"/>
      <c r="P67" s="157"/>
      <c r="Q67" s="157"/>
      <c r="R67" s="157"/>
      <c r="S67" s="157"/>
      <c r="T67" s="157"/>
      <c r="U67" s="157"/>
      <c r="V67" s="157"/>
      <c r="W67" s="948"/>
      <c r="X67" s="948"/>
      <c r="Y67" s="948"/>
      <c r="Z67" s="948"/>
      <c r="AA67" s="948"/>
      <c r="AB67" s="948"/>
      <c r="AC67" s="157"/>
      <c r="AD67" s="157"/>
      <c r="AE67" s="157"/>
      <c r="AF67" s="157"/>
      <c r="AG67" s="157"/>
      <c r="AH67" s="157"/>
      <c r="AI67" s="157"/>
      <c r="AJ67" s="157"/>
      <c r="AK67" s="157"/>
      <c r="AL67" s="158"/>
      <c r="AM67" s="155"/>
      <c r="AN67" s="156"/>
      <c r="AO67" s="157"/>
      <c r="AP67" s="157">
        <v>1027</v>
      </c>
      <c r="AQ67" s="226"/>
    </row>
    <row r="68" spans="1:43" ht="6" customHeight="1" thickBot="1" x14ac:dyDescent="0.25">
      <c r="A68" s="249"/>
      <c r="B68" s="250"/>
      <c r="C68" s="251"/>
      <c r="D68" s="231"/>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2"/>
      <c r="AK68" s="232"/>
      <c r="AL68" s="233"/>
      <c r="AM68" s="230"/>
      <c r="AN68" s="231"/>
      <c r="AO68" s="232"/>
      <c r="AP68" s="232"/>
      <c r="AQ68" s="234"/>
    </row>
    <row r="69" spans="1:43" ht="6" customHeight="1" x14ac:dyDescent="0.2">
      <c r="A69" s="243"/>
      <c r="B69" s="244"/>
      <c r="C69" s="245"/>
      <c r="D69" s="221"/>
      <c r="E69" s="222"/>
      <c r="F69" s="222"/>
      <c r="G69" s="222"/>
      <c r="H69" s="222"/>
      <c r="I69" s="222"/>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22"/>
      <c r="AL69" s="223"/>
      <c r="AM69" s="220"/>
      <c r="AN69" s="221"/>
      <c r="AO69" s="222"/>
      <c r="AP69" s="222"/>
      <c r="AQ69" s="224"/>
    </row>
    <row r="70" spans="1:43" x14ac:dyDescent="0.2">
      <c r="A70" s="246"/>
      <c r="B70" s="247">
        <v>1012</v>
      </c>
      <c r="C70" s="248"/>
      <c r="D70" s="156"/>
      <c r="E70" s="934" t="s">
        <v>1302</v>
      </c>
      <c r="F70" s="934"/>
      <c r="G70" s="934"/>
      <c r="H70" s="934"/>
      <c r="I70" s="934"/>
      <c r="J70" s="934"/>
      <c r="K70" s="934"/>
      <c r="L70" s="934"/>
      <c r="M70" s="934"/>
      <c r="N70" s="934"/>
      <c r="O70" s="934"/>
      <c r="P70" s="934"/>
      <c r="Q70" s="934"/>
      <c r="R70" s="934"/>
      <c r="S70" s="934"/>
      <c r="T70" s="934"/>
      <c r="U70" s="157"/>
      <c r="V70" s="157"/>
      <c r="W70" s="157"/>
      <c r="X70" s="157"/>
      <c r="Y70" s="157"/>
      <c r="Z70" s="157"/>
      <c r="AA70" s="157"/>
      <c r="AB70" s="157"/>
      <c r="AC70" s="157"/>
      <c r="AD70" s="157"/>
      <c r="AE70" s="157"/>
      <c r="AF70" s="157"/>
      <c r="AG70" s="157"/>
      <c r="AH70" s="157"/>
      <c r="AI70" s="157"/>
      <c r="AJ70" s="157"/>
      <c r="AK70" s="157"/>
      <c r="AL70" s="158"/>
      <c r="AM70" s="155"/>
      <c r="AN70" s="156"/>
      <c r="AO70" s="157"/>
      <c r="AP70" s="157"/>
      <c r="AQ70" s="226"/>
    </row>
    <row r="71" spans="1:43" ht="6" customHeight="1" x14ac:dyDescent="0.2">
      <c r="A71" s="246"/>
      <c r="B71" s="247"/>
      <c r="C71" s="248"/>
      <c r="D71" s="156"/>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c r="AL71" s="158"/>
      <c r="AM71" s="155"/>
      <c r="AN71" s="156"/>
      <c r="AO71" s="157"/>
      <c r="AP71" s="157"/>
      <c r="AQ71" s="226"/>
    </row>
    <row r="72" spans="1:43" x14ac:dyDescent="0.2">
      <c r="A72" s="246"/>
      <c r="B72" s="801" t="s">
        <v>15</v>
      </c>
      <c r="C72" s="248"/>
      <c r="D72" s="156"/>
      <c r="E72" s="157"/>
      <c r="F72" s="157"/>
      <c r="G72" s="157"/>
      <c r="H72" s="157"/>
      <c r="I72" s="157"/>
      <c r="J72" s="157"/>
      <c r="K72" s="157"/>
      <c r="M72" s="157"/>
      <c r="N72" s="157"/>
      <c r="O72" s="157"/>
      <c r="P72" s="157"/>
      <c r="Q72" s="158" t="s">
        <v>1298</v>
      </c>
      <c r="R72" s="157"/>
      <c r="S72" s="157"/>
      <c r="T72" s="157"/>
      <c r="U72" s="157"/>
      <c r="V72" s="157"/>
      <c r="X72" s="157"/>
      <c r="Y72" s="157"/>
      <c r="Z72" s="157"/>
      <c r="AA72" s="157"/>
      <c r="AB72" s="158" t="s">
        <v>1301</v>
      </c>
      <c r="AC72" s="157"/>
      <c r="AD72" s="157"/>
      <c r="AE72" s="157"/>
      <c r="AF72" s="157"/>
      <c r="AG72" s="157"/>
      <c r="AH72" s="157"/>
      <c r="AI72" s="157"/>
      <c r="AJ72" s="157"/>
      <c r="AK72" s="157"/>
      <c r="AL72" s="158"/>
      <c r="AM72" s="155"/>
      <c r="AN72" s="156"/>
      <c r="AO72" s="157"/>
      <c r="AP72" s="157"/>
      <c r="AQ72" s="226"/>
    </row>
    <row r="73" spans="1:43" x14ac:dyDescent="0.2">
      <c r="A73" s="246"/>
      <c r="B73" s="252"/>
      <c r="C73" s="248"/>
      <c r="D73" s="156"/>
      <c r="E73" s="157"/>
      <c r="F73" s="157"/>
      <c r="G73" s="157"/>
      <c r="H73" s="157"/>
      <c r="I73" s="157"/>
      <c r="J73" s="157"/>
      <c r="K73" s="157"/>
      <c r="M73" s="157"/>
      <c r="N73" s="157"/>
      <c r="O73" s="157"/>
      <c r="P73" s="157"/>
      <c r="Q73" s="158" t="s">
        <v>1299</v>
      </c>
      <c r="R73" s="157"/>
      <c r="S73" s="157"/>
      <c r="T73" s="157"/>
      <c r="U73" s="157"/>
      <c r="V73" s="157"/>
      <c r="X73" s="157"/>
      <c r="Y73" s="157"/>
      <c r="Z73" s="157"/>
      <c r="AA73" s="157"/>
      <c r="AB73" s="158" t="s">
        <v>1299</v>
      </c>
      <c r="AC73" s="157"/>
      <c r="AD73" s="157"/>
      <c r="AE73" s="157"/>
      <c r="AF73" s="157"/>
      <c r="AG73" s="157"/>
      <c r="AH73" s="157"/>
      <c r="AI73" s="157"/>
      <c r="AJ73" s="157"/>
      <c r="AK73" s="157"/>
      <c r="AL73" s="158"/>
      <c r="AM73" s="155"/>
      <c r="AN73" s="156"/>
      <c r="AO73" s="157"/>
      <c r="AP73" s="157">
        <v>1020</v>
      </c>
      <c r="AQ73" s="226"/>
    </row>
    <row r="74" spans="1:43" x14ac:dyDescent="0.2">
      <c r="A74" s="246"/>
      <c r="B74" s="247"/>
      <c r="C74" s="248"/>
      <c r="D74" s="156"/>
      <c r="E74" s="157"/>
      <c r="F74" s="157"/>
      <c r="G74" s="157"/>
      <c r="H74" s="157"/>
      <c r="I74" s="157"/>
      <c r="J74" s="157"/>
      <c r="K74" s="157"/>
      <c r="M74" s="157"/>
      <c r="N74" s="157"/>
      <c r="O74" s="157"/>
      <c r="P74" s="157"/>
      <c r="Q74" s="158" t="s">
        <v>1300</v>
      </c>
      <c r="R74" s="157"/>
      <c r="S74" s="157"/>
      <c r="T74" s="157"/>
      <c r="U74" s="157"/>
      <c r="V74" s="157"/>
      <c r="X74" s="157"/>
      <c r="Y74" s="157"/>
      <c r="Z74" s="157"/>
      <c r="AA74" s="157"/>
      <c r="AB74" s="158" t="s">
        <v>1300</v>
      </c>
      <c r="AC74" s="157"/>
      <c r="AD74" s="157"/>
      <c r="AE74" s="157"/>
      <c r="AF74" s="157"/>
      <c r="AG74" s="157"/>
      <c r="AH74" s="157"/>
      <c r="AI74" s="157"/>
      <c r="AJ74" s="157"/>
      <c r="AK74" s="157"/>
      <c r="AL74" s="158"/>
      <c r="AM74" s="155"/>
      <c r="AN74" s="156"/>
      <c r="AO74" s="157"/>
      <c r="AQ74" s="226"/>
    </row>
    <row r="75" spans="1:43" ht="6" customHeight="1" thickBot="1" x14ac:dyDescent="0.25">
      <c r="A75" s="249"/>
      <c r="B75" s="250"/>
      <c r="C75" s="251"/>
      <c r="D75" s="231"/>
      <c r="E75" s="232"/>
      <c r="F75" s="232"/>
      <c r="G75" s="232"/>
      <c r="H75" s="232"/>
      <c r="I75" s="232"/>
      <c r="J75" s="232"/>
      <c r="K75" s="232"/>
      <c r="L75" s="232"/>
      <c r="M75" s="232"/>
      <c r="N75" s="232"/>
      <c r="O75" s="232"/>
      <c r="P75" s="232"/>
      <c r="Q75" s="232"/>
      <c r="R75" s="232"/>
      <c r="S75" s="232"/>
      <c r="T75" s="232"/>
      <c r="U75" s="232"/>
      <c r="V75" s="232"/>
      <c r="W75" s="232"/>
      <c r="X75" s="232"/>
      <c r="Y75" s="232"/>
      <c r="Z75" s="232"/>
      <c r="AA75" s="232"/>
      <c r="AB75" s="232"/>
      <c r="AC75" s="232"/>
      <c r="AD75" s="232"/>
      <c r="AE75" s="232"/>
      <c r="AF75" s="232"/>
      <c r="AG75" s="232"/>
      <c r="AH75" s="232"/>
      <c r="AI75" s="232"/>
      <c r="AJ75" s="232"/>
      <c r="AK75" s="232"/>
      <c r="AL75" s="233"/>
      <c r="AM75" s="230"/>
      <c r="AN75" s="231"/>
      <c r="AO75" s="232"/>
      <c r="AP75" s="232"/>
      <c r="AQ75" s="234"/>
    </row>
    <row r="76" spans="1:43" ht="6" customHeight="1" x14ac:dyDescent="0.2">
      <c r="A76" s="243"/>
      <c r="B76" s="244"/>
      <c r="C76" s="245"/>
      <c r="D76" s="221"/>
      <c r="E76" s="222"/>
      <c r="F76" s="222"/>
      <c r="G76" s="222"/>
      <c r="H76" s="222"/>
      <c r="I76" s="222"/>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2"/>
      <c r="AK76" s="222"/>
      <c r="AL76" s="223"/>
      <c r="AM76" s="220"/>
      <c r="AN76" s="221"/>
      <c r="AO76" s="222"/>
      <c r="AP76" s="222"/>
      <c r="AQ76" s="224"/>
    </row>
    <row r="77" spans="1:43" x14ac:dyDescent="0.2">
      <c r="A77" s="246"/>
      <c r="B77" s="247">
        <v>1013</v>
      </c>
      <c r="C77" s="248"/>
      <c r="D77" s="156"/>
      <c r="E77" s="1013" t="s">
        <v>1303</v>
      </c>
      <c r="F77" s="1013"/>
      <c r="G77" s="1013"/>
      <c r="H77" s="1013"/>
      <c r="I77" s="1013"/>
      <c r="J77" s="1013"/>
      <c r="K77" s="1013"/>
      <c r="L77" s="1013"/>
      <c r="M77" s="1013"/>
      <c r="N77" s="1013"/>
      <c r="O77" s="1013"/>
      <c r="P77" s="1013"/>
      <c r="Q77" s="1013"/>
      <c r="R77" s="1013"/>
      <c r="S77" s="1013"/>
      <c r="T77" s="1013"/>
      <c r="U77" s="1013"/>
      <c r="V77" s="1013"/>
      <c r="W77" s="1013"/>
      <c r="X77" s="1013"/>
      <c r="Y77" s="1013"/>
      <c r="Z77" s="1013"/>
      <c r="AA77" s="1013"/>
      <c r="AB77" s="1013"/>
      <c r="AC77" s="1013"/>
      <c r="AD77" s="1013"/>
      <c r="AE77" s="1013"/>
      <c r="AF77" s="1013"/>
      <c r="AG77" s="1013"/>
      <c r="AH77" s="1013"/>
      <c r="AI77" s="1013"/>
      <c r="AJ77" s="1013"/>
      <c r="AK77" s="1013"/>
      <c r="AL77" s="1013"/>
      <c r="AM77" s="253"/>
      <c r="AN77" s="156"/>
      <c r="AO77" s="157"/>
      <c r="AP77" s="157"/>
      <c r="AQ77" s="226"/>
    </row>
    <row r="78" spans="1:43" ht="10.5" x14ac:dyDescent="0.2">
      <c r="A78" s="246"/>
      <c r="B78" s="801" t="s">
        <v>15</v>
      </c>
      <c r="C78" s="254"/>
      <c r="D78" s="156"/>
      <c r="E78" s="1013"/>
      <c r="F78" s="1013"/>
      <c r="G78" s="1013"/>
      <c r="H78" s="1013"/>
      <c r="I78" s="1013"/>
      <c r="J78" s="1013"/>
      <c r="K78" s="1013"/>
      <c r="L78" s="1013"/>
      <c r="M78" s="1013"/>
      <c r="N78" s="1013"/>
      <c r="O78" s="1013"/>
      <c r="P78" s="1013"/>
      <c r="Q78" s="1013"/>
      <c r="R78" s="1013"/>
      <c r="S78" s="1013"/>
      <c r="T78" s="1013"/>
      <c r="U78" s="1013"/>
      <c r="V78" s="1013"/>
      <c r="W78" s="1013"/>
      <c r="X78" s="1013"/>
      <c r="Y78" s="1013"/>
      <c r="Z78" s="1013"/>
      <c r="AA78" s="1013"/>
      <c r="AB78" s="1013"/>
      <c r="AC78" s="1013"/>
      <c r="AD78" s="1013"/>
      <c r="AE78" s="1013"/>
      <c r="AF78" s="1013"/>
      <c r="AG78" s="1013"/>
      <c r="AH78" s="1013"/>
      <c r="AI78" s="1013"/>
      <c r="AJ78" s="1013"/>
      <c r="AK78" s="1013"/>
      <c r="AL78" s="1013"/>
      <c r="AM78" s="253"/>
      <c r="AN78" s="156"/>
      <c r="AO78" s="157"/>
      <c r="AP78" s="157"/>
      <c r="AQ78" s="226"/>
    </row>
    <row r="79" spans="1:43" ht="6" customHeight="1" thickBot="1" x14ac:dyDescent="0.25">
      <c r="A79" s="249"/>
      <c r="B79" s="250"/>
      <c r="C79" s="251"/>
      <c r="D79" s="231"/>
      <c r="E79" s="232"/>
      <c r="F79" s="232"/>
      <c r="G79" s="232"/>
      <c r="H79" s="232"/>
      <c r="I79" s="232"/>
      <c r="J79" s="232"/>
      <c r="K79" s="232"/>
      <c r="L79" s="232"/>
      <c r="M79" s="232"/>
      <c r="N79" s="232"/>
      <c r="O79" s="232"/>
      <c r="P79" s="232"/>
      <c r="Q79" s="232"/>
      <c r="R79" s="232"/>
      <c r="S79" s="232"/>
      <c r="T79" s="232"/>
      <c r="U79" s="232"/>
      <c r="V79" s="232"/>
      <c r="W79" s="232"/>
      <c r="X79" s="232"/>
      <c r="Y79" s="232"/>
      <c r="Z79" s="232"/>
      <c r="AA79" s="232"/>
      <c r="AB79" s="232"/>
      <c r="AC79" s="232"/>
      <c r="AD79" s="232"/>
      <c r="AE79" s="232"/>
      <c r="AF79" s="232"/>
      <c r="AG79" s="232"/>
      <c r="AH79" s="232"/>
      <c r="AI79" s="232"/>
      <c r="AJ79" s="232"/>
      <c r="AK79" s="232"/>
      <c r="AL79" s="233"/>
      <c r="AM79" s="230"/>
      <c r="AN79" s="231"/>
      <c r="AO79" s="232"/>
      <c r="AP79" s="232"/>
      <c r="AQ79" s="234"/>
    </row>
    <row r="80" spans="1:43" ht="6" customHeight="1" x14ac:dyDescent="0.2">
      <c r="A80" s="255"/>
      <c r="B80" s="244"/>
      <c r="C80" s="245"/>
      <c r="D80" s="221"/>
      <c r="E80" s="222"/>
      <c r="F80" s="222"/>
      <c r="G80" s="222"/>
      <c r="H80" s="222"/>
      <c r="I80" s="222"/>
      <c r="J80" s="222"/>
      <c r="K80" s="222"/>
      <c r="L80" s="222"/>
      <c r="M80" s="222"/>
      <c r="N80" s="222"/>
      <c r="O80" s="222"/>
      <c r="P80" s="222"/>
      <c r="Q80" s="222"/>
      <c r="R80" s="222"/>
      <c r="S80" s="222"/>
      <c r="T80" s="222"/>
      <c r="U80" s="220"/>
      <c r="V80" s="221"/>
      <c r="W80" s="222"/>
      <c r="X80" s="222"/>
      <c r="Y80" s="222"/>
      <c r="Z80" s="222"/>
      <c r="AA80" s="222"/>
      <c r="AB80" s="222"/>
      <c r="AC80" s="222"/>
      <c r="AD80" s="222"/>
      <c r="AE80" s="222"/>
      <c r="AF80" s="222"/>
      <c r="AG80" s="222"/>
      <c r="AH80" s="222"/>
      <c r="AI80" s="222"/>
      <c r="AJ80" s="222"/>
      <c r="AK80" s="222"/>
      <c r="AL80" s="223"/>
      <c r="AM80" s="220"/>
      <c r="AN80" s="221"/>
      <c r="AO80" s="222"/>
      <c r="AP80" s="222"/>
      <c r="AQ80" s="222"/>
    </row>
    <row r="81" spans="1:43" ht="11.25" customHeight="1" x14ac:dyDescent="0.2">
      <c r="A81" s="256"/>
      <c r="B81" s="247">
        <v>1014</v>
      </c>
      <c r="C81" s="248"/>
      <c r="D81" s="156"/>
      <c r="E81" s="924" t="str">
        <f ca="1">VLOOKUP(INDIRECT(ADDRESS(ROW(),COLUMN()-3)),Language_Translations,MATCH(Language_Selected,Language_Options,0),FALSE)</f>
        <v>Au cours de l'une des visites prénatales pour votre dernière naissance, est-ce que l'on vous a parlé :</v>
      </c>
      <c r="F81" s="924"/>
      <c r="G81" s="924"/>
      <c r="H81" s="924"/>
      <c r="I81" s="924"/>
      <c r="J81" s="924"/>
      <c r="K81" s="924"/>
      <c r="L81" s="924"/>
      <c r="M81" s="924"/>
      <c r="N81" s="924"/>
      <c r="O81" s="924"/>
      <c r="P81" s="924"/>
      <c r="Q81" s="924"/>
      <c r="R81" s="924"/>
      <c r="S81" s="924"/>
      <c r="T81" s="924"/>
      <c r="U81" s="238"/>
      <c r="V81" s="156"/>
      <c r="W81" s="159"/>
      <c r="X81" s="159"/>
      <c r="Y81" s="159"/>
      <c r="Z81" s="159"/>
      <c r="AA81" s="159"/>
      <c r="AB81" s="159"/>
      <c r="AC81" s="159"/>
      <c r="AD81" s="159"/>
      <c r="AE81" s="159"/>
      <c r="AF81" s="159"/>
      <c r="AG81" s="159"/>
      <c r="AH81" s="159"/>
      <c r="AI81" s="159"/>
      <c r="AJ81" s="159"/>
      <c r="AK81" s="159"/>
      <c r="AL81" s="168"/>
      <c r="AM81" s="155"/>
      <c r="AN81" s="156"/>
      <c r="AO81" s="159"/>
      <c r="AP81" s="159"/>
      <c r="AQ81" s="157"/>
    </row>
    <row r="82" spans="1:43" x14ac:dyDescent="0.2">
      <c r="A82" s="256"/>
      <c r="B82" s="801" t="s">
        <v>15</v>
      </c>
      <c r="C82" s="248"/>
      <c r="D82" s="156"/>
      <c r="E82" s="924"/>
      <c r="F82" s="924"/>
      <c r="G82" s="924"/>
      <c r="H82" s="924"/>
      <c r="I82" s="924"/>
      <c r="J82" s="924"/>
      <c r="K82" s="924"/>
      <c r="L82" s="924"/>
      <c r="M82" s="924"/>
      <c r="N82" s="924"/>
      <c r="O82" s="924"/>
      <c r="P82" s="924"/>
      <c r="Q82" s="924"/>
      <c r="R82" s="924"/>
      <c r="S82" s="924"/>
      <c r="T82" s="924"/>
      <c r="U82" s="238"/>
      <c r="V82" s="156"/>
      <c r="W82" s="159"/>
      <c r="X82" s="159"/>
      <c r="Y82" s="159"/>
      <c r="Z82" s="159"/>
      <c r="AA82" s="159"/>
      <c r="AB82" s="159"/>
      <c r="AC82" s="159"/>
      <c r="AD82" s="159"/>
      <c r="AF82" s="154" t="s">
        <v>444</v>
      </c>
      <c r="AG82" s="154"/>
      <c r="AH82" s="154"/>
      <c r="AI82" s="154" t="s">
        <v>445</v>
      </c>
      <c r="AJ82" s="154"/>
      <c r="AK82" s="154"/>
      <c r="AL82" s="154" t="s">
        <v>797</v>
      </c>
      <c r="AM82" s="155"/>
      <c r="AN82" s="156"/>
      <c r="AO82" s="159"/>
      <c r="AP82" s="159"/>
      <c r="AQ82" s="157"/>
    </row>
    <row r="83" spans="1:43" ht="6" customHeight="1" x14ac:dyDescent="0.2">
      <c r="A83" s="256"/>
      <c r="B83" s="247"/>
      <c r="C83" s="248"/>
      <c r="D83" s="156"/>
      <c r="E83" s="157" t="s">
        <v>246</v>
      </c>
      <c r="F83" s="157"/>
      <c r="G83" s="157"/>
      <c r="H83" s="157"/>
      <c r="I83" s="157"/>
      <c r="J83" s="157"/>
      <c r="K83" s="157"/>
      <c r="L83" s="157"/>
      <c r="M83" s="157"/>
      <c r="N83" s="157"/>
      <c r="O83" s="157"/>
      <c r="P83" s="157"/>
      <c r="Q83" s="157"/>
      <c r="R83" s="157"/>
      <c r="S83" s="157"/>
      <c r="T83" s="157"/>
      <c r="U83" s="155"/>
      <c r="V83" s="156"/>
      <c r="W83" s="159"/>
      <c r="X83" s="159"/>
      <c r="Y83" s="159"/>
      <c r="Z83" s="159"/>
      <c r="AA83" s="159"/>
      <c r="AB83" s="159"/>
      <c r="AC83" s="159"/>
      <c r="AD83" s="159"/>
      <c r="AF83" s="157"/>
      <c r="AG83" s="157"/>
      <c r="AH83" s="157"/>
      <c r="AI83" s="157"/>
      <c r="AJ83" s="157"/>
      <c r="AK83" s="157"/>
      <c r="AL83" s="158"/>
      <c r="AM83" s="155"/>
      <c r="AN83" s="156"/>
      <c r="AO83" s="159"/>
      <c r="AP83" s="159"/>
      <c r="AQ83" s="157"/>
    </row>
    <row r="84" spans="1:43" ht="11.25" customHeight="1" x14ac:dyDescent="0.2">
      <c r="A84" s="256"/>
      <c r="B84" s="247"/>
      <c r="C84" s="248"/>
      <c r="D84" s="156"/>
      <c r="E84" s="157" t="s">
        <v>55</v>
      </c>
      <c r="F84" s="924" t="str">
        <f ca="1">VLOOKUP(CONCATENATE($B$81&amp;INDIRECT(ADDRESS(ROW(),COLUMN()-1))),Language_Translations,MATCH(Language_Selected,Language_Options,0),FALSE)</f>
        <v>Des bébés qui contractent le VIH de leur mère ?</v>
      </c>
      <c r="G84" s="924"/>
      <c r="H84" s="924"/>
      <c r="I84" s="924"/>
      <c r="J84" s="924"/>
      <c r="K84" s="924"/>
      <c r="L84" s="924"/>
      <c r="M84" s="924"/>
      <c r="N84" s="924"/>
      <c r="O84" s="924"/>
      <c r="P84" s="924"/>
      <c r="Q84" s="924"/>
      <c r="R84" s="924"/>
      <c r="S84" s="924"/>
      <c r="T84" s="924"/>
      <c r="U84" s="238"/>
      <c r="V84" s="156"/>
      <c r="W84" s="157" t="s">
        <v>55</v>
      </c>
      <c r="X84" s="159" t="s">
        <v>1304</v>
      </c>
      <c r="Y84" s="159"/>
      <c r="Z84" s="159"/>
      <c r="AA84" s="159"/>
      <c r="AB84" s="159"/>
      <c r="AC84" s="159"/>
      <c r="AD84" s="239" t="s">
        <v>2</v>
      </c>
      <c r="AE84" s="239"/>
      <c r="AF84" s="174" t="s">
        <v>10</v>
      </c>
      <c r="AG84" s="154"/>
      <c r="AH84" s="154"/>
      <c r="AI84" s="174" t="s">
        <v>12</v>
      </c>
      <c r="AJ84" s="154"/>
      <c r="AK84" s="154"/>
      <c r="AL84" s="174" t="s">
        <v>58</v>
      </c>
      <c r="AM84" s="155"/>
      <c r="AN84" s="156"/>
      <c r="AO84" s="159"/>
      <c r="AP84" s="159"/>
      <c r="AQ84" s="157"/>
    </row>
    <row r="85" spans="1:43" x14ac:dyDescent="0.2">
      <c r="A85" s="256"/>
      <c r="B85" s="247"/>
      <c r="C85" s="248"/>
      <c r="D85" s="156"/>
      <c r="E85" s="157" t="s">
        <v>56</v>
      </c>
      <c r="F85" s="924" t="str">
        <f ca="1">VLOOKUP(CONCATENATE($B$81&amp;INDIRECT(ADDRESS(ROW(),COLUMN()-1))),Language_Translations,MATCH(Language_Selected,Language_Options,0),FALSE)</f>
        <v>Des choses que vous pouvez faire pour ne pas contracter le VIH ?</v>
      </c>
      <c r="G85" s="924"/>
      <c r="H85" s="924"/>
      <c r="I85" s="924"/>
      <c r="J85" s="924"/>
      <c r="K85" s="924"/>
      <c r="L85" s="924"/>
      <c r="M85" s="924"/>
      <c r="N85" s="924"/>
      <c r="O85" s="924"/>
      <c r="P85" s="924"/>
      <c r="Q85" s="924"/>
      <c r="R85" s="924"/>
      <c r="S85" s="924"/>
      <c r="T85" s="924"/>
      <c r="U85" s="238"/>
      <c r="V85" s="156"/>
      <c r="W85" s="157" t="s">
        <v>56</v>
      </c>
      <c r="X85" s="159" t="s">
        <v>1305</v>
      </c>
      <c r="Y85" s="159"/>
      <c r="Z85" s="159"/>
      <c r="AA85" s="159"/>
      <c r="AB85" s="159"/>
      <c r="AC85" s="162"/>
      <c r="AD85" s="162" t="s">
        <v>2</v>
      </c>
      <c r="AE85" s="239"/>
      <c r="AF85" s="174" t="s">
        <v>10</v>
      </c>
      <c r="AG85" s="154"/>
      <c r="AH85" s="154"/>
      <c r="AI85" s="174" t="s">
        <v>12</v>
      </c>
      <c r="AJ85" s="154"/>
      <c r="AK85" s="154"/>
      <c r="AL85" s="174" t="s">
        <v>58</v>
      </c>
      <c r="AM85" s="155"/>
      <c r="AN85" s="156"/>
      <c r="AO85" s="159"/>
      <c r="AP85" s="159"/>
      <c r="AQ85" s="157"/>
    </row>
    <row r="86" spans="1:43" x14ac:dyDescent="0.2">
      <c r="A86" s="256"/>
      <c r="B86" s="247"/>
      <c r="C86" s="248"/>
      <c r="D86" s="156"/>
      <c r="E86" s="790"/>
      <c r="F86" s="924"/>
      <c r="G86" s="924"/>
      <c r="H86" s="924"/>
      <c r="I86" s="924"/>
      <c r="J86" s="924"/>
      <c r="K86" s="924"/>
      <c r="L86" s="924"/>
      <c r="M86" s="924"/>
      <c r="N86" s="924"/>
      <c r="O86" s="924"/>
      <c r="P86" s="924"/>
      <c r="Q86" s="924"/>
      <c r="R86" s="924"/>
      <c r="S86" s="924"/>
      <c r="T86" s="924"/>
      <c r="U86" s="238"/>
      <c r="V86" s="156"/>
      <c r="W86" s="790"/>
      <c r="X86" s="159"/>
      <c r="Y86" s="159"/>
      <c r="Z86" s="159"/>
      <c r="AA86" s="159"/>
      <c r="AB86" s="159"/>
      <c r="AC86" s="162"/>
      <c r="AD86" s="162"/>
      <c r="AE86" s="239"/>
      <c r="AF86" s="174"/>
      <c r="AG86" s="775"/>
      <c r="AH86" s="775"/>
      <c r="AI86" s="174"/>
      <c r="AJ86" s="775"/>
      <c r="AK86" s="775"/>
      <c r="AL86" s="174"/>
      <c r="AM86" s="155"/>
      <c r="AN86" s="156"/>
      <c r="AO86" s="159"/>
      <c r="AP86" s="159"/>
      <c r="AQ86" s="790"/>
    </row>
    <row r="87" spans="1:43" ht="11.25" customHeight="1" x14ac:dyDescent="0.2">
      <c r="A87" s="256"/>
      <c r="B87" s="247"/>
      <c r="C87" s="248"/>
      <c r="D87" s="156"/>
      <c r="E87" s="157" t="s">
        <v>57</v>
      </c>
      <c r="F87" s="924" t="str">
        <f ca="1">VLOOKUP(CONCATENATE($B$81&amp;INDIRECT(ADDRESS(ROW(),COLUMN()-1))),Language_Translations,MATCH(Language_Selected,Language_Options,0),FALSE)</f>
        <v>Effectuer un test du VIH ?</v>
      </c>
      <c r="G87" s="924"/>
      <c r="H87" s="924"/>
      <c r="I87" s="924"/>
      <c r="J87" s="924"/>
      <c r="K87" s="924"/>
      <c r="L87" s="924"/>
      <c r="M87" s="924"/>
      <c r="N87" s="924"/>
      <c r="O87" s="924"/>
      <c r="P87" s="924"/>
      <c r="Q87" s="924"/>
      <c r="R87" s="924"/>
      <c r="S87" s="924"/>
      <c r="T87" s="924"/>
      <c r="U87" s="238"/>
      <c r="V87" s="156"/>
      <c r="W87" s="157" t="s">
        <v>57</v>
      </c>
      <c r="X87" s="159" t="s">
        <v>1306</v>
      </c>
      <c r="Y87" s="159"/>
      <c r="Z87" s="159"/>
      <c r="AA87" s="159"/>
      <c r="AC87" s="162" t="s">
        <v>2</v>
      </c>
      <c r="AD87" s="162"/>
      <c r="AE87" s="239"/>
      <c r="AF87" s="174" t="s">
        <v>10</v>
      </c>
      <c r="AG87" s="154"/>
      <c r="AH87" s="154"/>
      <c r="AI87" s="174" t="s">
        <v>12</v>
      </c>
      <c r="AJ87" s="154"/>
      <c r="AK87" s="154"/>
      <c r="AL87" s="174" t="s">
        <v>58</v>
      </c>
      <c r="AM87" s="155"/>
      <c r="AN87" s="156"/>
      <c r="AO87" s="159"/>
      <c r="AP87" s="159"/>
      <c r="AQ87" s="157"/>
    </row>
    <row r="88" spans="1:43" ht="6" customHeight="1" x14ac:dyDescent="0.2">
      <c r="A88" s="257"/>
      <c r="B88" s="258"/>
      <c r="C88" s="259"/>
      <c r="D88" s="165"/>
      <c r="E88" s="172"/>
      <c r="F88" s="172"/>
      <c r="G88" s="172"/>
      <c r="H88" s="172"/>
      <c r="I88" s="172"/>
      <c r="J88" s="172"/>
      <c r="K88" s="172"/>
      <c r="L88" s="172"/>
      <c r="M88" s="172"/>
      <c r="N88" s="172"/>
      <c r="O88" s="172"/>
      <c r="P88" s="172"/>
      <c r="Q88" s="172"/>
      <c r="R88" s="172"/>
      <c r="S88" s="172"/>
      <c r="T88" s="172"/>
      <c r="U88" s="166"/>
      <c r="V88" s="165"/>
      <c r="W88" s="172"/>
      <c r="X88" s="172"/>
      <c r="Y88" s="172"/>
      <c r="Z88" s="172"/>
      <c r="AA88" s="172"/>
      <c r="AB88" s="172"/>
      <c r="AC88" s="172"/>
      <c r="AD88" s="172"/>
      <c r="AE88" s="172"/>
      <c r="AF88" s="172"/>
      <c r="AG88" s="172"/>
      <c r="AH88" s="172"/>
      <c r="AI88" s="172"/>
      <c r="AJ88" s="172"/>
      <c r="AK88" s="172"/>
      <c r="AL88" s="173"/>
      <c r="AM88" s="166"/>
      <c r="AN88" s="165"/>
      <c r="AO88" s="172"/>
      <c r="AP88" s="172"/>
      <c r="AQ88" s="172"/>
    </row>
    <row r="89" spans="1:43" ht="6" customHeight="1" x14ac:dyDescent="0.2">
      <c r="A89" s="260"/>
      <c r="B89" s="261"/>
      <c r="C89" s="262"/>
      <c r="D89" s="153"/>
      <c r="E89" s="34"/>
      <c r="F89" s="34"/>
      <c r="G89" s="34"/>
      <c r="H89" s="34"/>
      <c r="I89" s="34"/>
      <c r="J89" s="34"/>
      <c r="K89" s="34"/>
      <c r="L89" s="34"/>
      <c r="M89" s="34"/>
      <c r="N89" s="34"/>
      <c r="O89" s="34"/>
      <c r="P89" s="34"/>
      <c r="Q89" s="34"/>
      <c r="R89" s="34"/>
      <c r="S89" s="34"/>
      <c r="T89" s="34"/>
      <c r="U89" s="152"/>
      <c r="V89" s="153"/>
      <c r="W89" s="34"/>
      <c r="X89" s="34"/>
      <c r="Y89" s="34"/>
      <c r="Z89" s="34"/>
      <c r="AA89" s="34"/>
      <c r="AB89" s="34"/>
      <c r="AC89" s="34"/>
      <c r="AD89" s="34"/>
      <c r="AE89" s="34"/>
      <c r="AF89" s="34"/>
      <c r="AG89" s="34"/>
      <c r="AH89" s="34"/>
      <c r="AI89" s="34"/>
      <c r="AJ89" s="34"/>
      <c r="AK89" s="34"/>
      <c r="AL89" s="41"/>
      <c r="AM89" s="152"/>
      <c r="AN89" s="153"/>
      <c r="AO89" s="34"/>
      <c r="AP89" s="34"/>
      <c r="AQ89" s="34"/>
    </row>
    <row r="90" spans="1:43" ht="11.25" customHeight="1" x14ac:dyDescent="0.2">
      <c r="A90" s="256"/>
      <c r="B90" s="247">
        <v>1015</v>
      </c>
      <c r="C90" s="248"/>
      <c r="D90" s="156"/>
      <c r="E90" s="924" t="str">
        <f ca="1">VLOOKUP(INDIRECT(ADDRESS(ROW(),COLUMN()-3)),Language_Translations,MATCH(Language_Selected,Language_Options,0),FALSE)</f>
        <v>Dans le cadre des visites prénatales, est-ce que l'on vous a proposé d'effectuer un test du VIH ?</v>
      </c>
      <c r="F90" s="924"/>
      <c r="G90" s="924"/>
      <c r="H90" s="924"/>
      <c r="I90" s="924"/>
      <c r="J90" s="924"/>
      <c r="K90" s="924"/>
      <c r="L90" s="924"/>
      <c r="M90" s="924"/>
      <c r="N90" s="924"/>
      <c r="O90" s="924"/>
      <c r="P90" s="924"/>
      <c r="Q90" s="924"/>
      <c r="R90" s="924"/>
      <c r="S90" s="924"/>
      <c r="T90" s="924"/>
      <c r="U90" s="238"/>
      <c r="V90" s="156"/>
      <c r="W90" s="159" t="s">
        <v>444</v>
      </c>
      <c r="X90" s="159"/>
      <c r="Y90" s="162" t="s">
        <v>2</v>
      </c>
      <c r="Z90" s="162"/>
      <c r="AA90" s="162"/>
      <c r="AB90" s="162"/>
      <c r="AC90" s="162"/>
      <c r="AD90" s="162"/>
      <c r="AE90" s="162"/>
      <c r="AF90" s="162"/>
      <c r="AG90" s="162"/>
      <c r="AH90" s="162"/>
      <c r="AI90" s="162"/>
      <c r="AJ90" s="162"/>
      <c r="AK90" s="162"/>
      <c r="AL90" s="169" t="s">
        <v>10</v>
      </c>
      <c r="AM90" s="155"/>
      <c r="AN90" s="156"/>
      <c r="AO90" s="159"/>
      <c r="AP90" s="159"/>
      <c r="AQ90" s="159"/>
    </row>
    <row r="91" spans="1:43" x14ac:dyDescent="0.2">
      <c r="A91" s="256"/>
      <c r="B91" s="801" t="s">
        <v>15</v>
      </c>
      <c r="C91" s="248"/>
      <c r="D91" s="156"/>
      <c r="E91" s="924"/>
      <c r="F91" s="924"/>
      <c r="G91" s="924"/>
      <c r="H91" s="924"/>
      <c r="I91" s="924"/>
      <c r="J91" s="924"/>
      <c r="K91" s="924"/>
      <c r="L91" s="924"/>
      <c r="M91" s="924"/>
      <c r="N91" s="924"/>
      <c r="O91" s="924"/>
      <c r="P91" s="924"/>
      <c r="Q91" s="924"/>
      <c r="R91" s="924"/>
      <c r="S91" s="924"/>
      <c r="T91" s="924"/>
      <c r="U91" s="238"/>
      <c r="V91" s="156"/>
      <c r="W91" s="159" t="s">
        <v>445</v>
      </c>
      <c r="X91" s="159"/>
      <c r="Y91" s="162" t="s">
        <v>2</v>
      </c>
      <c r="Z91" s="162"/>
      <c r="AA91" s="162"/>
      <c r="AB91" s="162"/>
      <c r="AC91" s="162"/>
      <c r="AD91" s="162"/>
      <c r="AE91" s="162"/>
      <c r="AF91" s="162"/>
      <c r="AG91" s="162"/>
      <c r="AH91" s="162"/>
      <c r="AI91" s="162"/>
      <c r="AJ91" s="162"/>
      <c r="AK91" s="162"/>
      <c r="AL91" s="169" t="s">
        <v>12</v>
      </c>
      <c r="AM91" s="155"/>
      <c r="AN91" s="156"/>
      <c r="AO91" s="157"/>
      <c r="AP91" s="157"/>
      <c r="AQ91" s="157"/>
    </row>
    <row r="92" spans="1:43" ht="6" customHeight="1" x14ac:dyDescent="0.2">
      <c r="A92" s="257"/>
      <c r="B92" s="258"/>
      <c r="C92" s="259"/>
      <c r="D92" s="165"/>
      <c r="E92" s="172"/>
      <c r="F92" s="172"/>
      <c r="G92" s="172"/>
      <c r="H92" s="172"/>
      <c r="I92" s="172"/>
      <c r="J92" s="172"/>
      <c r="K92" s="172"/>
      <c r="L92" s="172"/>
      <c r="M92" s="172"/>
      <c r="N92" s="172"/>
      <c r="O92" s="172"/>
      <c r="P92" s="172"/>
      <c r="Q92" s="172"/>
      <c r="R92" s="172"/>
      <c r="S92" s="172"/>
      <c r="T92" s="172"/>
      <c r="U92" s="166"/>
      <c r="V92" s="165"/>
      <c r="W92" s="172"/>
      <c r="X92" s="172"/>
      <c r="Y92" s="172"/>
      <c r="Z92" s="172"/>
      <c r="AA92" s="172"/>
      <c r="AB92" s="172"/>
      <c r="AC92" s="172"/>
      <c r="AD92" s="172"/>
      <c r="AE92" s="172"/>
      <c r="AF92" s="172"/>
      <c r="AG92" s="172"/>
      <c r="AH92" s="172"/>
      <c r="AI92" s="172"/>
      <c r="AJ92" s="172"/>
      <c r="AK92" s="172"/>
      <c r="AL92" s="173"/>
      <c r="AM92" s="166"/>
      <c r="AN92" s="165"/>
      <c r="AO92" s="172"/>
      <c r="AP92" s="172"/>
      <c r="AQ92" s="172"/>
    </row>
    <row r="93" spans="1:43" ht="6" customHeight="1" x14ac:dyDescent="0.2">
      <c r="A93" s="260"/>
      <c r="B93" s="261"/>
      <c r="C93" s="262"/>
      <c r="D93" s="153"/>
      <c r="E93" s="34"/>
      <c r="F93" s="34"/>
      <c r="G93" s="34"/>
      <c r="H93" s="34"/>
      <c r="I93" s="34"/>
      <c r="J93" s="34"/>
      <c r="K93" s="34"/>
      <c r="L93" s="34"/>
      <c r="M93" s="34"/>
      <c r="N93" s="34"/>
      <c r="O93" s="34"/>
      <c r="P93" s="34"/>
      <c r="Q93" s="34"/>
      <c r="R93" s="34"/>
      <c r="S93" s="34"/>
      <c r="T93" s="34"/>
      <c r="U93" s="152"/>
      <c r="V93" s="153"/>
      <c r="W93" s="34"/>
      <c r="X93" s="34"/>
      <c r="Y93" s="34"/>
      <c r="Z93" s="34"/>
      <c r="AA93" s="34"/>
      <c r="AB93" s="34"/>
      <c r="AC93" s="34"/>
      <c r="AD93" s="34"/>
      <c r="AE93" s="34"/>
      <c r="AF93" s="34"/>
      <c r="AG93" s="34"/>
      <c r="AH93" s="34"/>
      <c r="AI93" s="34"/>
      <c r="AJ93" s="34"/>
      <c r="AK93" s="34"/>
      <c r="AL93" s="41"/>
      <c r="AM93" s="152"/>
      <c r="AN93" s="153"/>
      <c r="AO93" s="34"/>
      <c r="AP93" s="34"/>
      <c r="AQ93" s="34"/>
    </row>
    <row r="94" spans="1:43" ht="11.25" customHeight="1" x14ac:dyDescent="0.2">
      <c r="A94" s="256"/>
      <c r="B94" s="247">
        <v>1016</v>
      </c>
      <c r="C94" s="248"/>
      <c r="D94" s="156"/>
      <c r="E94" s="924" t="str">
        <f ca="1">VLOOKUP(INDIRECT(ADDRESS(ROW(),COLUMN()-3)),Language_Translations,MATCH(Language_Selected,Language_Options,0),FALSE)</f>
        <v>Je ne veux pas connaître les résultats mais avez-vous effectué un test du VIH dans le cadre de vos soins prénatals ?</v>
      </c>
      <c r="F94" s="924"/>
      <c r="G94" s="924"/>
      <c r="H94" s="924"/>
      <c r="I94" s="924"/>
      <c r="J94" s="924"/>
      <c r="K94" s="924"/>
      <c r="L94" s="924"/>
      <c r="M94" s="924"/>
      <c r="N94" s="924"/>
      <c r="O94" s="924"/>
      <c r="P94" s="924"/>
      <c r="Q94" s="924"/>
      <c r="R94" s="924"/>
      <c r="S94" s="924"/>
      <c r="T94" s="924"/>
      <c r="U94" s="238"/>
      <c r="V94" s="156"/>
      <c r="W94" s="159" t="s">
        <v>444</v>
      </c>
      <c r="X94" s="159"/>
      <c r="Y94" s="162" t="s">
        <v>2</v>
      </c>
      <c r="Z94" s="162"/>
      <c r="AA94" s="162"/>
      <c r="AB94" s="162"/>
      <c r="AC94" s="162"/>
      <c r="AD94" s="162"/>
      <c r="AE94" s="162"/>
      <c r="AF94" s="162"/>
      <c r="AG94" s="162"/>
      <c r="AH94" s="162"/>
      <c r="AI94" s="162"/>
      <c r="AJ94" s="162"/>
      <c r="AK94" s="162"/>
      <c r="AL94" s="169" t="s">
        <v>10</v>
      </c>
      <c r="AM94" s="155"/>
      <c r="AN94" s="156"/>
      <c r="AO94" s="157"/>
      <c r="AP94" s="157"/>
      <c r="AQ94" s="157"/>
    </row>
    <row r="95" spans="1:43" x14ac:dyDescent="0.2">
      <c r="A95" s="256"/>
      <c r="B95" s="801" t="s">
        <v>15</v>
      </c>
      <c r="C95" s="248"/>
      <c r="D95" s="156"/>
      <c r="E95" s="924"/>
      <c r="F95" s="924"/>
      <c r="G95" s="924"/>
      <c r="H95" s="924"/>
      <c r="I95" s="924"/>
      <c r="J95" s="924"/>
      <c r="K95" s="924"/>
      <c r="L95" s="924"/>
      <c r="M95" s="924"/>
      <c r="N95" s="924"/>
      <c r="O95" s="924"/>
      <c r="P95" s="924"/>
      <c r="Q95" s="924"/>
      <c r="R95" s="924"/>
      <c r="S95" s="924"/>
      <c r="T95" s="924"/>
      <c r="U95" s="238"/>
      <c r="V95" s="156"/>
      <c r="W95" s="159" t="s">
        <v>445</v>
      </c>
      <c r="X95" s="159"/>
      <c r="Y95" s="162" t="s">
        <v>2</v>
      </c>
      <c r="Z95" s="162"/>
      <c r="AA95" s="162"/>
      <c r="AB95" s="162"/>
      <c r="AC95" s="162"/>
      <c r="AD95" s="162"/>
      <c r="AE95" s="162"/>
      <c r="AF95" s="162"/>
      <c r="AG95" s="162"/>
      <c r="AH95" s="162"/>
      <c r="AI95" s="162"/>
      <c r="AJ95" s="162"/>
      <c r="AK95" s="162"/>
      <c r="AL95" s="169" t="s">
        <v>12</v>
      </c>
      <c r="AM95" s="155"/>
      <c r="AN95" s="156"/>
      <c r="AO95" s="157"/>
      <c r="AP95" s="157">
        <v>1020</v>
      </c>
      <c r="AQ95" s="157"/>
    </row>
    <row r="96" spans="1:43" x14ac:dyDescent="0.2">
      <c r="A96" s="256"/>
      <c r="B96" s="801"/>
      <c r="C96" s="248"/>
      <c r="D96" s="156"/>
      <c r="E96" s="924"/>
      <c r="F96" s="924"/>
      <c r="G96" s="924"/>
      <c r="H96" s="924"/>
      <c r="I96" s="924"/>
      <c r="J96" s="924"/>
      <c r="K96" s="924"/>
      <c r="L96" s="924"/>
      <c r="M96" s="924"/>
      <c r="N96" s="924"/>
      <c r="O96" s="924"/>
      <c r="P96" s="924"/>
      <c r="Q96" s="924"/>
      <c r="R96" s="924"/>
      <c r="S96" s="924"/>
      <c r="T96" s="924"/>
      <c r="U96" s="238"/>
      <c r="V96" s="156"/>
      <c r="W96" s="159"/>
      <c r="X96" s="159"/>
      <c r="Y96" s="162"/>
      <c r="Z96" s="162"/>
      <c r="AA96" s="162"/>
      <c r="AB96" s="162"/>
      <c r="AC96" s="162"/>
      <c r="AD96" s="162"/>
      <c r="AE96" s="162"/>
      <c r="AF96" s="162"/>
      <c r="AG96" s="162"/>
      <c r="AH96" s="162"/>
      <c r="AI96" s="162"/>
      <c r="AJ96" s="162"/>
      <c r="AK96" s="162"/>
      <c r="AL96" s="169"/>
      <c r="AM96" s="155"/>
      <c r="AN96" s="156"/>
      <c r="AO96" s="790"/>
      <c r="AP96" s="790"/>
      <c r="AQ96" s="790"/>
    </row>
    <row r="97" spans="1:43" ht="6" customHeight="1" x14ac:dyDescent="0.2">
      <c r="A97" s="257"/>
      <c r="B97" s="258"/>
      <c r="C97" s="259"/>
      <c r="D97" s="165"/>
      <c r="E97" s="172"/>
      <c r="F97" s="172"/>
      <c r="G97" s="172"/>
      <c r="H97" s="172"/>
      <c r="I97" s="172"/>
      <c r="J97" s="172"/>
      <c r="K97" s="172"/>
      <c r="L97" s="172"/>
      <c r="M97" s="172"/>
      <c r="N97" s="172"/>
      <c r="O97" s="172"/>
      <c r="P97" s="172"/>
      <c r="Q97" s="172"/>
      <c r="R97" s="172"/>
      <c r="S97" s="172"/>
      <c r="T97" s="172"/>
      <c r="U97" s="166"/>
      <c r="V97" s="165"/>
      <c r="W97" s="172"/>
      <c r="X97" s="172"/>
      <c r="Y97" s="172"/>
      <c r="Z97" s="172"/>
      <c r="AA97" s="172"/>
      <c r="AB97" s="172"/>
      <c r="AC97" s="172"/>
      <c r="AD97" s="172"/>
      <c r="AE97" s="172"/>
      <c r="AF97" s="172"/>
      <c r="AG97" s="172"/>
      <c r="AH97" s="172"/>
      <c r="AI97" s="172"/>
      <c r="AJ97" s="172"/>
      <c r="AK97" s="172"/>
      <c r="AL97" s="173"/>
      <c r="AM97" s="166"/>
      <c r="AN97" s="165"/>
      <c r="AO97" s="172"/>
      <c r="AP97" s="172"/>
      <c r="AQ97" s="172"/>
    </row>
    <row r="98" spans="1:43" ht="6" customHeight="1" x14ac:dyDescent="0.2">
      <c r="A98" s="260"/>
      <c r="B98" s="261"/>
      <c r="C98" s="262"/>
      <c r="D98" s="153"/>
      <c r="E98" s="34"/>
      <c r="F98" s="34"/>
      <c r="G98" s="34"/>
      <c r="H98" s="34"/>
      <c r="I98" s="34"/>
      <c r="J98" s="34"/>
      <c r="K98" s="34"/>
      <c r="L98" s="34"/>
      <c r="M98" s="34"/>
      <c r="N98" s="34"/>
      <c r="O98" s="34"/>
      <c r="P98" s="34"/>
      <c r="Q98" s="34"/>
      <c r="R98" s="34"/>
      <c r="S98" s="34"/>
      <c r="T98" s="34"/>
      <c r="U98" s="152"/>
      <c r="V98" s="153"/>
      <c r="W98" s="34"/>
      <c r="X98" s="34"/>
      <c r="Y98" s="34"/>
      <c r="Z98" s="34"/>
      <c r="AA98" s="34"/>
      <c r="AB98" s="34"/>
      <c r="AC98" s="34"/>
      <c r="AD98" s="34"/>
      <c r="AE98" s="34"/>
      <c r="AF98" s="34"/>
      <c r="AG98" s="34"/>
      <c r="AH98" s="34"/>
      <c r="AI98" s="34"/>
      <c r="AJ98" s="34"/>
      <c r="AK98" s="34"/>
      <c r="AL98" s="41"/>
      <c r="AM98" s="152"/>
      <c r="AN98" s="153"/>
      <c r="AO98" s="34"/>
      <c r="AP98" s="34"/>
      <c r="AQ98" s="34"/>
    </row>
    <row r="99" spans="1:43" ht="11.25" customHeight="1" x14ac:dyDescent="0.2">
      <c r="A99" s="256"/>
      <c r="B99" s="252">
        <v>1017</v>
      </c>
      <c r="C99" s="248"/>
      <c r="D99" s="156"/>
      <c r="E99" s="914" t="str">
        <f ca="1">VLOOKUP(INDIRECT(ADDRESS(ROW(),COLUMN()-3)),Language_Translations,MATCH(Language_Selected,Language_Options,0),FALSE)</f>
        <v>Où le test a-t-il été fait ?</v>
      </c>
      <c r="F99" s="914"/>
      <c r="G99" s="914"/>
      <c r="H99" s="914"/>
      <c r="I99" s="914"/>
      <c r="J99" s="914"/>
      <c r="K99" s="914"/>
      <c r="L99" s="914"/>
      <c r="M99" s="914"/>
      <c r="N99" s="914"/>
      <c r="O99" s="914"/>
      <c r="P99" s="914"/>
      <c r="Q99" s="914"/>
      <c r="R99" s="914"/>
      <c r="S99" s="914"/>
      <c r="T99" s="914"/>
      <c r="U99" s="238"/>
      <c r="V99" s="156"/>
      <c r="W99" s="263" t="s">
        <v>597</v>
      </c>
      <c r="X99" s="159"/>
      <c r="Y99" s="159"/>
      <c r="Z99" s="159"/>
      <c r="AA99" s="159"/>
      <c r="AB99" s="159"/>
      <c r="AC99" s="159"/>
      <c r="AD99" s="159"/>
      <c r="AE99" s="159"/>
      <c r="AF99" s="159"/>
      <c r="AG99" s="159"/>
      <c r="AH99" s="159"/>
      <c r="AI99" s="159"/>
      <c r="AJ99" s="159"/>
      <c r="AK99" s="159"/>
      <c r="AL99" s="168"/>
      <c r="AM99" s="155"/>
      <c r="AN99" s="156"/>
      <c r="AO99" s="157"/>
      <c r="AP99" s="157"/>
      <c r="AQ99" s="157"/>
    </row>
    <row r="100" spans="1:43" x14ac:dyDescent="0.2">
      <c r="A100" s="256"/>
      <c r="B100" s="801" t="s">
        <v>15</v>
      </c>
      <c r="C100" s="248"/>
      <c r="D100" s="156"/>
      <c r="E100" s="914"/>
      <c r="F100" s="914"/>
      <c r="G100" s="914"/>
      <c r="H100" s="914"/>
      <c r="I100" s="914"/>
      <c r="J100" s="914"/>
      <c r="K100" s="914"/>
      <c r="L100" s="914"/>
      <c r="M100" s="914"/>
      <c r="N100" s="914"/>
      <c r="O100" s="914"/>
      <c r="P100" s="914"/>
      <c r="Q100" s="914"/>
      <c r="R100" s="914"/>
      <c r="S100" s="914"/>
      <c r="T100" s="914"/>
      <c r="U100" s="155"/>
      <c r="V100" s="156"/>
      <c r="W100" s="159"/>
      <c r="X100" s="159" t="s">
        <v>598</v>
      </c>
      <c r="Y100" s="159"/>
      <c r="Z100" s="159"/>
      <c r="AA100" s="159"/>
      <c r="AB100" s="159"/>
      <c r="AC100" s="159"/>
      <c r="AD100" s="159"/>
      <c r="AE100" s="159"/>
      <c r="AF100" s="162"/>
      <c r="AG100" s="162" t="s">
        <v>2</v>
      </c>
      <c r="AH100" s="239"/>
      <c r="AI100" s="162"/>
      <c r="AJ100" s="162"/>
      <c r="AK100" s="162"/>
      <c r="AL100" s="168" t="s">
        <v>40</v>
      </c>
      <c r="AM100" s="155"/>
      <c r="AN100" s="156"/>
      <c r="AO100" s="157"/>
      <c r="AP100" s="157"/>
      <c r="AQ100" s="157"/>
    </row>
    <row r="101" spans="1:43" x14ac:dyDescent="0.2">
      <c r="A101" s="256"/>
      <c r="B101" s="634" t="s">
        <v>53</v>
      </c>
      <c r="C101" s="248"/>
      <c r="D101" s="156"/>
      <c r="U101" s="94"/>
      <c r="V101" s="156"/>
      <c r="W101" s="159"/>
      <c r="X101" s="159" t="s">
        <v>1166</v>
      </c>
      <c r="Y101" s="159"/>
      <c r="Z101" s="159"/>
      <c r="AA101" s="159"/>
      <c r="AB101" s="159"/>
      <c r="AC101" s="159"/>
      <c r="AD101" s="159"/>
      <c r="AE101" s="159"/>
      <c r="AF101" s="264"/>
      <c r="AG101" s="162"/>
      <c r="AI101" s="162"/>
      <c r="AJ101" s="162" t="s">
        <v>2</v>
      </c>
      <c r="AK101" s="162"/>
      <c r="AL101" s="168" t="s">
        <v>41</v>
      </c>
      <c r="AM101" s="155"/>
      <c r="AN101" s="156"/>
      <c r="AO101" s="157"/>
      <c r="AP101" s="157"/>
      <c r="AQ101" s="157"/>
    </row>
    <row r="102" spans="1:43" x14ac:dyDescent="0.2">
      <c r="A102" s="256"/>
      <c r="B102" s="252"/>
      <c r="C102" s="248"/>
      <c r="D102" s="156"/>
      <c r="U102" s="94"/>
      <c r="V102" s="156"/>
      <c r="W102" s="159"/>
      <c r="X102" s="159" t="s">
        <v>1678</v>
      </c>
      <c r="Y102" s="159"/>
      <c r="Z102" s="159"/>
      <c r="AA102" s="159"/>
      <c r="AB102" s="159"/>
      <c r="AC102" s="159"/>
      <c r="AD102" s="159"/>
      <c r="AE102" s="265"/>
      <c r="AF102" s="265"/>
      <c r="AG102" s="162"/>
      <c r="AH102" s="266"/>
      <c r="AI102" s="266"/>
      <c r="AJ102" s="239"/>
      <c r="AK102" s="162"/>
      <c r="AL102" s="142"/>
      <c r="AM102" s="155"/>
      <c r="AN102" s="156"/>
      <c r="AO102" s="157"/>
      <c r="AP102" s="157"/>
      <c r="AQ102" s="157"/>
    </row>
    <row r="103" spans="1:43" x14ac:dyDescent="0.2">
      <c r="A103" s="256"/>
      <c r="B103" s="252"/>
      <c r="C103" s="248"/>
      <c r="D103" s="156"/>
      <c r="U103" s="765"/>
      <c r="V103" s="156"/>
      <c r="W103" s="159"/>
      <c r="X103" s="159"/>
      <c r="Y103" s="159" t="s">
        <v>1679</v>
      </c>
      <c r="Z103" s="159"/>
      <c r="AA103" s="159"/>
      <c r="AB103" s="159"/>
      <c r="AC103" s="159"/>
      <c r="AD103" s="162" t="s">
        <v>2</v>
      </c>
      <c r="AE103" s="266"/>
      <c r="AF103" s="266"/>
      <c r="AG103" s="162"/>
      <c r="AH103" s="266"/>
      <c r="AI103" s="266"/>
      <c r="AJ103" s="239"/>
      <c r="AK103" s="162"/>
      <c r="AL103" s="168" t="s">
        <v>49</v>
      </c>
      <c r="AM103" s="155"/>
      <c r="AN103" s="156"/>
      <c r="AO103" s="790"/>
      <c r="AP103" s="790"/>
      <c r="AQ103" s="790"/>
    </row>
    <row r="104" spans="1:43" x14ac:dyDescent="0.2">
      <c r="A104" s="256"/>
      <c r="B104" s="252"/>
      <c r="C104" s="248"/>
      <c r="D104" s="156"/>
      <c r="E104" s="899" t="s">
        <v>1165</v>
      </c>
      <c r="F104" s="899"/>
      <c r="G104" s="899"/>
      <c r="H104" s="899"/>
      <c r="I104" s="899"/>
      <c r="J104" s="899"/>
      <c r="K104" s="899"/>
      <c r="L104" s="899"/>
      <c r="M104" s="899"/>
      <c r="N104" s="899"/>
      <c r="O104" s="899"/>
      <c r="P104" s="899"/>
      <c r="Q104" s="899"/>
      <c r="R104" s="899"/>
      <c r="S104" s="899"/>
      <c r="T104" s="899"/>
      <c r="U104" s="94"/>
      <c r="V104" s="156"/>
      <c r="W104" s="159"/>
      <c r="X104" s="159" t="s">
        <v>1167</v>
      </c>
      <c r="Y104" s="159"/>
      <c r="Z104" s="159"/>
      <c r="AA104" s="159"/>
      <c r="AB104" s="159"/>
      <c r="AC104" s="159"/>
      <c r="AD104" s="159"/>
      <c r="AE104" s="159"/>
      <c r="AG104" s="162"/>
      <c r="AH104" s="239"/>
      <c r="AI104" s="162"/>
      <c r="AJ104" s="162" t="s">
        <v>2</v>
      </c>
      <c r="AK104" s="162"/>
      <c r="AL104" s="168" t="s">
        <v>169</v>
      </c>
      <c r="AM104" s="155"/>
      <c r="AN104" s="156"/>
      <c r="AO104" s="157"/>
      <c r="AP104" s="157"/>
      <c r="AQ104" s="157"/>
    </row>
    <row r="105" spans="1:43" x14ac:dyDescent="0.2">
      <c r="A105" s="256"/>
      <c r="B105" s="252"/>
      <c r="C105" s="248"/>
      <c r="D105" s="156"/>
      <c r="E105" s="899"/>
      <c r="F105" s="899"/>
      <c r="G105" s="899"/>
      <c r="H105" s="899"/>
      <c r="I105" s="899"/>
      <c r="J105" s="899"/>
      <c r="K105" s="899"/>
      <c r="L105" s="899"/>
      <c r="M105" s="899"/>
      <c r="N105" s="899"/>
      <c r="O105" s="899"/>
      <c r="P105" s="899"/>
      <c r="Q105" s="899"/>
      <c r="R105" s="899"/>
      <c r="S105" s="899"/>
      <c r="T105" s="899"/>
      <c r="U105" s="94"/>
      <c r="V105" s="156"/>
      <c r="W105" s="159"/>
      <c r="X105" s="159" t="s">
        <v>1680</v>
      </c>
      <c r="Y105" s="159"/>
      <c r="Z105" s="159"/>
      <c r="AA105" s="159"/>
      <c r="AB105" s="159"/>
      <c r="AC105" s="159"/>
      <c r="AD105" s="159"/>
      <c r="AF105" s="162"/>
      <c r="AG105" s="162"/>
      <c r="AH105" s="162"/>
      <c r="AI105" s="162"/>
      <c r="AJ105" s="162"/>
      <c r="AK105" s="162"/>
      <c r="AL105" s="142"/>
      <c r="AM105" s="155"/>
      <c r="AN105" s="156"/>
      <c r="AO105" s="157"/>
      <c r="AP105" s="157"/>
      <c r="AQ105" s="157"/>
    </row>
    <row r="106" spans="1:43" x14ac:dyDescent="0.2">
      <c r="A106" s="256"/>
      <c r="B106" s="252"/>
      <c r="C106" s="248"/>
      <c r="D106" s="156"/>
      <c r="E106" s="899"/>
      <c r="F106" s="899"/>
      <c r="G106" s="899"/>
      <c r="H106" s="899"/>
      <c r="I106" s="899"/>
      <c r="J106" s="899"/>
      <c r="K106" s="899"/>
      <c r="L106" s="899"/>
      <c r="M106" s="899"/>
      <c r="N106" s="899"/>
      <c r="O106" s="899"/>
      <c r="P106" s="899"/>
      <c r="Q106" s="899"/>
      <c r="R106" s="899"/>
      <c r="S106" s="899"/>
      <c r="T106" s="899"/>
      <c r="U106" s="765"/>
      <c r="V106" s="156"/>
      <c r="W106" s="159"/>
      <c r="X106" s="159"/>
      <c r="Y106" s="159" t="s">
        <v>1679</v>
      </c>
      <c r="Z106" s="159"/>
      <c r="AA106" s="159"/>
      <c r="AB106" s="159"/>
      <c r="AC106" s="159"/>
      <c r="AD106" s="162" t="s">
        <v>2</v>
      </c>
      <c r="AE106" s="266"/>
      <c r="AF106" s="266"/>
      <c r="AG106" s="162"/>
      <c r="AH106" s="266"/>
      <c r="AI106" s="266"/>
      <c r="AJ106" s="239"/>
      <c r="AK106" s="162"/>
      <c r="AL106" s="168" t="s">
        <v>173</v>
      </c>
      <c r="AM106" s="155"/>
      <c r="AN106" s="156"/>
      <c r="AO106" s="790"/>
      <c r="AP106" s="790"/>
      <c r="AQ106" s="790"/>
    </row>
    <row r="107" spans="1:43" x14ac:dyDescent="0.2">
      <c r="A107" s="256"/>
      <c r="B107" s="252"/>
      <c r="C107" s="248"/>
      <c r="D107" s="156"/>
      <c r="E107" s="899"/>
      <c r="F107" s="899"/>
      <c r="G107" s="899"/>
      <c r="H107" s="899"/>
      <c r="I107" s="899"/>
      <c r="J107" s="899"/>
      <c r="K107" s="899"/>
      <c r="L107" s="899"/>
      <c r="M107" s="899"/>
      <c r="N107" s="899"/>
      <c r="O107" s="899"/>
      <c r="P107" s="899"/>
      <c r="Q107" s="899"/>
      <c r="R107" s="899"/>
      <c r="S107" s="899"/>
      <c r="T107" s="899"/>
      <c r="U107" s="94"/>
      <c r="V107" s="156"/>
      <c r="W107" s="159"/>
      <c r="X107" s="159" t="s">
        <v>600</v>
      </c>
      <c r="Y107" s="159"/>
      <c r="Z107" s="159"/>
      <c r="AA107" s="159"/>
      <c r="AB107" s="159"/>
      <c r="AC107" s="159"/>
      <c r="AD107" s="159"/>
      <c r="AE107" s="159"/>
      <c r="AF107" s="159"/>
      <c r="AG107" s="159"/>
      <c r="AH107" s="159"/>
      <c r="AI107" s="159"/>
      <c r="AJ107" s="159"/>
      <c r="AK107" s="159"/>
      <c r="AL107" s="168"/>
      <c r="AM107" s="155"/>
      <c r="AN107" s="156"/>
      <c r="AO107" s="157"/>
      <c r="AP107" s="157"/>
      <c r="AQ107" s="157"/>
    </row>
    <row r="108" spans="1:43" x14ac:dyDescent="0.2">
      <c r="A108" s="256"/>
      <c r="B108" s="252"/>
      <c r="C108" s="248"/>
      <c r="D108" s="156"/>
      <c r="E108" s="899"/>
      <c r="F108" s="899"/>
      <c r="G108" s="899"/>
      <c r="H108" s="899"/>
      <c r="I108" s="899"/>
      <c r="J108" s="899"/>
      <c r="K108" s="899"/>
      <c r="L108" s="899"/>
      <c r="M108" s="899"/>
      <c r="N108" s="899"/>
      <c r="O108" s="899"/>
      <c r="P108" s="899"/>
      <c r="Q108" s="899"/>
      <c r="R108" s="899"/>
      <c r="S108" s="899"/>
      <c r="T108" s="899"/>
      <c r="U108" s="94"/>
      <c r="V108" s="156"/>
      <c r="W108" s="159"/>
      <c r="X108" s="159"/>
      <c r="Y108" s="159"/>
      <c r="Z108" s="159"/>
      <c r="AA108" s="159"/>
      <c r="AB108" s="159"/>
      <c r="AC108" s="159"/>
      <c r="AD108" s="159"/>
      <c r="AE108" s="159"/>
      <c r="AF108" s="159"/>
      <c r="AG108" s="159"/>
      <c r="AH108" s="159"/>
      <c r="AI108" s="159"/>
      <c r="AJ108" s="159"/>
      <c r="AK108" s="159"/>
      <c r="AL108" s="168"/>
      <c r="AM108" s="155"/>
      <c r="AN108" s="156"/>
      <c r="AO108" s="157"/>
      <c r="AP108" s="157"/>
      <c r="AQ108" s="157"/>
    </row>
    <row r="109" spans="1:43" x14ac:dyDescent="0.2">
      <c r="A109" s="256"/>
      <c r="B109" s="252"/>
      <c r="C109" s="248"/>
      <c r="D109" s="156"/>
      <c r="E109" s="899"/>
      <c r="F109" s="899"/>
      <c r="G109" s="899"/>
      <c r="H109" s="899"/>
      <c r="I109" s="899"/>
      <c r="J109" s="899"/>
      <c r="K109" s="899"/>
      <c r="L109" s="899"/>
      <c r="M109" s="899"/>
      <c r="N109" s="899"/>
      <c r="O109" s="899"/>
      <c r="P109" s="899"/>
      <c r="Q109" s="899"/>
      <c r="R109" s="899"/>
      <c r="S109" s="899"/>
      <c r="T109" s="899"/>
      <c r="U109" s="94"/>
      <c r="V109" s="156"/>
      <c r="W109" s="159"/>
      <c r="X109" s="24"/>
      <c r="Y109" s="159"/>
      <c r="Z109" s="159"/>
      <c r="AA109" s="159"/>
      <c r="AB109" s="159"/>
      <c r="AC109" s="159"/>
      <c r="AD109" s="159"/>
      <c r="AE109" s="157"/>
      <c r="AF109" s="157"/>
      <c r="AG109" s="157"/>
      <c r="AH109" s="157"/>
      <c r="AI109" s="157"/>
      <c r="AJ109" s="157"/>
      <c r="AK109" s="157"/>
      <c r="AL109" s="168" t="s">
        <v>170</v>
      </c>
      <c r="AM109" s="155"/>
      <c r="AN109" s="156"/>
      <c r="AO109" s="157"/>
      <c r="AP109" s="157"/>
      <c r="AQ109" s="157"/>
    </row>
    <row r="110" spans="1:43" x14ac:dyDescent="0.2">
      <c r="A110" s="256"/>
      <c r="B110" s="252"/>
      <c r="C110" s="248"/>
      <c r="D110" s="156"/>
      <c r="E110" s="899"/>
      <c r="F110" s="899"/>
      <c r="G110" s="899"/>
      <c r="H110" s="899"/>
      <c r="I110" s="899"/>
      <c r="J110" s="899"/>
      <c r="K110" s="899"/>
      <c r="L110" s="899"/>
      <c r="M110" s="899"/>
      <c r="N110" s="899"/>
      <c r="O110" s="899"/>
      <c r="P110" s="899"/>
      <c r="Q110" s="899"/>
      <c r="R110" s="899"/>
      <c r="S110" s="899"/>
      <c r="T110" s="899"/>
      <c r="U110" s="94"/>
      <c r="V110" s="156"/>
      <c r="W110" s="159"/>
      <c r="X110" s="159"/>
      <c r="Z110" s="998" t="s">
        <v>559</v>
      </c>
      <c r="AA110" s="998"/>
      <c r="AB110" s="998"/>
      <c r="AC110" s="998"/>
      <c r="AD110" s="998"/>
      <c r="AE110" s="998"/>
      <c r="AF110" s="998"/>
      <c r="AG110" s="998"/>
      <c r="AH110" s="998"/>
      <c r="AI110" s="998"/>
      <c r="AJ110" s="998"/>
      <c r="AK110" s="998"/>
      <c r="AL110" s="168"/>
      <c r="AM110" s="155"/>
      <c r="AN110" s="156"/>
      <c r="AO110" s="157"/>
      <c r="AP110" s="157"/>
      <c r="AQ110" s="157"/>
    </row>
    <row r="111" spans="1:43" ht="10.5" x14ac:dyDescent="0.2">
      <c r="A111" s="256"/>
      <c r="B111" s="252"/>
      <c r="C111" s="248"/>
      <c r="D111" s="156"/>
      <c r="E111" s="899"/>
      <c r="F111" s="899"/>
      <c r="G111" s="899"/>
      <c r="H111" s="899"/>
      <c r="I111" s="899"/>
      <c r="J111" s="899"/>
      <c r="K111" s="899"/>
      <c r="L111" s="899"/>
      <c r="M111" s="899"/>
      <c r="N111" s="899"/>
      <c r="O111" s="899"/>
      <c r="P111" s="899"/>
      <c r="Q111" s="899"/>
      <c r="R111" s="899"/>
      <c r="S111" s="899"/>
      <c r="T111" s="899"/>
      <c r="U111" s="94"/>
      <c r="V111" s="156"/>
      <c r="W111" s="263" t="s">
        <v>601</v>
      </c>
      <c r="X111" s="159"/>
      <c r="Y111" s="159"/>
      <c r="Z111" s="159"/>
      <c r="AA111" s="159"/>
      <c r="AB111" s="159"/>
      <c r="AC111" s="159"/>
      <c r="AD111" s="159"/>
      <c r="AE111" s="159"/>
      <c r="AF111" s="159"/>
      <c r="AG111" s="159"/>
      <c r="AH111" s="159"/>
      <c r="AI111" s="159"/>
      <c r="AJ111" s="159"/>
      <c r="AK111" s="159"/>
      <c r="AL111" s="168"/>
      <c r="AM111" s="155"/>
      <c r="AN111" s="156"/>
      <c r="AO111" s="157"/>
      <c r="AP111" s="157"/>
      <c r="AQ111" s="157"/>
    </row>
    <row r="112" spans="1:43" x14ac:dyDescent="0.2">
      <c r="A112" s="256"/>
      <c r="B112" s="252"/>
      <c r="C112" s="248"/>
      <c r="D112" s="156"/>
      <c r="U112" s="94"/>
      <c r="V112" s="156"/>
      <c r="W112" s="159"/>
      <c r="X112" s="159" t="s">
        <v>1307</v>
      </c>
      <c r="Y112" s="159"/>
      <c r="Z112" s="159"/>
      <c r="AA112" s="159"/>
      <c r="AB112" s="159"/>
      <c r="AC112" s="159"/>
      <c r="AD112" s="159"/>
      <c r="AE112" s="159"/>
      <c r="AF112" s="159"/>
      <c r="AG112" s="159"/>
      <c r="AH112" s="159"/>
      <c r="AI112" s="159"/>
      <c r="AJ112" s="159"/>
      <c r="AK112" s="159"/>
      <c r="AL112" s="168"/>
      <c r="AM112" s="155"/>
      <c r="AN112" s="156"/>
      <c r="AO112" s="157"/>
      <c r="AP112" s="157"/>
      <c r="AQ112" s="157"/>
    </row>
    <row r="113" spans="1:43" x14ac:dyDescent="0.2">
      <c r="A113" s="256"/>
      <c r="B113" s="252"/>
      <c r="C113" s="248"/>
      <c r="D113" s="156"/>
      <c r="F113" s="24"/>
      <c r="G113" s="24"/>
      <c r="H113" s="24"/>
      <c r="I113" s="24"/>
      <c r="J113" s="24"/>
      <c r="K113" s="24"/>
      <c r="L113" s="24"/>
      <c r="M113" s="24"/>
      <c r="N113" s="24"/>
      <c r="O113" s="24"/>
      <c r="P113" s="24"/>
      <c r="Q113" s="24"/>
      <c r="R113" s="24"/>
      <c r="S113" s="24"/>
      <c r="T113" s="24"/>
      <c r="U113" s="94"/>
      <c r="V113" s="156"/>
      <c r="W113" s="159"/>
      <c r="X113" s="159"/>
      <c r="Y113" s="159" t="s">
        <v>645</v>
      </c>
      <c r="Z113" s="159"/>
      <c r="AA113" s="159"/>
      <c r="AB113" s="159"/>
      <c r="AC113" s="159"/>
      <c r="AD113" s="162" t="s">
        <v>2</v>
      </c>
      <c r="AE113" s="162"/>
      <c r="AF113" s="162"/>
      <c r="AG113" s="266"/>
      <c r="AH113" s="266"/>
      <c r="AI113" s="266"/>
      <c r="AJ113" s="266"/>
      <c r="AK113" s="266"/>
      <c r="AL113" s="168" t="s">
        <v>42</v>
      </c>
      <c r="AM113" s="155"/>
      <c r="AN113" s="156"/>
      <c r="AO113" s="157"/>
      <c r="AP113" s="157"/>
      <c r="AQ113" s="157"/>
    </row>
    <row r="114" spans="1:43" x14ac:dyDescent="0.2">
      <c r="A114" s="256"/>
      <c r="B114" s="252"/>
      <c r="C114" s="248"/>
      <c r="D114" s="156"/>
      <c r="E114" s="890" t="s">
        <v>595</v>
      </c>
      <c r="F114" s="890"/>
      <c r="G114" s="890"/>
      <c r="H114" s="890"/>
      <c r="I114" s="890"/>
      <c r="J114" s="890"/>
      <c r="K114" s="890"/>
      <c r="L114" s="890"/>
      <c r="M114" s="890"/>
      <c r="N114" s="890"/>
      <c r="O114" s="890"/>
      <c r="P114" s="890"/>
      <c r="Q114" s="890"/>
      <c r="R114" s="890"/>
      <c r="S114" s="890"/>
      <c r="T114" s="890"/>
      <c r="U114" s="94"/>
      <c r="V114" s="156"/>
      <c r="W114" s="159"/>
      <c r="X114" s="159" t="s">
        <v>1678</v>
      </c>
      <c r="Y114" s="159"/>
      <c r="Z114" s="159"/>
      <c r="AA114" s="159"/>
      <c r="AB114" s="159"/>
      <c r="AC114" s="159"/>
      <c r="AD114" s="159"/>
      <c r="AE114" s="265"/>
      <c r="AF114" s="265"/>
      <c r="AG114" s="162"/>
      <c r="AH114" s="266"/>
      <c r="AI114" s="266"/>
      <c r="AJ114" s="239"/>
      <c r="AK114" s="162"/>
      <c r="AL114" s="142"/>
      <c r="AM114" s="155"/>
      <c r="AN114" s="156"/>
      <c r="AO114" s="157"/>
      <c r="AP114" s="157"/>
      <c r="AQ114" s="157"/>
    </row>
    <row r="115" spans="1:43" x14ac:dyDescent="0.2">
      <c r="A115" s="256"/>
      <c r="B115" s="252"/>
      <c r="C115" s="248"/>
      <c r="D115" s="156"/>
      <c r="E115" s="757"/>
      <c r="F115" s="757"/>
      <c r="G115" s="757"/>
      <c r="H115" s="757"/>
      <c r="I115" s="757"/>
      <c r="J115" s="757"/>
      <c r="K115" s="757"/>
      <c r="L115" s="757"/>
      <c r="M115" s="757"/>
      <c r="N115" s="757"/>
      <c r="O115" s="757"/>
      <c r="P115" s="757"/>
      <c r="Q115" s="757"/>
      <c r="R115" s="757"/>
      <c r="S115" s="757"/>
      <c r="T115" s="757"/>
      <c r="U115" s="765"/>
      <c r="V115" s="156"/>
      <c r="W115" s="159"/>
      <c r="X115" s="159"/>
      <c r="Y115" s="159" t="s">
        <v>1679</v>
      </c>
      <c r="Z115" s="159"/>
      <c r="AA115" s="159"/>
      <c r="AB115" s="159"/>
      <c r="AC115" s="159"/>
      <c r="AD115" s="162" t="s">
        <v>2</v>
      </c>
      <c r="AE115" s="266"/>
      <c r="AF115" s="266"/>
      <c r="AG115" s="162"/>
      <c r="AH115" s="266"/>
      <c r="AI115" s="266"/>
      <c r="AJ115" s="239"/>
      <c r="AK115" s="162"/>
      <c r="AL115" s="168" t="s">
        <v>43</v>
      </c>
      <c r="AM115" s="155"/>
      <c r="AN115" s="156"/>
      <c r="AO115" s="790"/>
      <c r="AP115" s="790"/>
      <c r="AQ115" s="790"/>
    </row>
    <row r="116" spans="1:43" x14ac:dyDescent="0.2">
      <c r="A116" s="256"/>
      <c r="B116" s="252"/>
      <c r="C116" s="248"/>
      <c r="D116" s="156"/>
      <c r="U116" s="94"/>
      <c r="V116" s="156"/>
      <c r="W116" s="159"/>
      <c r="X116" s="159" t="s">
        <v>644</v>
      </c>
      <c r="Y116" s="159"/>
      <c r="Z116" s="159"/>
      <c r="AA116" s="159"/>
      <c r="AB116" s="162" t="s">
        <v>2</v>
      </c>
      <c r="AC116" s="239"/>
      <c r="AD116" s="266"/>
      <c r="AE116" s="266"/>
      <c r="AF116" s="266"/>
      <c r="AG116" s="266"/>
      <c r="AH116" s="266"/>
      <c r="AI116" s="266"/>
      <c r="AJ116" s="266"/>
      <c r="AK116" s="162"/>
      <c r="AL116" s="168" t="s">
        <v>44</v>
      </c>
      <c r="AM116" s="155"/>
      <c r="AN116" s="156"/>
      <c r="AO116" s="157"/>
      <c r="AP116" s="157"/>
      <c r="AQ116" s="157"/>
    </row>
    <row r="117" spans="1:43" x14ac:dyDescent="0.2">
      <c r="A117" s="256"/>
      <c r="B117" s="252"/>
      <c r="C117" s="248"/>
      <c r="D117" s="156"/>
      <c r="U117" s="94"/>
      <c r="V117" s="156"/>
      <c r="W117" s="159"/>
      <c r="X117" s="159" t="s">
        <v>1680</v>
      </c>
      <c r="Y117" s="159"/>
      <c r="Z117" s="159"/>
      <c r="AA117" s="159"/>
      <c r="AB117" s="159"/>
      <c r="AC117" s="159"/>
      <c r="AD117" s="159"/>
      <c r="AF117" s="162"/>
      <c r="AG117" s="162"/>
      <c r="AH117" s="162"/>
      <c r="AI117" s="162"/>
      <c r="AJ117" s="162"/>
      <c r="AK117" s="162"/>
      <c r="AL117" s="142"/>
      <c r="AM117" s="155"/>
      <c r="AN117" s="156"/>
      <c r="AO117" s="157"/>
      <c r="AP117" s="157"/>
      <c r="AQ117" s="157"/>
    </row>
    <row r="118" spans="1:43" x14ac:dyDescent="0.2">
      <c r="A118" s="256"/>
      <c r="B118" s="252"/>
      <c r="C118" s="248"/>
      <c r="D118" s="156"/>
      <c r="U118" s="765"/>
      <c r="V118" s="156"/>
      <c r="W118" s="159"/>
      <c r="X118" s="159"/>
      <c r="Y118" s="159" t="s">
        <v>1679</v>
      </c>
      <c r="Z118" s="159"/>
      <c r="AA118" s="159"/>
      <c r="AB118" s="159"/>
      <c r="AC118" s="159"/>
      <c r="AD118" s="162" t="s">
        <v>2</v>
      </c>
      <c r="AE118" s="266"/>
      <c r="AF118" s="266"/>
      <c r="AG118" s="162"/>
      <c r="AH118" s="266"/>
      <c r="AI118" s="266"/>
      <c r="AJ118" s="239"/>
      <c r="AK118" s="162"/>
      <c r="AL118" s="168" t="s">
        <v>171</v>
      </c>
      <c r="AM118" s="155"/>
      <c r="AN118" s="156"/>
      <c r="AO118" s="790"/>
      <c r="AP118" s="790"/>
      <c r="AQ118" s="790"/>
    </row>
    <row r="119" spans="1:43" x14ac:dyDescent="0.2">
      <c r="A119" s="256"/>
      <c r="B119" s="252"/>
      <c r="C119" s="248"/>
      <c r="D119" s="156"/>
      <c r="U119" s="155"/>
      <c r="V119" s="156"/>
      <c r="W119" s="159"/>
      <c r="X119" s="159" t="s">
        <v>604</v>
      </c>
      <c r="Y119" s="159"/>
      <c r="Z119" s="159"/>
      <c r="AA119" s="159"/>
      <c r="AB119" s="159"/>
      <c r="AC119" s="159"/>
      <c r="AD119" s="159"/>
      <c r="AE119" s="159"/>
      <c r="AF119" s="159"/>
      <c r="AG119" s="159"/>
      <c r="AH119" s="159"/>
      <c r="AI119" s="159"/>
      <c r="AJ119" s="159"/>
      <c r="AK119" s="159"/>
      <c r="AL119" s="168"/>
      <c r="AM119" s="155"/>
      <c r="AN119" s="156"/>
      <c r="AO119" s="157"/>
      <c r="AP119" s="157"/>
      <c r="AQ119" s="157"/>
    </row>
    <row r="120" spans="1:43" x14ac:dyDescent="0.2">
      <c r="A120" s="256"/>
      <c r="B120" s="252"/>
      <c r="C120" s="248"/>
      <c r="D120" s="156"/>
      <c r="U120" s="155"/>
      <c r="V120" s="156"/>
      <c r="W120" s="159"/>
      <c r="X120" s="159"/>
      <c r="Y120" s="159"/>
      <c r="Z120" s="159"/>
      <c r="AA120" s="159"/>
      <c r="AB120" s="159"/>
      <c r="AC120" s="159"/>
      <c r="AD120" s="159"/>
      <c r="AE120" s="159"/>
      <c r="AF120" s="159"/>
      <c r="AG120" s="159"/>
      <c r="AH120" s="159"/>
      <c r="AI120" s="159"/>
      <c r="AJ120" s="159"/>
      <c r="AK120" s="159"/>
      <c r="AL120" s="168"/>
      <c r="AM120" s="155"/>
      <c r="AN120" s="156"/>
      <c r="AO120" s="157"/>
      <c r="AP120" s="157"/>
      <c r="AQ120" s="157"/>
    </row>
    <row r="121" spans="1:43" x14ac:dyDescent="0.2">
      <c r="A121" s="256"/>
      <c r="B121" s="252"/>
      <c r="C121" s="248"/>
      <c r="D121" s="156"/>
      <c r="U121" s="155"/>
      <c r="V121" s="156"/>
      <c r="W121" s="159"/>
      <c r="X121" s="24"/>
      <c r="Y121" s="159"/>
      <c r="Z121" s="159"/>
      <c r="AA121" s="159"/>
      <c r="AB121" s="159"/>
      <c r="AC121" s="159"/>
      <c r="AD121" s="159"/>
      <c r="AE121" s="157"/>
      <c r="AF121" s="157"/>
      <c r="AG121" s="157"/>
      <c r="AH121" s="157"/>
      <c r="AI121" s="157"/>
      <c r="AJ121" s="157"/>
      <c r="AK121" s="157"/>
      <c r="AL121" s="169" t="s">
        <v>45</v>
      </c>
      <c r="AM121" s="155"/>
      <c r="AN121" s="156"/>
      <c r="AO121" s="157"/>
      <c r="AP121" s="157"/>
      <c r="AQ121" s="157"/>
    </row>
    <row r="122" spans="1:43" x14ac:dyDescent="0.2">
      <c r="A122" s="256"/>
      <c r="B122" s="252"/>
      <c r="C122" s="248"/>
      <c r="D122" s="156"/>
      <c r="U122" s="155"/>
      <c r="V122" s="156"/>
      <c r="W122" s="159"/>
      <c r="X122" s="159"/>
      <c r="Z122" s="998" t="s">
        <v>559</v>
      </c>
      <c r="AA122" s="998"/>
      <c r="AB122" s="998"/>
      <c r="AC122" s="998"/>
      <c r="AD122" s="998"/>
      <c r="AE122" s="998"/>
      <c r="AF122" s="998"/>
      <c r="AG122" s="998"/>
      <c r="AH122" s="998"/>
      <c r="AI122" s="998"/>
      <c r="AJ122" s="998"/>
      <c r="AK122" s="998"/>
      <c r="AM122" s="155"/>
      <c r="AN122" s="156"/>
      <c r="AO122" s="157"/>
      <c r="AP122" s="157"/>
      <c r="AQ122" s="157"/>
    </row>
    <row r="123" spans="1:43" ht="10.5" x14ac:dyDescent="0.2">
      <c r="A123" s="256"/>
      <c r="B123" s="252"/>
      <c r="C123" s="248"/>
      <c r="D123" s="156"/>
      <c r="U123" s="155"/>
      <c r="V123" s="156"/>
      <c r="W123" s="263" t="s">
        <v>646</v>
      </c>
      <c r="X123" s="159"/>
      <c r="Y123" s="159"/>
      <c r="Z123" s="159"/>
      <c r="AA123" s="159"/>
      <c r="AB123" s="159"/>
      <c r="AC123" s="159"/>
      <c r="AD123" s="159"/>
      <c r="AE123" s="159"/>
      <c r="AF123" s="159"/>
      <c r="AG123" s="159"/>
      <c r="AH123" s="159"/>
      <c r="AI123" s="159"/>
      <c r="AJ123" s="159"/>
      <c r="AK123" s="159"/>
      <c r="AL123" s="168"/>
      <c r="AM123" s="155"/>
      <c r="AN123" s="156"/>
      <c r="AO123" s="157"/>
      <c r="AP123" s="157"/>
      <c r="AQ123" s="157"/>
    </row>
    <row r="124" spans="1:43" x14ac:dyDescent="0.2">
      <c r="A124" s="256"/>
      <c r="B124" s="252"/>
      <c r="C124" s="248"/>
      <c r="D124" s="156"/>
      <c r="U124" s="155"/>
      <c r="V124" s="156"/>
      <c r="W124" s="159"/>
      <c r="X124" s="159" t="s">
        <v>724</v>
      </c>
      <c r="Y124" s="159"/>
      <c r="Z124" s="159"/>
      <c r="AA124" s="162" t="s">
        <v>2</v>
      </c>
      <c r="AB124" s="162"/>
      <c r="AC124" s="162"/>
      <c r="AD124" s="162"/>
      <c r="AE124" s="162"/>
      <c r="AF124" s="162"/>
      <c r="AG124" s="162"/>
      <c r="AH124" s="162"/>
      <c r="AI124" s="162"/>
      <c r="AJ124" s="162"/>
      <c r="AK124" s="162"/>
      <c r="AL124" s="168" t="s">
        <v>46</v>
      </c>
      <c r="AM124" s="155"/>
      <c r="AN124" s="156"/>
      <c r="AO124" s="157"/>
      <c r="AP124" s="157"/>
      <c r="AQ124" s="157"/>
    </row>
    <row r="125" spans="1:43" x14ac:dyDescent="0.2">
      <c r="A125" s="256"/>
      <c r="B125" s="252"/>
      <c r="C125" s="248"/>
      <c r="D125" s="156"/>
      <c r="U125" s="155"/>
      <c r="V125" s="156"/>
      <c r="W125" s="159"/>
      <c r="X125" s="159" t="s">
        <v>1308</v>
      </c>
      <c r="Y125" s="159"/>
      <c r="Z125" s="159"/>
      <c r="AA125" s="159"/>
      <c r="AB125" s="159"/>
      <c r="AD125" s="162" t="s">
        <v>2</v>
      </c>
      <c r="AE125" s="162"/>
      <c r="AF125" s="162"/>
      <c r="AG125" s="162"/>
      <c r="AH125" s="162"/>
      <c r="AI125" s="162"/>
      <c r="AJ125" s="162"/>
      <c r="AK125" s="162"/>
      <c r="AL125" s="168" t="s">
        <v>175</v>
      </c>
      <c r="AM125" s="155"/>
      <c r="AN125" s="156"/>
      <c r="AO125" s="157"/>
      <c r="AP125" s="157"/>
      <c r="AQ125" s="157"/>
    </row>
    <row r="126" spans="1:43" x14ac:dyDescent="0.2">
      <c r="A126" s="256"/>
      <c r="B126" s="252"/>
      <c r="C126" s="248"/>
      <c r="D126" s="156"/>
      <c r="E126" s="159"/>
      <c r="F126" s="159"/>
      <c r="G126" s="159"/>
      <c r="H126" s="159"/>
      <c r="I126" s="159"/>
      <c r="J126" s="159"/>
      <c r="K126" s="159"/>
      <c r="L126" s="159"/>
      <c r="M126" s="159"/>
      <c r="N126" s="159"/>
      <c r="O126" s="159"/>
      <c r="P126" s="159"/>
      <c r="Q126" s="159"/>
      <c r="R126" s="159"/>
      <c r="S126" s="159"/>
      <c r="T126" s="159"/>
      <c r="U126" s="155"/>
      <c r="V126" s="156"/>
      <c r="W126" s="159"/>
      <c r="X126" s="159" t="s">
        <v>1309</v>
      </c>
      <c r="Y126" s="159"/>
      <c r="Z126" s="159"/>
      <c r="AA126" s="159"/>
      <c r="AB126" s="159"/>
      <c r="AC126" s="159"/>
      <c r="AD126" s="159"/>
      <c r="AE126" s="159"/>
      <c r="AF126" s="162" t="s">
        <v>2</v>
      </c>
      <c r="AG126" s="239"/>
      <c r="AH126" s="239"/>
      <c r="AI126" s="162"/>
      <c r="AJ126" s="162"/>
      <c r="AK126" s="162"/>
      <c r="AL126" s="267" t="s">
        <v>176</v>
      </c>
      <c r="AM126" s="155"/>
      <c r="AN126" s="156"/>
      <c r="AO126" s="157"/>
      <c r="AP126" s="157"/>
      <c r="AQ126" s="157"/>
    </row>
    <row r="127" spans="1:43" x14ac:dyDescent="0.2">
      <c r="A127" s="256"/>
      <c r="B127" s="252"/>
      <c r="C127" s="248"/>
      <c r="D127" s="156"/>
      <c r="E127" s="159"/>
      <c r="F127" s="159"/>
      <c r="G127" s="159"/>
      <c r="H127" s="159"/>
      <c r="I127" s="159"/>
      <c r="J127" s="159"/>
      <c r="K127" s="159"/>
      <c r="L127" s="159"/>
      <c r="M127" s="159"/>
      <c r="N127" s="159"/>
      <c r="O127" s="159"/>
      <c r="P127" s="159"/>
      <c r="Q127" s="159"/>
      <c r="R127" s="159"/>
      <c r="S127" s="159"/>
      <c r="T127" s="159"/>
      <c r="U127" s="155"/>
      <c r="V127" s="156"/>
      <c r="W127" s="159"/>
      <c r="X127" s="159"/>
      <c r="Y127" s="159"/>
      <c r="Z127" s="159"/>
      <c r="AA127" s="159"/>
      <c r="AB127" s="159"/>
      <c r="AC127" s="159"/>
      <c r="AD127" s="159"/>
      <c r="AE127" s="159"/>
      <c r="AF127" s="159"/>
      <c r="AG127" s="159"/>
      <c r="AH127" s="159"/>
      <c r="AI127" s="159"/>
      <c r="AJ127" s="159"/>
      <c r="AK127" s="159"/>
      <c r="AL127" s="168"/>
      <c r="AM127" s="155"/>
      <c r="AN127" s="156"/>
      <c r="AO127" s="157"/>
      <c r="AP127" s="157"/>
      <c r="AQ127" s="157"/>
    </row>
    <row r="128" spans="1:43" x14ac:dyDescent="0.2">
      <c r="A128" s="256"/>
      <c r="B128" s="252"/>
      <c r="C128" s="248"/>
      <c r="D128" s="156"/>
      <c r="E128" s="159"/>
      <c r="F128" s="159"/>
      <c r="G128" s="159"/>
      <c r="H128" s="159"/>
      <c r="I128" s="159"/>
      <c r="J128" s="159"/>
      <c r="K128" s="159"/>
      <c r="L128" s="159"/>
      <c r="M128" s="159"/>
      <c r="N128" s="159"/>
      <c r="O128" s="159"/>
      <c r="P128" s="159"/>
      <c r="Q128" s="159"/>
      <c r="R128" s="159"/>
      <c r="S128" s="159"/>
      <c r="T128" s="159"/>
      <c r="U128" s="155"/>
      <c r="V128" s="156"/>
      <c r="W128" s="159" t="s">
        <v>558</v>
      </c>
      <c r="X128" s="159"/>
      <c r="Y128" s="159"/>
      <c r="Z128" s="159"/>
      <c r="AA128" s="157"/>
      <c r="AB128" s="157"/>
      <c r="AC128" s="157"/>
      <c r="AD128" s="157"/>
      <c r="AE128" s="157"/>
      <c r="AF128" s="157"/>
      <c r="AG128" s="157"/>
      <c r="AH128" s="157"/>
      <c r="AI128" s="157"/>
      <c r="AJ128" s="157"/>
      <c r="AK128" s="157"/>
      <c r="AL128" s="168" t="s">
        <v>48</v>
      </c>
      <c r="AM128" s="155"/>
      <c r="AN128" s="156"/>
      <c r="AO128" s="157"/>
      <c r="AP128" s="157"/>
      <c r="AQ128" s="157"/>
    </row>
    <row r="129" spans="1:43" x14ac:dyDescent="0.2">
      <c r="A129" s="256"/>
      <c r="B129" s="252"/>
      <c r="C129" s="248"/>
      <c r="D129" s="156"/>
      <c r="E129" s="159"/>
      <c r="F129" s="159"/>
      <c r="G129" s="159"/>
      <c r="H129" s="159"/>
      <c r="I129" s="159"/>
      <c r="J129" s="159"/>
      <c r="K129" s="159"/>
      <c r="L129" s="159"/>
      <c r="M129" s="159"/>
      <c r="N129" s="159"/>
      <c r="O129" s="159"/>
      <c r="P129" s="159"/>
      <c r="Q129" s="159"/>
      <c r="R129" s="159"/>
      <c r="S129" s="159"/>
      <c r="T129" s="159"/>
      <c r="U129" s="155"/>
      <c r="V129" s="156"/>
      <c r="W129" s="157"/>
      <c r="X129" s="157"/>
      <c r="Y129" s="157"/>
      <c r="Z129" s="998" t="s">
        <v>559</v>
      </c>
      <c r="AA129" s="998"/>
      <c r="AB129" s="998"/>
      <c r="AC129" s="998"/>
      <c r="AD129" s="998"/>
      <c r="AE129" s="998"/>
      <c r="AF129" s="998"/>
      <c r="AG129" s="998"/>
      <c r="AH129" s="998"/>
      <c r="AI129" s="998"/>
      <c r="AJ129" s="998"/>
      <c r="AK129" s="998"/>
      <c r="AL129" s="158"/>
      <c r="AM129" s="155"/>
      <c r="AN129" s="156"/>
      <c r="AO129" s="157"/>
      <c r="AP129" s="157"/>
      <c r="AQ129" s="157"/>
    </row>
    <row r="130" spans="1:43" ht="6" customHeight="1" x14ac:dyDescent="0.2">
      <c r="A130" s="257"/>
      <c r="B130" s="258"/>
      <c r="C130" s="259"/>
      <c r="D130" s="165"/>
      <c r="E130" s="172"/>
      <c r="F130" s="172"/>
      <c r="G130" s="172"/>
      <c r="H130" s="172"/>
      <c r="I130" s="172"/>
      <c r="J130" s="172"/>
      <c r="K130" s="172"/>
      <c r="L130" s="172"/>
      <c r="M130" s="172"/>
      <c r="N130" s="172"/>
      <c r="O130" s="172"/>
      <c r="P130" s="172"/>
      <c r="Q130" s="172"/>
      <c r="R130" s="172"/>
      <c r="S130" s="172"/>
      <c r="T130" s="172"/>
      <c r="U130" s="166"/>
      <c r="V130" s="165"/>
      <c r="W130" s="172"/>
      <c r="X130" s="172"/>
      <c r="Y130" s="172"/>
      <c r="Z130" s="172"/>
      <c r="AA130" s="172"/>
      <c r="AB130" s="172"/>
      <c r="AC130" s="172"/>
      <c r="AD130" s="172"/>
      <c r="AE130" s="172"/>
      <c r="AF130" s="172"/>
      <c r="AG130" s="172"/>
      <c r="AH130" s="172"/>
      <c r="AI130" s="172"/>
      <c r="AJ130" s="172"/>
      <c r="AK130" s="172"/>
      <c r="AL130" s="173"/>
      <c r="AM130" s="166"/>
      <c r="AN130" s="165"/>
      <c r="AO130" s="172"/>
      <c r="AP130" s="172"/>
      <c r="AQ130" s="172"/>
    </row>
    <row r="131" spans="1:43" ht="6" customHeight="1" x14ac:dyDescent="0.2">
      <c r="A131" s="260"/>
      <c r="B131" s="261"/>
      <c r="C131" s="262"/>
      <c r="D131" s="153"/>
      <c r="E131" s="34"/>
      <c r="F131" s="34"/>
      <c r="G131" s="34"/>
      <c r="H131" s="34"/>
      <c r="I131" s="34"/>
      <c r="J131" s="34"/>
      <c r="K131" s="34"/>
      <c r="L131" s="34"/>
      <c r="M131" s="34"/>
      <c r="N131" s="34"/>
      <c r="O131" s="34"/>
      <c r="P131" s="34"/>
      <c r="Q131" s="34"/>
      <c r="R131" s="34"/>
      <c r="S131" s="34"/>
      <c r="T131" s="34"/>
      <c r="U131" s="152"/>
      <c r="V131" s="153"/>
      <c r="W131" s="34"/>
      <c r="X131" s="34"/>
      <c r="Y131" s="34"/>
      <c r="Z131" s="34"/>
      <c r="AA131" s="34"/>
      <c r="AB131" s="34"/>
      <c r="AC131" s="34"/>
      <c r="AD131" s="34"/>
      <c r="AE131" s="34"/>
      <c r="AF131" s="34"/>
      <c r="AG131" s="34"/>
      <c r="AH131" s="34"/>
      <c r="AI131" s="34"/>
      <c r="AJ131" s="34"/>
      <c r="AK131" s="34"/>
      <c r="AL131" s="41"/>
      <c r="AM131" s="152"/>
      <c r="AN131" s="153"/>
      <c r="AO131" s="34"/>
      <c r="AP131" s="34"/>
      <c r="AQ131" s="34"/>
    </row>
    <row r="132" spans="1:43" ht="11.25" customHeight="1" x14ac:dyDescent="0.2">
      <c r="A132" s="256"/>
      <c r="B132" s="247">
        <v>1018</v>
      </c>
      <c r="C132" s="248"/>
      <c r="D132" s="156"/>
      <c r="E132" s="924" t="str">
        <f ca="1">VLOOKUP(INDIRECT(ADDRESS(ROW(),COLUMN()-3)),Language_Translations,MATCH(Language_Selected,Language_Options,0),FALSE)</f>
        <v>Je ne veux pas connaître les résultats mais avez-vous eu les résultats du test ?</v>
      </c>
      <c r="F132" s="924"/>
      <c r="G132" s="924"/>
      <c r="H132" s="924"/>
      <c r="I132" s="924"/>
      <c r="J132" s="924"/>
      <c r="K132" s="924"/>
      <c r="L132" s="924"/>
      <c r="M132" s="924"/>
      <c r="N132" s="924"/>
      <c r="O132" s="924"/>
      <c r="P132" s="924"/>
      <c r="Q132" s="924"/>
      <c r="R132" s="924"/>
      <c r="S132" s="924"/>
      <c r="T132" s="924"/>
      <c r="U132" s="238"/>
      <c r="V132" s="156"/>
      <c r="W132" s="159" t="s">
        <v>444</v>
      </c>
      <c r="X132" s="159"/>
      <c r="Y132" s="162" t="s">
        <v>2</v>
      </c>
      <c r="Z132" s="162"/>
      <c r="AA132" s="162"/>
      <c r="AB132" s="162"/>
      <c r="AC132" s="162"/>
      <c r="AD132" s="162"/>
      <c r="AE132" s="162"/>
      <c r="AF132" s="162"/>
      <c r="AG132" s="162"/>
      <c r="AH132" s="162"/>
      <c r="AI132" s="162"/>
      <c r="AJ132" s="162"/>
      <c r="AK132" s="162"/>
      <c r="AL132" s="169" t="s">
        <v>10</v>
      </c>
      <c r="AM132" s="155"/>
      <c r="AN132" s="156"/>
      <c r="AO132" s="157"/>
      <c r="AP132" s="157"/>
      <c r="AQ132" s="157"/>
    </row>
    <row r="133" spans="1:43" x14ac:dyDescent="0.2">
      <c r="A133" s="256"/>
      <c r="B133" s="801" t="s">
        <v>15</v>
      </c>
      <c r="C133" s="248"/>
      <c r="D133" s="156"/>
      <c r="E133" s="924"/>
      <c r="F133" s="924"/>
      <c r="G133" s="924"/>
      <c r="H133" s="924"/>
      <c r="I133" s="924"/>
      <c r="J133" s="924"/>
      <c r="K133" s="924"/>
      <c r="L133" s="924"/>
      <c r="M133" s="924"/>
      <c r="N133" s="924"/>
      <c r="O133" s="924"/>
      <c r="P133" s="924"/>
      <c r="Q133" s="924"/>
      <c r="R133" s="924"/>
      <c r="S133" s="924"/>
      <c r="T133" s="924"/>
      <c r="U133" s="238"/>
      <c r="V133" s="156"/>
      <c r="W133" s="159" t="s">
        <v>445</v>
      </c>
      <c r="X133" s="159"/>
      <c r="Y133" s="162" t="s">
        <v>2</v>
      </c>
      <c r="Z133" s="162"/>
      <c r="AA133" s="162"/>
      <c r="AB133" s="162"/>
      <c r="AC133" s="162"/>
      <c r="AD133" s="162"/>
      <c r="AE133" s="162"/>
      <c r="AF133" s="162"/>
      <c r="AG133" s="162"/>
      <c r="AH133" s="162"/>
      <c r="AI133" s="162"/>
      <c r="AJ133" s="162"/>
      <c r="AK133" s="162"/>
      <c r="AL133" s="169" t="s">
        <v>12</v>
      </c>
      <c r="AM133" s="155"/>
      <c r="AN133" s="156"/>
      <c r="AO133" s="157"/>
      <c r="AP133" s="157">
        <v>1020</v>
      </c>
      <c r="AQ133" s="157"/>
    </row>
    <row r="134" spans="1:43" ht="6" customHeight="1" x14ac:dyDescent="0.2">
      <c r="A134" s="257"/>
      <c r="B134" s="258"/>
      <c r="C134" s="259"/>
      <c r="D134" s="165"/>
      <c r="E134" s="172"/>
      <c r="F134" s="172"/>
      <c r="G134" s="172"/>
      <c r="H134" s="172"/>
      <c r="I134" s="172"/>
      <c r="J134" s="172"/>
      <c r="K134" s="172"/>
      <c r="L134" s="172"/>
      <c r="M134" s="172"/>
      <c r="N134" s="172"/>
      <c r="O134" s="172"/>
      <c r="P134" s="172"/>
      <c r="Q134" s="172"/>
      <c r="R134" s="172"/>
      <c r="S134" s="172"/>
      <c r="T134" s="172"/>
      <c r="U134" s="166"/>
      <c r="V134" s="165"/>
      <c r="W134" s="172"/>
      <c r="X134" s="172"/>
      <c r="Y134" s="172"/>
      <c r="Z134" s="172"/>
      <c r="AA134" s="172"/>
      <c r="AB134" s="172"/>
      <c r="AC134" s="172"/>
      <c r="AD134" s="172"/>
      <c r="AE134" s="172"/>
      <c r="AF134" s="172"/>
      <c r="AG134" s="172"/>
      <c r="AH134" s="172"/>
      <c r="AI134" s="172"/>
      <c r="AJ134" s="172"/>
      <c r="AK134" s="172"/>
      <c r="AL134" s="173"/>
      <c r="AM134" s="166"/>
      <c r="AN134" s="165"/>
      <c r="AO134" s="172"/>
      <c r="AP134" s="172"/>
      <c r="AQ134" s="172"/>
    </row>
    <row r="135" spans="1:43" ht="6" customHeight="1" x14ac:dyDescent="0.2">
      <c r="A135" s="260"/>
      <c r="B135" s="261"/>
      <c r="C135" s="262"/>
      <c r="D135" s="153"/>
      <c r="E135" s="34"/>
      <c r="F135" s="34"/>
      <c r="G135" s="34"/>
      <c r="H135" s="34"/>
      <c r="I135" s="34"/>
      <c r="J135" s="34"/>
      <c r="K135" s="34"/>
      <c r="L135" s="34"/>
      <c r="M135" s="34"/>
      <c r="N135" s="34"/>
      <c r="O135" s="34"/>
      <c r="P135" s="34"/>
      <c r="Q135" s="34"/>
      <c r="R135" s="34"/>
      <c r="S135" s="34"/>
      <c r="T135" s="34"/>
      <c r="U135" s="152"/>
      <c r="V135" s="153"/>
      <c r="W135" s="34"/>
      <c r="X135" s="34"/>
      <c r="Y135" s="34"/>
      <c r="Z135" s="34"/>
      <c r="AA135" s="34"/>
      <c r="AB135" s="34"/>
      <c r="AC135" s="34"/>
      <c r="AD135" s="34"/>
      <c r="AE135" s="34"/>
      <c r="AF135" s="34"/>
      <c r="AG135" s="34"/>
      <c r="AH135" s="34"/>
      <c r="AI135" s="34"/>
      <c r="AJ135" s="34"/>
      <c r="AK135" s="34"/>
      <c r="AL135" s="41"/>
      <c r="AM135" s="152"/>
      <c r="AN135" s="153"/>
      <c r="AO135" s="34"/>
      <c r="AP135" s="34"/>
      <c r="AQ135" s="34"/>
    </row>
    <row r="136" spans="1:43" ht="11.25" customHeight="1" x14ac:dyDescent="0.2">
      <c r="A136" s="256"/>
      <c r="B136" s="247">
        <v>1019</v>
      </c>
      <c r="C136" s="248"/>
      <c r="D136" s="156"/>
      <c r="E136" s="924" t="str">
        <f ca="1">VLOOKUP(INDIRECT(ADDRESS(ROW(),COLUMN()-3)),Language_Translations,MATCH(Language_Selected,Language_Options,0),FALSE)</f>
        <v>Toutes les femmes sont censées recevoir des conseils après avoir effectué le test. Après avoir effectué votre test, avez-vous reçu des conseils ?</v>
      </c>
      <c r="F136" s="924"/>
      <c r="G136" s="924"/>
      <c r="H136" s="924"/>
      <c r="I136" s="924"/>
      <c r="J136" s="924"/>
      <c r="K136" s="924"/>
      <c r="L136" s="924"/>
      <c r="M136" s="924"/>
      <c r="N136" s="924"/>
      <c r="O136" s="924"/>
      <c r="P136" s="924"/>
      <c r="Q136" s="924"/>
      <c r="R136" s="924"/>
      <c r="S136" s="924"/>
      <c r="T136" s="924"/>
      <c r="U136" s="238"/>
      <c r="V136" s="156"/>
      <c r="W136" s="159" t="s">
        <v>444</v>
      </c>
      <c r="X136" s="159"/>
      <c r="Y136" s="162" t="s">
        <v>2</v>
      </c>
      <c r="Z136" s="162"/>
      <c r="AA136" s="162"/>
      <c r="AB136" s="162"/>
      <c r="AC136" s="162"/>
      <c r="AD136" s="162"/>
      <c r="AE136" s="162"/>
      <c r="AF136" s="162"/>
      <c r="AG136" s="162"/>
      <c r="AH136" s="162"/>
      <c r="AI136" s="162"/>
      <c r="AJ136" s="162"/>
      <c r="AK136" s="162"/>
      <c r="AL136" s="169" t="s">
        <v>10</v>
      </c>
      <c r="AM136" s="155"/>
      <c r="AN136" s="156"/>
      <c r="AO136" s="157"/>
      <c r="AP136" s="157"/>
      <c r="AQ136" s="157"/>
    </row>
    <row r="137" spans="1:43" x14ac:dyDescent="0.2">
      <c r="A137" s="256"/>
      <c r="B137" s="801" t="s">
        <v>15</v>
      </c>
      <c r="C137" s="248"/>
      <c r="D137" s="156"/>
      <c r="E137" s="924"/>
      <c r="F137" s="924"/>
      <c r="G137" s="924"/>
      <c r="H137" s="924"/>
      <c r="I137" s="924"/>
      <c r="J137" s="924"/>
      <c r="K137" s="924"/>
      <c r="L137" s="924"/>
      <c r="M137" s="924"/>
      <c r="N137" s="924"/>
      <c r="O137" s="924"/>
      <c r="P137" s="924"/>
      <c r="Q137" s="924"/>
      <c r="R137" s="924"/>
      <c r="S137" s="924"/>
      <c r="T137" s="924"/>
      <c r="U137" s="238"/>
      <c r="V137" s="156"/>
      <c r="W137" s="159" t="s">
        <v>445</v>
      </c>
      <c r="X137" s="159"/>
      <c r="Y137" s="162" t="s">
        <v>2</v>
      </c>
      <c r="Z137" s="162"/>
      <c r="AA137" s="162"/>
      <c r="AB137" s="162"/>
      <c r="AC137" s="162"/>
      <c r="AD137" s="162"/>
      <c r="AE137" s="162"/>
      <c r="AF137" s="162"/>
      <c r="AG137" s="162"/>
      <c r="AH137" s="162"/>
      <c r="AI137" s="162"/>
      <c r="AJ137" s="162"/>
      <c r="AK137" s="162"/>
      <c r="AL137" s="169" t="s">
        <v>12</v>
      </c>
      <c r="AM137" s="155"/>
      <c r="AN137" s="156"/>
      <c r="AO137" s="157"/>
      <c r="AP137" s="157"/>
      <c r="AQ137" s="157"/>
    </row>
    <row r="138" spans="1:43" x14ac:dyDescent="0.2">
      <c r="A138" s="256"/>
      <c r="B138" s="247"/>
      <c r="C138" s="248"/>
      <c r="D138" s="156"/>
      <c r="E138" s="924"/>
      <c r="F138" s="924"/>
      <c r="G138" s="924"/>
      <c r="H138" s="924"/>
      <c r="I138" s="924"/>
      <c r="J138" s="924"/>
      <c r="K138" s="924"/>
      <c r="L138" s="924"/>
      <c r="M138" s="924"/>
      <c r="N138" s="924"/>
      <c r="O138" s="924"/>
      <c r="P138" s="924"/>
      <c r="Q138" s="924"/>
      <c r="R138" s="924"/>
      <c r="S138" s="924"/>
      <c r="T138" s="924"/>
      <c r="U138" s="238"/>
      <c r="V138" s="156"/>
      <c r="W138" s="159" t="s">
        <v>560</v>
      </c>
      <c r="X138" s="159"/>
      <c r="Y138" s="159"/>
      <c r="Z138" s="159"/>
      <c r="AA138" s="159"/>
      <c r="AB138" s="162" t="s">
        <v>2</v>
      </c>
      <c r="AC138" s="239"/>
      <c r="AD138" s="162"/>
      <c r="AE138" s="162"/>
      <c r="AF138" s="162"/>
      <c r="AG138" s="162"/>
      <c r="AH138" s="162"/>
      <c r="AI138" s="162"/>
      <c r="AJ138" s="162"/>
      <c r="AK138" s="162"/>
      <c r="AL138" s="169" t="s">
        <v>58</v>
      </c>
      <c r="AM138" s="155"/>
      <c r="AN138" s="156"/>
      <c r="AO138" s="157"/>
      <c r="AP138" s="157"/>
      <c r="AQ138" s="157"/>
    </row>
    <row r="139" spans="1:43" ht="6" customHeight="1" thickBot="1" x14ac:dyDescent="0.25">
      <c r="A139" s="268"/>
      <c r="B139" s="250"/>
      <c r="C139" s="251"/>
      <c r="D139" s="231"/>
      <c r="E139" s="232"/>
      <c r="F139" s="232"/>
      <c r="G139" s="232"/>
      <c r="H139" s="232"/>
      <c r="I139" s="232"/>
      <c r="J139" s="232"/>
      <c r="K139" s="232"/>
      <c r="L139" s="232"/>
      <c r="M139" s="232"/>
      <c r="N139" s="232"/>
      <c r="O139" s="232"/>
      <c r="P139" s="232"/>
      <c r="Q139" s="232"/>
      <c r="R139" s="232"/>
      <c r="S139" s="232"/>
      <c r="T139" s="232"/>
      <c r="U139" s="230"/>
      <c r="V139" s="231"/>
      <c r="W139" s="232"/>
      <c r="X139" s="232"/>
      <c r="Y139" s="232"/>
      <c r="Z139" s="232"/>
      <c r="AA139" s="232"/>
      <c r="AB139" s="232"/>
      <c r="AC139" s="232"/>
      <c r="AD139" s="232"/>
      <c r="AE139" s="232"/>
      <c r="AF139" s="232"/>
      <c r="AG139" s="232"/>
      <c r="AH139" s="232"/>
      <c r="AI139" s="232"/>
      <c r="AJ139" s="232"/>
      <c r="AK139" s="232"/>
      <c r="AL139" s="233"/>
      <c r="AM139" s="230"/>
      <c r="AN139" s="231"/>
      <c r="AO139" s="232"/>
      <c r="AP139" s="232"/>
      <c r="AQ139" s="232"/>
    </row>
    <row r="140" spans="1:43" ht="6" customHeight="1" x14ac:dyDescent="0.2">
      <c r="A140" s="243"/>
      <c r="B140" s="244"/>
      <c r="C140" s="245"/>
      <c r="D140" s="221"/>
      <c r="E140" s="222"/>
      <c r="F140" s="222"/>
      <c r="G140" s="222"/>
      <c r="H140" s="222"/>
      <c r="I140" s="222"/>
      <c r="J140" s="222"/>
      <c r="K140" s="222"/>
      <c r="L140" s="222"/>
      <c r="M140" s="222"/>
      <c r="N140" s="222"/>
      <c r="O140" s="222"/>
      <c r="P140" s="222"/>
      <c r="Q140" s="222"/>
      <c r="R140" s="222"/>
      <c r="S140" s="222"/>
      <c r="T140" s="222"/>
      <c r="U140" s="222"/>
      <c r="V140" s="222"/>
      <c r="W140" s="222"/>
      <c r="X140" s="222"/>
      <c r="Y140" s="222"/>
      <c r="Z140" s="222"/>
      <c r="AA140" s="222"/>
      <c r="AB140" s="222"/>
      <c r="AC140" s="222"/>
      <c r="AD140" s="222"/>
      <c r="AE140" s="222"/>
      <c r="AF140" s="222"/>
      <c r="AG140" s="222"/>
      <c r="AH140" s="222"/>
      <c r="AI140" s="222"/>
      <c r="AJ140" s="222"/>
      <c r="AK140" s="222"/>
      <c r="AL140" s="223"/>
      <c r="AM140" s="220"/>
      <c r="AN140" s="221"/>
      <c r="AO140" s="222"/>
      <c r="AP140" s="222"/>
      <c r="AQ140" s="224"/>
    </row>
    <row r="141" spans="1:43" x14ac:dyDescent="0.2">
      <c r="A141" s="246"/>
      <c r="B141" s="247">
        <v>1020</v>
      </c>
      <c r="C141" s="248"/>
      <c r="D141" s="156"/>
      <c r="E141" s="934" t="s">
        <v>1310</v>
      </c>
      <c r="F141" s="934"/>
      <c r="G141" s="934"/>
      <c r="H141" s="934"/>
      <c r="I141" s="934"/>
      <c r="J141" s="934"/>
      <c r="K141" s="934"/>
      <c r="L141" s="934"/>
      <c r="M141" s="934"/>
      <c r="N141" s="934"/>
      <c r="O141" s="934"/>
      <c r="P141" s="934"/>
      <c r="Q141" s="934"/>
      <c r="R141" s="934"/>
      <c r="S141" s="934"/>
      <c r="T141" s="934"/>
      <c r="U141" s="157"/>
      <c r="V141" s="157"/>
      <c r="W141" s="157"/>
      <c r="X141" s="157"/>
      <c r="Y141" s="157"/>
      <c r="Z141" s="157"/>
      <c r="AA141" s="157"/>
      <c r="AB141" s="157"/>
      <c r="AC141" s="157"/>
      <c r="AD141" s="157"/>
      <c r="AE141" s="157"/>
      <c r="AF141" s="157"/>
      <c r="AG141" s="157"/>
      <c r="AH141" s="157"/>
      <c r="AI141" s="157"/>
      <c r="AJ141" s="157"/>
      <c r="AK141" s="157"/>
      <c r="AL141" s="158"/>
      <c r="AM141" s="155"/>
      <c r="AN141" s="156"/>
      <c r="AO141" s="157"/>
      <c r="AP141" s="157"/>
      <c r="AQ141" s="226"/>
    </row>
    <row r="142" spans="1:43" ht="6" customHeight="1" x14ac:dyDescent="0.2">
      <c r="A142" s="246"/>
      <c r="B142" s="247"/>
      <c r="C142" s="248"/>
      <c r="D142" s="156"/>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c r="AH142" s="157"/>
      <c r="AI142" s="157"/>
      <c r="AJ142" s="157"/>
      <c r="AK142" s="157"/>
      <c r="AL142" s="158"/>
      <c r="AM142" s="155"/>
      <c r="AN142" s="156"/>
      <c r="AO142" s="157"/>
      <c r="AP142" s="157"/>
      <c r="AQ142" s="226"/>
    </row>
    <row r="143" spans="1:43" x14ac:dyDescent="0.2">
      <c r="A143" s="246"/>
      <c r="B143" s="801" t="s">
        <v>15</v>
      </c>
      <c r="C143" s="248"/>
      <c r="D143" s="156"/>
      <c r="E143" s="157"/>
      <c r="F143" s="157"/>
      <c r="G143" s="157"/>
      <c r="H143" s="157"/>
      <c r="I143" s="24"/>
      <c r="J143" s="157"/>
      <c r="K143" s="24"/>
      <c r="L143" s="24"/>
      <c r="M143" s="157"/>
      <c r="O143" s="157"/>
      <c r="P143" s="157"/>
      <c r="Q143" s="158" t="s">
        <v>1681</v>
      </c>
      <c r="R143" s="157"/>
      <c r="S143" s="157"/>
      <c r="T143" s="157"/>
      <c r="U143" s="157"/>
      <c r="V143" s="157"/>
      <c r="X143" s="157"/>
      <c r="Y143" s="157"/>
      <c r="Z143" s="157"/>
      <c r="AA143" s="157"/>
      <c r="AB143" s="158" t="s">
        <v>558</v>
      </c>
      <c r="AC143" s="157"/>
      <c r="AD143" s="157"/>
      <c r="AE143" s="157"/>
      <c r="AF143" s="157"/>
      <c r="AG143" s="157"/>
      <c r="AH143" s="157"/>
      <c r="AI143" s="157"/>
      <c r="AJ143" s="157"/>
      <c r="AK143" s="157"/>
      <c r="AL143" s="158"/>
      <c r="AM143" s="155"/>
      <c r="AN143" s="156"/>
      <c r="AO143" s="157"/>
      <c r="AP143" s="1004">
        <v>1024</v>
      </c>
      <c r="AQ143" s="226"/>
    </row>
    <row r="144" spans="1:43" x14ac:dyDescent="0.2">
      <c r="A144" s="246"/>
      <c r="B144" s="247"/>
      <c r="C144" s="248"/>
      <c r="D144" s="156"/>
      <c r="E144" s="157"/>
      <c r="F144" s="157"/>
      <c r="G144" s="157"/>
      <c r="H144" s="157"/>
      <c r="I144" s="157"/>
      <c r="J144" s="157"/>
      <c r="K144" s="24"/>
      <c r="L144" s="24"/>
      <c r="M144" s="157"/>
      <c r="O144" s="157"/>
      <c r="P144" s="157"/>
      <c r="Q144" s="742" t="s">
        <v>1311</v>
      </c>
      <c r="R144" s="157"/>
      <c r="S144" s="157"/>
      <c r="T144" s="157"/>
      <c r="U144" s="28"/>
      <c r="V144" s="28"/>
      <c r="W144" s="28"/>
      <c r="X144" s="28"/>
      <c r="Y144" s="28"/>
      <c r="Z144" s="28"/>
      <c r="AA144" s="28"/>
      <c r="AB144" s="28"/>
      <c r="AC144" s="28"/>
      <c r="AD144" s="28"/>
      <c r="AE144" s="28"/>
      <c r="AF144" s="28"/>
      <c r="AG144" s="28"/>
      <c r="AH144" s="28"/>
      <c r="AI144" s="28"/>
      <c r="AJ144" s="28"/>
      <c r="AK144" s="28"/>
      <c r="AL144" s="42"/>
      <c r="AM144" s="94"/>
      <c r="AN144" s="95"/>
      <c r="AO144" s="28"/>
      <c r="AP144" s="1004"/>
      <c r="AQ144" s="226"/>
    </row>
    <row r="145" spans="1:43" ht="6" customHeight="1" thickBot="1" x14ac:dyDescent="0.25">
      <c r="A145" s="249"/>
      <c r="B145" s="250"/>
      <c r="C145" s="251"/>
      <c r="D145" s="231"/>
      <c r="E145" s="232"/>
      <c r="F145" s="232"/>
      <c r="G145" s="232"/>
      <c r="H145" s="232"/>
      <c r="I145" s="146"/>
      <c r="J145" s="146"/>
      <c r="K145" s="146"/>
      <c r="L145" s="146"/>
      <c r="M145" s="146"/>
      <c r="N145" s="146"/>
      <c r="O145" s="232"/>
      <c r="P145" s="232"/>
      <c r="Q145" s="232"/>
      <c r="R145" s="232"/>
      <c r="S145" s="232"/>
      <c r="T145" s="232"/>
      <c r="U145" s="232"/>
      <c r="V145" s="232"/>
      <c r="W145" s="232"/>
      <c r="X145" s="232"/>
      <c r="Y145" s="232"/>
      <c r="Z145" s="232"/>
      <c r="AA145" s="232"/>
      <c r="AB145" s="232"/>
      <c r="AC145" s="232"/>
      <c r="AD145" s="232"/>
      <c r="AE145" s="232"/>
      <c r="AF145" s="232"/>
      <c r="AG145" s="232"/>
      <c r="AH145" s="232"/>
      <c r="AI145" s="232"/>
      <c r="AJ145" s="232"/>
      <c r="AK145" s="232"/>
      <c r="AL145" s="233"/>
      <c r="AM145" s="230"/>
      <c r="AN145" s="231"/>
      <c r="AO145" s="232"/>
      <c r="AP145" s="232"/>
      <c r="AQ145" s="234"/>
    </row>
    <row r="146" spans="1:43" ht="6" customHeight="1" x14ac:dyDescent="0.2">
      <c r="A146" s="255"/>
      <c r="B146" s="244"/>
      <c r="C146" s="245"/>
      <c r="D146" s="221"/>
      <c r="E146" s="222"/>
      <c r="F146" s="222"/>
      <c r="G146" s="222"/>
      <c r="H146" s="222"/>
      <c r="I146" s="222"/>
      <c r="J146" s="222"/>
      <c r="K146" s="222"/>
      <c r="L146" s="222"/>
      <c r="M146" s="222"/>
      <c r="N146" s="222"/>
      <c r="O146" s="222"/>
      <c r="P146" s="222"/>
      <c r="Q146" s="222"/>
      <c r="R146" s="222"/>
      <c r="S146" s="222"/>
      <c r="T146" s="222"/>
      <c r="U146" s="220"/>
      <c r="V146" s="221"/>
      <c r="W146" s="222"/>
      <c r="X146" s="222"/>
      <c r="Y146" s="222"/>
      <c r="Z146" s="222"/>
      <c r="AA146" s="222"/>
      <c r="AB146" s="222"/>
      <c r="AC146" s="222"/>
      <c r="AD146" s="222"/>
      <c r="AE146" s="222"/>
      <c r="AF146" s="222"/>
      <c r="AG146" s="222"/>
      <c r="AH146" s="222"/>
      <c r="AI146" s="222"/>
      <c r="AJ146" s="222"/>
      <c r="AK146" s="222"/>
      <c r="AL146" s="223"/>
      <c r="AM146" s="220"/>
      <c r="AN146" s="221"/>
      <c r="AO146" s="222"/>
      <c r="AP146" s="222"/>
      <c r="AQ146" s="222"/>
    </row>
    <row r="147" spans="1:43" ht="11.25" customHeight="1" x14ac:dyDescent="0.2">
      <c r="A147" s="256"/>
      <c r="B147" s="247">
        <v>1021</v>
      </c>
      <c r="C147" s="248"/>
      <c r="D147" s="156"/>
      <c r="E147" s="924" t="str">
        <f ca="1">VLOOKUP(INDIRECT(ADDRESS(ROW(),COLUMN()-3)),Language_Translations,MATCH(Language_Selected,Language_Options,0),FALSE)</f>
        <v>Entre le moment où vous êtes arrivée pour accoucher mais avant que l'enfant naisse, vous a-t-on proposé de faire un test du VIH ?</v>
      </c>
      <c r="F147" s="924"/>
      <c r="G147" s="924"/>
      <c r="H147" s="924"/>
      <c r="I147" s="924"/>
      <c r="J147" s="924"/>
      <c r="K147" s="924"/>
      <c r="L147" s="924"/>
      <c r="M147" s="924"/>
      <c r="N147" s="924"/>
      <c r="O147" s="924"/>
      <c r="P147" s="924"/>
      <c r="Q147" s="924"/>
      <c r="R147" s="924"/>
      <c r="S147" s="924"/>
      <c r="T147" s="924"/>
      <c r="U147" s="238"/>
      <c r="V147" s="156"/>
      <c r="W147" s="159" t="s">
        <v>444</v>
      </c>
      <c r="X147" s="159"/>
      <c r="Y147" s="162" t="s">
        <v>2</v>
      </c>
      <c r="Z147" s="162"/>
      <c r="AA147" s="162"/>
      <c r="AB147" s="162"/>
      <c r="AC147" s="162"/>
      <c r="AD147" s="162"/>
      <c r="AE147" s="162"/>
      <c r="AF147" s="162"/>
      <c r="AG147" s="162"/>
      <c r="AH147" s="162"/>
      <c r="AI147" s="162"/>
      <c r="AJ147" s="162"/>
      <c r="AK147" s="162"/>
      <c r="AL147" s="169" t="s">
        <v>10</v>
      </c>
      <c r="AM147" s="155"/>
      <c r="AN147" s="156"/>
      <c r="AO147" s="157"/>
      <c r="AP147" s="157"/>
      <c r="AQ147" s="157"/>
    </row>
    <row r="148" spans="1:43" x14ac:dyDescent="0.2">
      <c r="A148" s="256"/>
      <c r="B148" s="801" t="s">
        <v>15</v>
      </c>
      <c r="C148" s="248"/>
      <c r="D148" s="156"/>
      <c r="E148" s="924"/>
      <c r="F148" s="924"/>
      <c r="G148" s="924"/>
      <c r="H148" s="924"/>
      <c r="I148" s="924"/>
      <c r="J148" s="924"/>
      <c r="K148" s="924"/>
      <c r="L148" s="924"/>
      <c r="M148" s="924"/>
      <c r="N148" s="924"/>
      <c r="O148" s="924"/>
      <c r="P148" s="924"/>
      <c r="Q148" s="924"/>
      <c r="R148" s="924"/>
      <c r="S148" s="924"/>
      <c r="T148" s="924"/>
      <c r="U148" s="238"/>
      <c r="V148" s="156"/>
      <c r="W148" s="159" t="s">
        <v>445</v>
      </c>
      <c r="X148" s="159"/>
      <c r="Y148" s="162" t="s">
        <v>2</v>
      </c>
      <c r="Z148" s="162"/>
      <c r="AA148" s="162"/>
      <c r="AB148" s="162"/>
      <c r="AC148" s="162"/>
      <c r="AD148" s="162"/>
      <c r="AE148" s="162"/>
      <c r="AF148" s="162"/>
      <c r="AG148" s="162"/>
      <c r="AH148" s="162"/>
      <c r="AI148" s="162"/>
      <c r="AJ148" s="162"/>
      <c r="AK148" s="162"/>
      <c r="AL148" s="169" t="s">
        <v>12</v>
      </c>
      <c r="AM148" s="155"/>
      <c r="AN148" s="156"/>
      <c r="AO148" s="157"/>
      <c r="AP148" s="157"/>
      <c r="AQ148" s="157"/>
    </row>
    <row r="149" spans="1:43" x14ac:dyDescent="0.2">
      <c r="A149" s="256"/>
      <c r="B149" s="801"/>
      <c r="C149" s="248"/>
      <c r="D149" s="156"/>
      <c r="E149" s="924"/>
      <c r="F149" s="924"/>
      <c r="G149" s="924"/>
      <c r="H149" s="924"/>
      <c r="I149" s="924"/>
      <c r="J149" s="924"/>
      <c r="K149" s="924"/>
      <c r="L149" s="924"/>
      <c r="M149" s="924"/>
      <c r="N149" s="924"/>
      <c r="O149" s="924"/>
      <c r="P149" s="924"/>
      <c r="Q149" s="924"/>
      <c r="R149" s="924"/>
      <c r="S149" s="924"/>
      <c r="T149" s="924"/>
      <c r="U149" s="238"/>
      <c r="V149" s="156"/>
      <c r="W149" s="159"/>
      <c r="X149" s="159"/>
      <c r="Y149" s="162"/>
      <c r="Z149" s="162"/>
      <c r="AA149" s="162"/>
      <c r="AB149" s="162"/>
      <c r="AC149" s="162"/>
      <c r="AD149" s="162"/>
      <c r="AE149" s="162"/>
      <c r="AF149" s="162"/>
      <c r="AG149" s="162"/>
      <c r="AH149" s="162"/>
      <c r="AI149" s="162"/>
      <c r="AJ149" s="162"/>
      <c r="AK149" s="162"/>
      <c r="AL149" s="169"/>
      <c r="AM149" s="155"/>
      <c r="AN149" s="156"/>
      <c r="AO149" s="790"/>
      <c r="AP149" s="790"/>
      <c r="AQ149" s="790"/>
    </row>
    <row r="150" spans="1:43" ht="6" customHeight="1" x14ac:dyDescent="0.2">
      <c r="A150" s="257"/>
      <c r="B150" s="258"/>
      <c r="C150" s="259"/>
      <c r="D150" s="165"/>
      <c r="E150" s="172"/>
      <c r="F150" s="172"/>
      <c r="G150" s="172"/>
      <c r="H150" s="172"/>
      <c r="I150" s="172"/>
      <c r="J150" s="172"/>
      <c r="K150" s="172"/>
      <c r="L150" s="172"/>
      <c r="M150" s="172"/>
      <c r="N150" s="172"/>
      <c r="O150" s="172"/>
      <c r="P150" s="172"/>
      <c r="Q150" s="172"/>
      <c r="R150" s="172"/>
      <c r="S150" s="172"/>
      <c r="T150" s="172"/>
      <c r="U150" s="166"/>
      <c r="V150" s="165"/>
      <c r="W150" s="172"/>
      <c r="X150" s="172"/>
      <c r="Y150" s="172"/>
      <c r="Z150" s="172"/>
      <c r="AA150" s="172"/>
      <c r="AB150" s="172"/>
      <c r="AC150" s="172"/>
      <c r="AD150" s="172"/>
      <c r="AE150" s="172"/>
      <c r="AF150" s="172"/>
      <c r="AG150" s="172"/>
      <c r="AH150" s="172"/>
      <c r="AI150" s="172"/>
      <c r="AJ150" s="172"/>
      <c r="AK150" s="172"/>
      <c r="AL150" s="173"/>
      <c r="AM150" s="166"/>
      <c r="AN150" s="165"/>
      <c r="AO150" s="172"/>
      <c r="AP150" s="172"/>
      <c r="AQ150" s="172"/>
    </row>
    <row r="151" spans="1:43" ht="6" customHeight="1" x14ac:dyDescent="0.2">
      <c r="A151" s="260"/>
      <c r="B151" s="261"/>
      <c r="C151" s="262"/>
      <c r="D151" s="153"/>
      <c r="E151" s="34"/>
      <c r="F151" s="34"/>
      <c r="G151" s="34"/>
      <c r="H151" s="34"/>
      <c r="I151" s="34"/>
      <c r="J151" s="34"/>
      <c r="K151" s="34"/>
      <c r="L151" s="34"/>
      <c r="M151" s="34"/>
      <c r="N151" s="34"/>
      <c r="O151" s="34"/>
      <c r="P151" s="34"/>
      <c r="Q151" s="34"/>
      <c r="R151" s="34"/>
      <c r="S151" s="34"/>
      <c r="T151" s="34"/>
      <c r="U151" s="152"/>
      <c r="V151" s="153"/>
      <c r="W151" s="34"/>
      <c r="X151" s="34"/>
      <c r="Y151" s="34"/>
      <c r="Z151" s="34"/>
      <c r="AA151" s="34"/>
      <c r="AB151" s="34"/>
      <c r="AC151" s="34"/>
      <c r="AD151" s="34"/>
      <c r="AE151" s="34"/>
      <c r="AF151" s="34"/>
      <c r="AG151" s="34"/>
      <c r="AH151" s="34"/>
      <c r="AI151" s="34"/>
      <c r="AJ151" s="34"/>
      <c r="AK151" s="34"/>
      <c r="AL151" s="41"/>
      <c r="AM151" s="152"/>
      <c r="AN151" s="153"/>
      <c r="AO151" s="34"/>
      <c r="AP151" s="34"/>
      <c r="AQ151" s="34"/>
    </row>
    <row r="152" spans="1:43" ht="11.25" customHeight="1" x14ac:dyDescent="0.2">
      <c r="A152" s="256"/>
      <c r="B152" s="247">
        <v>1022</v>
      </c>
      <c r="C152" s="248"/>
      <c r="D152" s="156"/>
      <c r="E152" s="924" t="str">
        <f ca="1">VLOOKUP(INDIRECT(ADDRESS(ROW(),COLUMN()-3)),Language_Translations,MATCH(Language_Selected,Language_Options,0),FALSE)</f>
        <v>Je ne veux pas connaître les résultats mais vous a-t-on fait un test du VIH à ce moment-là ?</v>
      </c>
      <c r="F152" s="924"/>
      <c r="G152" s="924"/>
      <c r="H152" s="924"/>
      <c r="I152" s="924"/>
      <c r="J152" s="924"/>
      <c r="K152" s="924"/>
      <c r="L152" s="924"/>
      <c r="M152" s="924"/>
      <c r="N152" s="924"/>
      <c r="O152" s="924"/>
      <c r="P152" s="924"/>
      <c r="Q152" s="924"/>
      <c r="R152" s="924"/>
      <c r="S152" s="924"/>
      <c r="T152" s="924"/>
      <c r="U152" s="238"/>
      <c r="V152" s="156"/>
      <c r="W152" s="159" t="s">
        <v>444</v>
      </c>
      <c r="X152" s="159"/>
      <c r="Y152" s="162" t="s">
        <v>2</v>
      </c>
      <c r="Z152" s="162"/>
      <c r="AA152" s="162"/>
      <c r="AB152" s="162"/>
      <c r="AC152" s="162"/>
      <c r="AD152" s="162"/>
      <c r="AE152" s="162"/>
      <c r="AF152" s="162"/>
      <c r="AG152" s="162"/>
      <c r="AH152" s="162"/>
      <c r="AI152" s="162"/>
      <c r="AJ152" s="162"/>
      <c r="AK152" s="162"/>
      <c r="AL152" s="169" t="s">
        <v>10</v>
      </c>
      <c r="AM152" s="155"/>
      <c r="AN152" s="156"/>
      <c r="AO152" s="159"/>
      <c r="AP152" s="142"/>
      <c r="AQ152" s="686"/>
    </row>
    <row r="153" spans="1:43" x14ac:dyDescent="0.2">
      <c r="A153" s="256"/>
      <c r="B153" s="801" t="s">
        <v>15</v>
      </c>
      <c r="C153" s="248"/>
      <c r="D153" s="156"/>
      <c r="E153" s="924"/>
      <c r="F153" s="924"/>
      <c r="G153" s="924"/>
      <c r="H153" s="924"/>
      <c r="I153" s="924"/>
      <c r="J153" s="924"/>
      <c r="K153" s="924"/>
      <c r="L153" s="924"/>
      <c r="M153" s="924"/>
      <c r="N153" s="924"/>
      <c r="O153" s="924"/>
      <c r="P153" s="924"/>
      <c r="Q153" s="924"/>
      <c r="R153" s="924"/>
      <c r="S153" s="924"/>
      <c r="T153" s="924"/>
      <c r="U153" s="238"/>
      <c r="V153" s="156"/>
      <c r="W153" s="159" t="s">
        <v>445</v>
      </c>
      <c r="X153" s="159"/>
      <c r="Y153" s="162" t="s">
        <v>2</v>
      </c>
      <c r="Z153" s="162"/>
      <c r="AA153" s="162"/>
      <c r="AB153" s="162"/>
      <c r="AC153" s="162"/>
      <c r="AD153" s="162"/>
      <c r="AE153" s="162"/>
      <c r="AF153" s="162"/>
      <c r="AG153" s="162"/>
      <c r="AH153" s="162"/>
      <c r="AI153" s="162"/>
      <c r="AJ153" s="162"/>
      <c r="AK153" s="162"/>
      <c r="AL153" s="169" t="s">
        <v>12</v>
      </c>
      <c r="AM153" s="155"/>
      <c r="AN153" s="156"/>
      <c r="AO153" s="686"/>
      <c r="AP153" s="159">
        <v>1024</v>
      </c>
      <c r="AQ153" s="686"/>
    </row>
    <row r="154" spans="1:43" ht="6" customHeight="1" x14ac:dyDescent="0.2">
      <c r="A154" s="257"/>
      <c r="B154" s="258"/>
      <c r="C154" s="259"/>
      <c r="D154" s="165"/>
      <c r="E154" s="172"/>
      <c r="F154" s="172"/>
      <c r="G154" s="172"/>
      <c r="H154" s="172"/>
      <c r="I154" s="172"/>
      <c r="J154" s="172"/>
      <c r="K154" s="172"/>
      <c r="L154" s="172"/>
      <c r="M154" s="172"/>
      <c r="N154" s="172"/>
      <c r="O154" s="172"/>
      <c r="P154" s="172"/>
      <c r="Q154" s="172"/>
      <c r="R154" s="172"/>
      <c r="S154" s="172"/>
      <c r="T154" s="172"/>
      <c r="U154" s="166"/>
      <c r="V154" s="165"/>
      <c r="W154" s="172"/>
      <c r="X154" s="172"/>
      <c r="Y154" s="172"/>
      <c r="Z154" s="172"/>
      <c r="AA154" s="172"/>
      <c r="AB154" s="172"/>
      <c r="AC154" s="172"/>
      <c r="AD154" s="172"/>
      <c r="AE154" s="172"/>
      <c r="AF154" s="172"/>
      <c r="AG154" s="172"/>
      <c r="AH154" s="172"/>
      <c r="AI154" s="172"/>
      <c r="AJ154" s="172"/>
      <c r="AK154" s="172"/>
      <c r="AL154" s="173"/>
      <c r="AM154" s="166"/>
      <c r="AN154" s="165"/>
      <c r="AO154" s="172"/>
      <c r="AP154" s="172"/>
      <c r="AQ154" s="172"/>
    </row>
    <row r="155" spans="1:43" ht="6" customHeight="1" x14ac:dyDescent="0.2">
      <c r="A155" s="260"/>
      <c r="B155" s="261"/>
      <c r="C155" s="262"/>
      <c r="D155" s="153"/>
      <c r="E155" s="34"/>
      <c r="F155" s="34"/>
      <c r="G155" s="34"/>
      <c r="H155" s="34"/>
      <c r="I155" s="34"/>
      <c r="J155" s="34"/>
      <c r="K155" s="34"/>
      <c r="L155" s="34"/>
      <c r="M155" s="34"/>
      <c r="N155" s="34"/>
      <c r="O155" s="34"/>
      <c r="P155" s="34"/>
      <c r="Q155" s="34"/>
      <c r="R155" s="34"/>
      <c r="S155" s="34"/>
      <c r="T155" s="34"/>
      <c r="U155" s="152"/>
      <c r="V155" s="153"/>
      <c r="W155" s="34"/>
      <c r="X155" s="34"/>
      <c r="Y155" s="34"/>
      <c r="Z155" s="34"/>
      <c r="AA155" s="34"/>
      <c r="AB155" s="34"/>
      <c r="AC155" s="34"/>
      <c r="AD155" s="34"/>
      <c r="AE155" s="34"/>
      <c r="AF155" s="34"/>
      <c r="AG155" s="34"/>
      <c r="AH155" s="34"/>
      <c r="AI155" s="34"/>
      <c r="AJ155" s="34"/>
      <c r="AK155" s="34"/>
      <c r="AL155" s="41"/>
      <c r="AM155" s="152"/>
      <c r="AN155" s="153"/>
      <c r="AO155" s="34"/>
      <c r="AP155" s="34"/>
      <c r="AQ155" s="34"/>
    </row>
    <row r="156" spans="1:43" ht="11.25" customHeight="1" x14ac:dyDescent="0.2">
      <c r="A156" s="256"/>
      <c r="B156" s="247">
        <v>1023</v>
      </c>
      <c r="C156" s="248"/>
      <c r="D156" s="156"/>
      <c r="E156" s="924" t="str">
        <f ca="1">VLOOKUP(INDIRECT(ADDRESS(ROW(),COLUMN()-3)),Language_Translations,MATCH(Language_Selected,Language_Options,0),FALSE)</f>
        <v>Je ne veux pas connaître les résultats mais avez-vous eu les résultats du test ?</v>
      </c>
      <c r="F156" s="924"/>
      <c r="G156" s="924"/>
      <c r="H156" s="924"/>
      <c r="I156" s="924"/>
      <c r="J156" s="924"/>
      <c r="K156" s="924"/>
      <c r="L156" s="924"/>
      <c r="M156" s="924"/>
      <c r="N156" s="924"/>
      <c r="O156" s="924"/>
      <c r="P156" s="924"/>
      <c r="Q156" s="924"/>
      <c r="R156" s="924"/>
      <c r="S156" s="924"/>
      <c r="T156" s="924"/>
      <c r="U156" s="238"/>
      <c r="V156" s="156"/>
      <c r="W156" s="159" t="s">
        <v>444</v>
      </c>
      <c r="X156" s="159"/>
      <c r="Y156" s="162" t="s">
        <v>2</v>
      </c>
      <c r="Z156" s="162"/>
      <c r="AA156" s="162"/>
      <c r="AB156" s="162"/>
      <c r="AC156" s="162"/>
      <c r="AD156" s="162"/>
      <c r="AE156" s="162"/>
      <c r="AF156" s="162"/>
      <c r="AG156" s="162"/>
      <c r="AH156" s="162"/>
      <c r="AI156" s="162"/>
      <c r="AJ156" s="162"/>
      <c r="AK156" s="162"/>
      <c r="AL156" s="169" t="s">
        <v>10</v>
      </c>
      <c r="AM156" s="155"/>
      <c r="AN156" s="156"/>
      <c r="AO156" s="686"/>
      <c r="AP156" s="1004">
        <v>1025</v>
      </c>
      <c r="AQ156" s="686"/>
    </row>
    <row r="157" spans="1:43" x14ac:dyDescent="0.2">
      <c r="A157" s="256"/>
      <c r="B157" s="801" t="s">
        <v>15</v>
      </c>
      <c r="C157" s="248"/>
      <c r="D157" s="156"/>
      <c r="E157" s="924"/>
      <c r="F157" s="924"/>
      <c r="G157" s="924"/>
      <c r="H157" s="924"/>
      <c r="I157" s="924"/>
      <c r="J157" s="924"/>
      <c r="K157" s="924"/>
      <c r="L157" s="924"/>
      <c r="M157" s="924"/>
      <c r="N157" s="924"/>
      <c r="O157" s="924"/>
      <c r="P157" s="924"/>
      <c r="Q157" s="924"/>
      <c r="R157" s="924"/>
      <c r="S157" s="924"/>
      <c r="T157" s="924"/>
      <c r="U157" s="238"/>
      <c r="V157" s="156"/>
      <c r="W157" s="159" t="s">
        <v>445</v>
      </c>
      <c r="X157" s="159"/>
      <c r="Y157" s="162" t="s">
        <v>2</v>
      </c>
      <c r="Z157" s="162"/>
      <c r="AA157" s="162"/>
      <c r="AB157" s="162"/>
      <c r="AC157" s="162"/>
      <c r="AD157" s="162"/>
      <c r="AE157" s="162"/>
      <c r="AF157" s="162"/>
      <c r="AG157" s="162"/>
      <c r="AH157" s="162"/>
      <c r="AI157" s="162"/>
      <c r="AJ157" s="162"/>
      <c r="AK157" s="162"/>
      <c r="AL157" s="169" t="s">
        <v>12</v>
      </c>
      <c r="AM157" s="155"/>
      <c r="AN157" s="156"/>
      <c r="AO157" s="686"/>
      <c r="AP157" s="1004"/>
      <c r="AQ157" s="686"/>
    </row>
    <row r="158" spans="1:43" ht="6" customHeight="1" thickBot="1" x14ac:dyDescent="0.25">
      <c r="A158" s="257"/>
      <c r="B158" s="258"/>
      <c r="C158" s="259"/>
      <c r="D158" s="165"/>
      <c r="E158" s="172"/>
      <c r="F158" s="172"/>
      <c r="G158" s="172"/>
      <c r="H158" s="172"/>
      <c r="I158" s="172"/>
      <c r="J158" s="172"/>
      <c r="K158" s="172"/>
      <c r="L158" s="172"/>
      <c r="M158" s="172"/>
      <c r="N158" s="172"/>
      <c r="O158" s="172"/>
      <c r="P158" s="172"/>
      <c r="Q158" s="172"/>
      <c r="R158" s="172"/>
      <c r="S158" s="172"/>
      <c r="T158" s="172"/>
      <c r="U158" s="166"/>
      <c r="V158" s="165"/>
      <c r="W158" s="172"/>
      <c r="X158" s="172"/>
      <c r="Y158" s="172"/>
      <c r="Z158" s="172"/>
      <c r="AA158" s="172"/>
      <c r="AB158" s="172"/>
      <c r="AC158" s="172"/>
      <c r="AD158" s="172"/>
      <c r="AE158" s="172"/>
      <c r="AF158" s="172"/>
      <c r="AG158" s="172"/>
      <c r="AH158" s="172"/>
      <c r="AI158" s="172"/>
      <c r="AJ158" s="172"/>
      <c r="AK158" s="172"/>
      <c r="AL158" s="173"/>
      <c r="AM158" s="166"/>
      <c r="AN158" s="165"/>
      <c r="AO158" s="172"/>
      <c r="AP158" s="172"/>
      <c r="AQ158" s="172"/>
    </row>
    <row r="159" spans="1:43" customFormat="1" ht="6" customHeight="1" x14ac:dyDescent="0.2">
      <c r="A159" s="672"/>
      <c r="B159" s="652"/>
      <c r="C159" s="653"/>
      <c r="D159" s="654"/>
      <c r="E159" s="655"/>
      <c r="F159" s="655"/>
      <c r="G159" s="655"/>
      <c r="H159" s="655"/>
      <c r="I159" s="655"/>
      <c r="J159" s="655"/>
      <c r="K159" s="655"/>
      <c r="L159" s="655"/>
      <c r="M159" s="655"/>
      <c r="N159" s="655"/>
      <c r="O159" s="655"/>
      <c r="P159" s="655"/>
      <c r="Q159" s="655"/>
      <c r="R159" s="655"/>
      <c r="S159" s="655"/>
      <c r="T159" s="655"/>
      <c r="U159" s="655"/>
      <c r="V159" s="655"/>
      <c r="W159" s="655"/>
      <c r="X159" s="655"/>
      <c r="Y159" s="655"/>
      <c r="Z159" s="655"/>
      <c r="AA159" s="655"/>
      <c r="AB159" s="655"/>
      <c r="AC159" s="655"/>
      <c r="AD159" s="655"/>
      <c r="AE159" s="655"/>
      <c r="AF159" s="655"/>
      <c r="AG159" s="655"/>
      <c r="AH159" s="655"/>
      <c r="AI159" s="655"/>
      <c r="AJ159" s="655"/>
      <c r="AK159" s="655"/>
      <c r="AL159" s="656"/>
      <c r="AM159" s="657"/>
      <c r="AN159" s="654"/>
      <c r="AO159" s="655"/>
      <c r="AP159" s="655"/>
      <c r="AQ159" s="673"/>
    </row>
    <row r="160" spans="1:43" customFormat="1" x14ac:dyDescent="0.2">
      <c r="A160" s="674"/>
      <c r="B160" s="658">
        <v>1024</v>
      </c>
      <c r="C160" s="659"/>
      <c r="D160" s="660"/>
      <c r="E160" s="1014" t="s">
        <v>1312</v>
      </c>
      <c r="F160" s="1014"/>
      <c r="G160" s="1014"/>
      <c r="H160" s="1014"/>
      <c r="I160" s="1014"/>
      <c r="J160" s="1014"/>
      <c r="K160" s="1014"/>
      <c r="L160" s="1014"/>
      <c r="M160" s="1014"/>
      <c r="N160" s="1014"/>
      <c r="O160" s="1014"/>
      <c r="P160" s="1014"/>
      <c r="Q160" s="1014"/>
      <c r="R160" s="1014"/>
      <c r="S160" s="1014"/>
      <c r="T160" s="1014"/>
      <c r="U160" s="689"/>
      <c r="V160" s="689"/>
      <c r="W160" s="689"/>
      <c r="X160" s="689"/>
      <c r="Y160" s="689"/>
      <c r="Z160" s="689"/>
      <c r="AA160" s="689"/>
      <c r="AB160" s="689"/>
      <c r="AC160" s="689"/>
      <c r="AD160" s="689"/>
      <c r="AE160" s="689"/>
      <c r="AF160" s="689"/>
      <c r="AG160" s="689"/>
      <c r="AH160" s="689"/>
      <c r="AI160" s="689"/>
      <c r="AJ160" s="689"/>
      <c r="AK160" s="689"/>
      <c r="AL160" s="661"/>
      <c r="AM160" s="662"/>
      <c r="AN160" s="660"/>
      <c r="AO160" s="689"/>
      <c r="AP160" s="689"/>
      <c r="AQ160" s="675"/>
    </row>
    <row r="161" spans="1:43" customFormat="1" ht="6" customHeight="1" x14ac:dyDescent="0.2">
      <c r="A161" s="674"/>
      <c r="B161" s="658"/>
      <c r="C161" s="659"/>
      <c r="D161" s="660"/>
      <c r="E161" s="688"/>
      <c r="F161" s="688"/>
      <c r="G161" s="688"/>
      <c r="H161" s="688"/>
      <c r="I161" s="688"/>
      <c r="J161" s="688"/>
      <c r="K161" s="688"/>
      <c r="L161" s="688"/>
      <c r="M161" s="688"/>
      <c r="N161" s="688"/>
      <c r="O161" s="688"/>
      <c r="P161" s="688"/>
      <c r="Q161" s="688"/>
      <c r="R161" s="688"/>
      <c r="S161" s="688"/>
      <c r="T161" s="688"/>
      <c r="U161" s="689"/>
      <c r="V161" s="689"/>
      <c r="W161" s="689"/>
      <c r="X161" s="689"/>
      <c r="Y161" s="689"/>
      <c r="Z161" s="689"/>
      <c r="AA161" s="689"/>
      <c r="AB161" s="689"/>
      <c r="AC161" s="689"/>
      <c r="AD161" s="689"/>
      <c r="AE161" s="689"/>
      <c r="AF161" s="689"/>
      <c r="AG161" s="689"/>
      <c r="AH161" s="689"/>
      <c r="AI161" s="689"/>
      <c r="AJ161" s="689"/>
      <c r="AK161" s="689"/>
      <c r="AL161" s="661"/>
      <c r="AM161" s="662"/>
      <c r="AN161" s="660"/>
      <c r="AO161" s="689"/>
      <c r="AP161" s="689"/>
      <c r="AQ161" s="675"/>
    </row>
    <row r="162" spans="1:43" customFormat="1" x14ac:dyDescent="0.2">
      <c r="A162" s="674"/>
      <c r="B162" s="801" t="s">
        <v>15</v>
      </c>
      <c r="C162" s="659"/>
      <c r="D162" s="660"/>
      <c r="E162" s="689"/>
      <c r="F162" s="689"/>
      <c r="G162" s="689"/>
      <c r="H162" s="689"/>
      <c r="I162" s="689"/>
      <c r="J162" s="689"/>
      <c r="K162" s="689"/>
      <c r="L162" s="689"/>
      <c r="M162" s="689"/>
      <c r="N162" s="689"/>
      <c r="O162" s="689"/>
      <c r="P162" s="689"/>
      <c r="Q162" s="661" t="s">
        <v>444</v>
      </c>
      <c r="R162" s="689"/>
      <c r="S162" s="689"/>
      <c r="T162" s="689"/>
      <c r="U162" s="689"/>
      <c r="V162" s="689"/>
      <c r="W162" s="676"/>
      <c r="X162" s="689"/>
      <c r="Y162" s="689"/>
      <c r="Z162" s="689"/>
      <c r="AA162" s="689"/>
      <c r="AB162" s="661" t="s">
        <v>1313</v>
      </c>
      <c r="AC162" s="689"/>
      <c r="AD162" s="689"/>
      <c r="AE162" s="689"/>
      <c r="AF162" s="689"/>
      <c r="AG162" s="689"/>
      <c r="AH162" s="689"/>
      <c r="AI162" s="689"/>
      <c r="AJ162" s="689"/>
      <c r="AK162" s="689"/>
      <c r="AL162" s="661"/>
      <c r="AM162" s="662"/>
      <c r="AN162" s="660"/>
      <c r="AO162" s="689"/>
      <c r="AP162" s="1015">
        <v>1027</v>
      </c>
      <c r="AQ162" s="675"/>
    </row>
    <row r="163" spans="1:43" customFormat="1" x14ac:dyDescent="0.2">
      <c r="A163" s="674"/>
      <c r="B163" s="658"/>
      <c r="C163" s="659"/>
      <c r="D163" s="660"/>
      <c r="E163" s="689"/>
      <c r="F163" s="689"/>
      <c r="G163" s="689"/>
      <c r="H163" s="689"/>
      <c r="I163" s="689"/>
      <c r="J163" s="689"/>
      <c r="K163" s="689"/>
      <c r="L163" s="689"/>
      <c r="M163" s="689"/>
      <c r="N163" s="689"/>
      <c r="O163" s="689"/>
      <c r="P163" s="689"/>
      <c r="Q163" s="663"/>
      <c r="R163" s="689"/>
      <c r="S163" s="689"/>
      <c r="T163" s="689"/>
      <c r="U163" s="645"/>
      <c r="V163" s="645"/>
      <c r="W163" s="645"/>
      <c r="X163" s="645"/>
      <c r="Y163" s="645"/>
      <c r="Z163" s="645"/>
      <c r="AA163" s="645"/>
      <c r="AB163" s="649" t="s">
        <v>1314</v>
      </c>
      <c r="AC163" s="645"/>
      <c r="AD163" s="645"/>
      <c r="AE163" s="645"/>
      <c r="AF163" s="645"/>
      <c r="AG163" s="645"/>
      <c r="AH163" s="645"/>
      <c r="AI163" s="645"/>
      <c r="AJ163" s="645"/>
      <c r="AK163" s="645"/>
      <c r="AL163" s="649"/>
      <c r="AM163" s="664"/>
      <c r="AN163" s="665"/>
      <c r="AO163" s="645"/>
      <c r="AP163" s="1015"/>
      <c r="AQ163" s="675"/>
    </row>
    <row r="164" spans="1:43" customFormat="1" ht="6" customHeight="1" thickBot="1" x14ac:dyDescent="0.25">
      <c r="A164" s="677"/>
      <c r="B164" s="666"/>
      <c r="C164" s="667"/>
      <c r="D164" s="668"/>
      <c r="E164" s="669"/>
      <c r="F164" s="669"/>
      <c r="G164" s="669"/>
      <c r="H164" s="669"/>
      <c r="I164" s="669"/>
      <c r="J164" s="669"/>
      <c r="K164" s="669"/>
      <c r="L164" s="669"/>
      <c r="M164" s="669"/>
      <c r="N164" s="669"/>
      <c r="O164" s="669"/>
      <c r="P164" s="669"/>
      <c r="Q164" s="669"/>
      <c r="R164" s="669"/>
      <c r="S164" s="669"/>
      <c r="T164" s="669"/>
      <c r="U164" s="669"/>
      <c r="V164" s="669"/>
      <c r="W164" s="669"/>
      <c r="X164" s="669"/>
      <c r="Y164" s="669"/>
      <c r="Z164" s="669"/>
      <c r="AA164" s="669"/>
      <c r="AB164" s="669"/>
      <c r="AC164" s="669"/>
      <c r="AD164" s="669"/>
      <c r="AE164" s="669"/>
      <c r="AF164" s="669"/>
      <c r="AG164" s="669"/>
      <c r="AH164" s="669"/>
      <c r="AI164" s="669"/>
      <c r="AJ164" s="669"/>
      <c r="AK164" s="669"/>
      <c r="AL164" s="670"/>
      <c r="AM164" s="671"/>
      <c r="AN164" s="668"/>
      <c r="AO164" s="669"/>
      <c r="AP164" s="669"/>
      <c r="AQ164" s="678"/>
    </row>
    <row r="165" spans="1:43" ht="6" customHeight="1" x14ac:dyDescent="0.2">
      <c r="A165" s="260"/>
      <c r="B165" s="261"/>
      <c r="C165" s="262"/>
      <c r="D165" s="153"/>
      <c r="E165" s="34"/>
      <c r="F165" s="34"/>
      <c r="G165" s="34"/>
      <c r="H165" s="34"/>
      <c r="I165" s="34"/>
      <c r="J165" s="34"/>
      <c r="K165" s="34"/>
      <c r="L165" s="34"/>
      <c r="M165" s="34"/>
      <c r="N165" s="34"/>
      <c r="O165" s="34"/>
      <c r="P165" s="34"/>
      <c r="Q165" s="34"/>
      <c r="R165" s="34"/>
      <c r="S165" s="34"/>
      <c r="T165" s="34"/>
      <c r="U165" s="152"/>
      <c r="V165" s="153"/>
      <c r="W165" s="34"/>
      <c r="X165" s="34"/>
      <c r="Y165" s="34"/>
      <c r="Z165" s="34"/>
      <c r="AA165" s="34"/>
      <c r="AB165" s="34"/>
      <c r="AC165" s="34"/>
      <c r="AD165" s="34"/>
      <c r="AE165" s="34"/>
      <c r="AF165" s="34"/>
      <c r="AG165" s="34"/>
      <c r="AH165" s="34"/>
      <c r="AI165" s="34"/>
      <c r="AJ165" s="34"/>
      <c r="AK165" s="34"/>
      <c r="AL165" s="41"/>
      <c r="AM165" s="152"/>
      <c r="AN165" s="153"/>
      <c r="AO165" s="34"/>
      <c r="AP165" s="34"/>
      <c r="AQ165" s="34"/>
    </row>
    <row r="166" spans="1:43" ht="11.25" customHeight="1" x14ac:dyDescent="0.2">
      <c r="A166" s="256"/>
      <c r="B166" s="247">
        <v>1025</v>
      </c>
      <c r="C166" s="248"/>
      <c r="D166" s="156"/>
      <c r="E166" s="924" t="str">
        <f ca="1">VLOOKUP(INDIRECT(ADDRESS(ROW(),COLUMN()-3)),Language_Translations,MATCH(Language_Selected,Language_Options,0),FALSE)</f>
        <v>Avez-vous effectué un test du VIH depuis le moment où vous avez fait un test durant votre grossesse ?</v>
      </c>
      <c r="F166" s="924"/>
      <c r="G166" s="924"/>
      <c r="H166" s="924"/>
      <c r="I166" s="924"/>
      <c r="J166" s="924"/>
      <c r="K166" s="924"/>
      <c r="L166" s="924"/>
      <c r="M166" s="924"/>
      <c r="N166" s="924"/>
      <c r="O166" s="924"/>
      <c r="P166" s="924"/>
      <c r="Q166" s="924"/>
      <c r="R166" s="924"/>
      <c r="S166" s="924"/>
      <c r="T166" s="924"/>
      <c r="U166" s="238"/>
      <c r="V166" s="156"/>
      <c r="W166" s="159" t="s">
        <v>444</v>
      </c>
      <c r="X166" s="159"/>
      <c r="Y166" s="162" t="s">
        <v>2</v>
      </c>
      <c r="Z166" s="162"/>
      <c r="AA166" s="162"/>
      <c r="AB166" s="162"/>
      <c r="AC166" s="162"/>
      <c r="AD166" s="162"/>
      <c r="AE166" s="162"/>
      <c r="AF166" s="162"/>
      <c r="AG166" s="162"/>
      <c r="AH166" s="162"/>
      <c r="AI166" s="162"/>
      <c r="AJ166" s="162"/>
      <c r="AK166" s="162"/>
      <c r="AL166" s="169" t="s">
        <v>10</v>
      </c>
      <c r="AM166" s="155"/>
      <c r="AN166" s="156"/>
      <c r="AO166" s="159"/>
      <c r="AP166" s="159">
        <v>1028</v>
      </c>
      <c r="AQ166" s="159"/>
    </row>
    <row r="167" spans="1:43" x14ac:dyDescent="0.2">
      <c r="A167" s="256"/>
      <c r="B167" s="801" t="s">
        <v>15</v>
      </c>
      <c r="C167" s="248"/>
      <c r="D167" s="156"/>
      <c r="E167" s="924"/>
      <c r="F167" s="924"/>
      <c r="G167" s="924"/>
      <c r="H167" s="924"/>
      <c r="I167" s="924"/>
      <c r="J167" s="924"/>
      <c r="K167" s="924"/>
      <c r="L167" s="924"/>
      <c r="M167" s="924"/>
      <c r="N167" s="924"/>
      <c r="O167" s="924"/>
      <c r="P167" s="924"/>
      <c r="Q167" s="924"/>
      <c r="R167" s="924"/>
      <c r="S167" s="924"/>
      <c r="T167" s="924"/>
      <c r="U167" s="238"/>
      <c r="V167" s="156"/>
      <c r="W167" s="159" t="s">
        <v>445</v>
      </c>
      <c r="X167" s="159"/>
      <c r="Y167" s="162" t="s">
        <v>2</v>
      </c>
      <c r="Z167" s="162"/>
      <c r="AA167" s="162"/>
      <c r="AB167" s="162"/>
      <c r="AC167" s="162"/>
      <c r="AD167" s="162"/>
      <c r="AE167" s="162"/>
      <c r="AF167" s="162"/>
      <c r="AG167" s="162"/>
      <c r="AH167" s="162"/>
      <c r="AI167" s="162"/>
      <c r="AJ167" s="162"/>
      <c r="AK167" s="162"/>
      <c r="AL167" s="169" t="s">
        <v>12</v>
      </c>
      <c r="AM167" s="155"/>
      <c r="AN167" s="156"/>
      <c r="AO167" s="159"/>
      <c r="AP167" s="159"/>
      <c r="AQ167" s="159"/>
    </row>
    <row r="168" spans="1:43" ht="6" customHeight="1" x14ac:dyDescent="0.2">
      <c r="A168" s="257"/>
      <c r="B168" s="258"/>
      <c r="C168" s="259"/>
      <c r="D168" s="165"/>
      <c r="E168" s="172"/>
      <c r="F168" s="172"/>
      <c r="G168" s="172"/>
      <c r="H168" s="172"/>
      <c r="I168" s="172"/>
      <c r="J168" s="172"/>
      <c r="K168" s="172"/>
      <c r="L168" s="172"/>
      <c r="M168" s="172"/>
      <c r="N168" s="172"/>
      <c r="O168" s="172"/>
      <c r="P168" s="172"/>
      <c r="Q168" s="172"/>
      <c r="R168" s="172"/>
      <c r="S168" s="172"/>
      <c r="T168" s="172"/>
      <c r="U168" s="166"/>
      <c r="V168" s="165"/>
      <c r="W168" s="172"/>
      <c r="X168" s="172"/>
      <c r="Y168" s="172"/>
      <c r="Z168" s="172"/>
      <c r="AA168" s="172"/>
      <c r="AB168" s="172"/>
      <c r="AC168" s="172"/>
      <c r="AD168" s="172"/>
      <c r="AE168" s="172"/>
      <c r="AF168" s="172"/>
      <c r="AG168" s="172"/>
      <c r="AH168" s="172"/>
      <c r="AI168" s="172"/>
      <c r="AJ168" s="172"/>
      <c r="AK168" s="172"/>
      <c r="AL168" s="173"/>
      <c r="AM168" s="166"/>
      <c r="AN168" s="165"/>
      <c r="AO168" s="172"/>
      <c r="AP168" s="172"/>
      <c r="AQ168" s="172"/>
    </row>
    <row r="169" spans="1:43" ht="6" customHeight="1" x14ac:dyDescent="0.2">
      <c r="A169" s="260"/>
      <c r="B169" s="261"/>
      <c r="C169" s="262"/>
      <c r="D169" s="153"/>
      <c r="E169" s="34"/>
      <c r="F169" s="34"/>
      <c r="G169" s="34"/>
      <c r="H169" s="34"/>
      <c r="I169" s="34"/>
      <c r="J169" s="34"/>
      <c r="K169" s="34"/>
      <c r="L169" s="34"/>
      <c r="M169" s="34"/>
      <c r="N169" s="34"/>
      <c r="O169" s="34"/>
      <c r="P169" s="34"/>
      <c r="Q169" s="34"/>
      <c r="R169" s="34"/>
      <c r="S169" s="34"/>
      <c r="T169" s="34"/>
      <c r="U169" s="152"/>
      <c r="V169" s="153"/>
      <c r="W169" s="34"/>
      <c r="X169" s="34"/>
      <c r="Y169" s="34"/>
      <c r="Z169" s="34"/>
      <c r="AA169" s="34"/>
      <c r="AB169" s="34"/>
      <c r="AC169" s="34"/>
      <c r="AD169" s="34"/>
      <c r="AE169" s="34"/>
      <c r="AF169" s="34"/>
      <c r="AG169" s="34"/>
      <c r="AH169" s="34"/>
      <c r="AI169" s="34"/>
      <c r="AJ169" s="34"/>
      <c r="AK169" s="34"/>
      <c r="AL169" s="41"/>
      <c r="AM169" s="152"/>
      <c r="AN169" s="153"/>
      <c r="AO169" s="34"/>
      <c r="AP169" s="34"/>
      <c r="AQ169" s="34"/>
    </row>
    <row r="170" spans="1:43" ht="11.25" customHeight="1" x14ac:dyDescent="0.2">
      <c r="A170" s="256"/>
      <c r="B170" s="247">
        <v>1026</v>
      </c>
      <c r="C170" s="248"/>
      <c r="D170" s="156"/>
      <c r="E170" s="924" t="str">
        <f ca="1">VLOOKUP(INDIRECT(ADDRESS(ROW(),COLUMN()-3)),Language_Translations,MATCH(Language_Selected,Language_Options,0),FALSE)</f>
        <v>Il y a combien de mois que vous avez effectué votre test du VIH le plus récent ?</v>
      </c>
      <c r="F170" s="924"/>
      <c r="G170" s="924"/>
      <c r="H170" s="924"/>
      <c r="I170" s="924"/>
      <c r="J170" s="924"/>
      <c r="K170" s="924"/>
      <c r="L170" s="924"/>
      <c r="M170" s="924"/>
      <c r="N170" s="924"/>
      <c r="O170" s="924"/>
      <c r="P170" s="924"/>
      <c r="Q170" s="924"/>
      <c r="R170" s="924"/>
      <c r="S170" s="924"/>
      <c r="T170" s="924"/>
      <c r="U170" s="238"/>
      <c r="V170" s="156"/>
      <c r="W170" s="157"/>
      <c r="X170" s="157"/>
      <c r="Y170" s="157"/>
      <c r="Z170" s="157"/>
      <c r="AA170" s="157"/>
      <c r="AB170" s="157"/>
      <c r="AC170" s="157"/>
      <c r="AD170" s="157"/>
      <c r="AE170" s="157"/>
      <c r="AF170" s="157"/>
      <c r="AG170" s="157"/>
      <c r="AH170" s="157"/>
      <c r="AI170" s="153"/>
      <c r="AJ170" s="152"/>
      <c r="AK170" s="153"/>
      <c r="AL170" s="160"/>
      <c r="AM170" s="155"/>
      <c r="AN170" s="156"/>
      <c r="AO170" s="157"/>
      <c r="AP170" s="157"/>
      <c r="AQ170" s="157"/>
    </row>
    <row r="171" spans="1:43" x14ac:dyDescent="0.2">
      <c r="A171" s="256"/>
      <c r="B171" s="801" t="s">
        <v>15</v>
      </c>
      <c r="C171" s="248"/>
      <c r="D171" s="156"/>
      <c r="E171" s="924"/>
      <c r="F171" s="924"/>
      <c r="G171" s="924"/>
      <c r="H171" s="924"/>
      <c r="I171" s="924"/>
      <c r="J171" s="924"/>
      <c r="K171" s="924"/>
      <c r="L171" s="924"/>
      <c r="M171" s="924"/>
      <c r="N171" s="924"/>
      <c r="O171" s="924"/>
      <c r="P171" s="924"/>
      <c r="Q171" s="924"/>
      <c r="R171" s="924"/>
      <c r="S171" s="924"/>
      <c r="T171" s="924"/>
      <c r="U171" s="238"/>
      <c r="V171" s="156"/>
      <c r="W171" s="157" t="s">
        <v>1668</v>
      </c>
      <c r="X171" s="157"/>
      <c r="Y171" s="157"/>
      <c r="Z171" s="157"/>
      <c r="AA171" s="157"/>
      <c r="AB171" s="163"/>
      <c r="AC171" s="163" t="s">
        <v>2</v>
      </c>
      <c r="AD171" s="239"/>
      <c r="AE171" s="163"/>
      <c r="AF171" s="163"/>
      <c r="AG171" s="163"/>
      <c r="AH171" s="163"/>
      <c r="AI171" s="165"/>
      <c r="AJ171" s="166"/>
      <c r="AK171" s="165"/>
      <c r="AL171" s="167"/>
      <c r="AM171" s="155"/>
      <c r="AN171" s="156"/>
      <c r="AO171" s="157"/>
      <c r="AP171" s="1004">
        <v>1033</v>
      </c>
      <c r="AQ171" s="157"/>
    </row>
    <row r="172" spans="1:43" x14ac:dyDescent="0.2">
      <c r="A172" s="256"/>
      <c r="B172" s="247"/>
      <c r="C172" s="248"/>
      <c r="D172" s="156"/>
      <c r="E172" s="924"/>
      <c r="F172" s="924"/>
      <c r="G172" s="924"/>
      <c r="H172" s="924"/>
      <c r="I172" s="924"/>
      <c r="J172" s="924"/>
      <c r="K172" s="924"/>
      <c r="L172" s="924"/>
      <c r="M172" s="924"/>
      <c r="N172" s="924"/>
      <c r="O172" s="924"/>
      <c r="P172" s="924"/>
      <c r="Q172" s="924"/>
      <c r="R172" s="924"/>
      <c r="S172" s="924"/>
      <c r="T172" s="924"/>
      <c r="U172" s="238"/>
      <c r="V172" s="156"/>
      <c r="W172" s="157"/>
      <c r="X172" s="157"/>
      <c r="Y172" s="157"/>
      <c r="Z172" s="157"/>
      <c r="AA172" s="157"/>
      <c r="AB172" s="157"/>
      <c r="AC172" s="157"/>
      <c r="AD172" s="157"/>
      <c r="AE172" s="157"/>
      <c r="AF172" s="157"/>
      <c r="AG172" s="157"/>
      <c r="AH172" s="157"/>
      <c r="AI172" s="157"/>
      <c r="AJ172" s="157"/>
      <c r="AK172" s="157"/>
      <c r="AL172" s="158"/>
      <c r="AM172" s="155"/>
      <c r="AN172" s="156"/>
      <c r="AO172" s="157"/>
      <c r="AP172" s="1004"/>
      <c r="AQ172" s="157"/>
    </row>
    <row r="173" spans="1:43" x14ac:dyDescent="0.2">
      <c r="A173" s="256"/>
      <c r="B173" s="247"/>
      <c r="C173" s="248"/>
      <c r="D173" s="156"/>
      <c r="E173" s="924"/>
      <c r="F173" s="924"/>
      <c r="G173" s="924"/>
      <c r="H173" s="924"/>
      <c r="I173" s="924"/>
      <c r="J173" s="924"/>
      <c r="K173" s="924"/>
      <c r="L173" s="924"/>
      <c r="M173" s="924"/>
      <c r="N173" s="924"/>
      <c r="O173" s="924"/>
      <c r="P173" s="924"/>
      <c r="Q173" s="924"/>
      <c r="R173" s="924"/>
      <c r="S173" s="924"/>
      <c r="T173" s="924"/>
      <c r="U173" s="238"/>
      <c r="V173" s="156"/>
      <c r="W173" s="157" t="s">
        <v>1315</v>
      </c>
      <c r="X173" s="157"/>
      <c r="Y173" s="157"/>
      <c r="Z173" s="157"/>
      <c r="AA173" s="157"/>
      <c r="AB173" s="157"/>
      <c r="AC173" s="157"/>
      <c r="AD173" s="157"/>
      <c r="AE173" s="163" t="s">
        <v>2</v>
      </c>
      <c r="AF173" s="163"/>
      <c r="AG173" s="239"/>
      <c r="AH173" s="163"/>
      <c r="AI173" s="163"/>
      <c r="AJ173" s="163"/>
      <c r="AK173" s="163"/>
      <c r="AL173" s="158" t="s">
        <v>172</v>
      </c>
      <c r="AM173" s="155"/>
      <c r="AN173" s="156"/>
      <c r="AO173" s="157"/>
      <c r="AP173" s="157"/>
      <c r="AQ173" s="157"/>
    </row>
    <row r="174" spans="1:43" ht="6" customHeight="1" x14ac:dyDescent="0.2">
      <c r="A174" s="257"/>
      <c r="B174" s="258"/>
      <c r="C174" s="259"/>
      <c r="D174" s="165"/>
      <c r="E174" s="172"/>
      <c r="F174" s="172"/>
      <c r="G174" s="172"/>
      <c r="H174" s="172"/>
      <c r="I174" s="172"/>
      <c r="J174" s="172"/>
      <c r="K174" s="172"/>
      <c r="L174" s="172"/>
      <c r="M174" s="172"/>
      <c r="N174" s="172"/>
      <c r="O174" s="172"/>
      <c r="P174" s="172"/>
      <c r="Q174" s="172"/>
      <c r="R174" s="172"/>
      <c r="S174" s="172"/>
      <c r="T174" s="172"/>
      <c r="U174" s="166"/>
      <c r="V174" s="165"/>
      <c r="W174" s="172"/>
      <c r="X174" s="172"/>
      <c r="Y174" s="172"/>
      <c r="Z174" s="172"/>
      <c r="AA174" s="172"/>
      <c r="AB174" s="172"/>
      <c r="AC174" s="172"/>
      <c r="AD174" s="172"/>
      <c r="AE174" s="172"/>
      <c r="AF174" s="172"/>
      <c r="AG174" s="172"/>
      <c r="AH174" s="172"/>
      <c r="AI174" s="172"/>
      <c r="AJ174" s="172"/>
      <c r="AK174" s="172"/>
      <c r="AL174" s="173"/>
      <c r="AM174" s="166"/>
      <c r="AN174" s="165"/>
      <c r="AO174" s="172"/>
      <c r="AP174" s="172"/>
      <c r="AQ174" s="172"/>
    </row>
    <row r="175" spans="1:43" ht="6" customHeight="1" x14ac:dyDescent="0.2">
      <c r="A175" s="34"/>
      <c r="B175" s="787"/>
      <c r="C175" s="152"/>
      <c r="D175" s="153"/>
      <c r="E175" s="34"/>
      <c r="F175" s="34"/>
      <c r="G175" s="34"/>
      <c r="H175" s="34"/>
      <c r="I175" s="34"/>
      <c r="J175" s="34"/>
      <c r="K175" s="34"/>
      <c r="L175" s="34"/>
      <c r="M175" s="34"/>
      <c r="N175" s="34"/>
      <c r="O175" s="34"/>
      <c r="P175" s="34"/>
      <c r="Q175" s="34"/>
      <c r="R175" s="34"/>
      <c r="S175" s="34"/>
      <c r="T175" s="34"/>
      <c r="U175" s="152"/>
      <c r="V175" s="153"/>
      <c r="W175" s="34"/>
      <c r="X175" s="34"/>
      <c r="Y175" s="34"/>
      <c r="Z175" s="34"/>
      <c r="AA175" s="34"/>
      <c r="AB175" s="34"/>
      <c r="AC175" s="34"/>
      <c r="AD175" s="34"/>
      <c r="AE175" s="34"/>
      <c r="AF175" s="34"/>
      <c r="AG175" s="34"/>
      <c r="AH175" s="34"/>
      <c r="AI175" s="34"/>
      <c r="AJ175" s="34"/>
      <c r="AK175" s="34"/>
      <c r="AL175" s="41"/>
      <c r="AM175" s="152"/>
      <c r="AN175" s="153"/>
      <c r="AO175" s="34"/>
      <c r="AP175" s="34"/>
      <c r="AQ175" s="34"/>
    </row>
    <row r="176" spans="1:43" ht="11.25" customHeight="1" x14ac:dyDescent="0.2">
      <c r="A176" s="157"/>
      <c r="B176" s="775">
        <v>1027</v>
      </c>
      <c r="C176" s="155"/>
      <c r="D176" s="156"/>
      <c r="E176" s="914" t="str">
        <f ca="1">VLOOKUP(INDIRECT(ADDRESS(ROW(),COLUMN()-3)),Language_Translations,MATCH(Language_Selected,Language_Options,0),FALSE)</f>
        <v>Je ne veux pas connaître les résultats mais avez-vous déjà fait un test du VIH ?</v>
      </c>
      <c r="F176" s="914"/>
      <c r="G176" s="914"/>
      <c r="H176" s="914"/>
      <c r="I176" s="914"/>
      <c r="J176" s="914"/>
      <c r="K176" s="914"/>
      <c r="L176" s="914"/>
      <c r="M176" s="914"/>
      <c r="N176" s="914"/>
      <c r="O176" s="914"/>
      <c r="P176" s="914"/>
      <c r="Q176" s="914"/>
      <c r="R176" s="914"/>
      <c r="S176" s="914"/>
      <c r="T176" s="914"/>
      <c r="U176" s="238"/>
      <c r="V176" s="156"/>
      <c r="W176" s="159" t="s">
        <v>444</v>
      </c>
      <c r="X176" s="159"/>
      <c r="Y176" s="162" t="s">
        <v>2</v>
      </c>
      <c r="Z176" s="162"/>
      <c r="AA176" s="162"/>
      <c r="AB176" s="162"/>
      <c r="AC176" s="162"/>
      <c r="AD176" s="162"/>
      <c r="AE176" s="162"/>
      <c r="AF176" s="162"/>
      <c r="AG176" s="162"/>
      <c r="AH176" s="162"/>
      <c r="AI176" s="162"/>
      <c r="AJ176" s="162"/>
      <c r="AK176" s="162"/>
      <c r="AL176" s="169" t="s">
        <v>10</v>
      </c>
      <c r="AM176" s="155"/>
      <c r="AN176" s="156"/>
      <c r="AO176" s="159"/>
      <c r="AP176" s="159"/>
      <c r="AQ176" s="157"/>
    </row>
    <row r="177" spans="1:43" x14ac:dyDescent="0.2">
      <c r="A177" s="157"/>
      <c r="B177" s="174"/>
      <c r="C177" s="155"/>
      <c r="D177" s="156"/>
      <c r="E177" s="914"/>
      <c r="F177" s="914"/>
      <c r="G177" s="914"/>
      <c r="H177" s="914"/>
      <c r="I177" s="914"/>
      <c r="J177" s="914"/>
      <c r="K177" s="914"/>
      <c r="L177" s="914"/>
      <c r="M177" s="914"/>
      <c r="N177" s="914"/>
      <c r="O177" s="914"/>
      <c r="P177" s="914"/>
      <c r="Q177" s="914"/>
      <c r="R177" s="914"/>
      <c r="S177" s="914"/>
      <c r="T177" s="914"/>
      <c r="U177" s="238"/>
      <c r="V177" s="156"/>
      <c r="W177" s="159" t="s">
        <v>445</v>
      </c>
      <c r="X177" s="159"/>
      <c r="Y177" s="162" t="s">
        <v>2</v>
      </c>
      <c r="Z177" s="162"/>
      <c r="AA177" s="162"/>
      <c r="AB177" s="162"/>
      <c r="AC177" s="162"/>
      <c r="AD177" s="162"/>
      <c r="AE177" s="162"/>
      <c r="AF177" s="162"/>
      <c r="AG177" s="162"/>
      <c r="AH177" s="162"/>
      <c r="AI177" s="162"/>
      <c r="AJ177" s="162"/>
      <c r="AK177" s="162"/>
      <c r="AL177" s="169" t="s">
        <v>12</v>
      </c>
      <c r="AM177" s="155"/>
      <c r="AN177" s="156"/>
      <c r="AO177" s="159"/>
      <c r="AP177" s="159">
        <v>1031</v>
      </c>
      <c r="AQ177" s="157"/>
    </row>
    <row r="178" spans="1:43" ht="6" customHeight="1" x14ac:dyDescent="0.2">
      <c r="A178" s="172"/>
      <c r="B178" s="171"/>
      <c r="C178" s="166"/>
      <c r="D178" s="165"/>
      <c r="E178" s="172"/>
      <c r="F178" s="172"/>
      <c r="G178" s="172"/>
      <c r="H178" s="172"/>
      <c r="I178" s="172"/>
      <c r="J178" s="172"/>
      <c r="K178" s="172"/>
      <c r="L178" s="172"/>
      <c r="M178" s="172"/>
      <c r="N178" s="172"/>
      <c r="O178" s="172"/>
      <c r="P178" s="172"/>
      <c r="Q178" s="172"/>
      <c r="R178" s="172"/>
      <c r="S178" s="172"/>
      <c r="T178" s="172"/>
      <c r="U178" s="166"/>
      <c r="V178" s="165"/>
      <c r="W178" s="172"/>
      <c r="X178" s="172"/>
      <c r="Y178" s="172"/>
      <c r="Z178" s="172"/>
      <c r="AA178" s="172"/>
      <c r="AB178" s="172"/>
      <c r="AC178" s="172"/>
      <c r="AD178" s="172"/>
      <c r="AE178" s="172"/>
      <c r="AF178" s="172"/>
      <c r="AG178" s="172"/>
      <c r="AH178" s="172"/>
      <c r="AI178" s="172"/>
      <c r="AJ178" s="172"/>
      <c r="AK178" s="172"/>
      <c r="AL178" s="173"/>
      <c r="AM178" s="166"/>
      <c r="AN178" s="165"/>
      <c r="AO178" s="172"/>
      <c r="AP178" s="172"/>
      <c r="AQ178" s="172"/>
    </row>
    <row r="179" spans="1:43" ht="6" customHeight="1" x14ac:dyDescent="0.2">
      <c r="A179" s="34"/>
      <c r="B179" s="787"/>
      <c r="C179" s="152"/>
      <c r="D179" s="153"/>
      <c r="E179" s="34"/>
      <c r="F179" s="34"/>
      <c r="G179" s="34"/>
      <c r="H179" s="34"/>
      <c r="I179" s="34"/>
      <c r="J179" s="34"/>
      <c r="K179" s="34"/>
      <c r="L179" s="34"/>
      <c r="M179" s="34"/>
      <c r="N179" s="34"/>
      <c r="O179" s="34"/>
      <c r="P179" s="34"/>
      <c r="Q179" s="34"/>
      <c r="R179" s="34"/>
      <c r="S179" s="34"/>
      <c r="T179" s="34"/>
      <c r="U179" s="152"/>
      <c r="V179" s="153"/>
      <c r="W179" s="34"/>
      <c r="X179" s="34"/>
      <c r="Y179" s="34"/>
      <c r="Z179" s="34"/>
      <c r="AA179" s="34"/>
      <c r="AB179" s="34"/>
      <c r="AC179" s="34"/>
      <c r="AD179" s="34"/>
      <c r="AE179" s="34"/>
      <c r="AF179" s="34"/>
      <c r="AG179" s="34"/>
      <c r="AH179" s="34"/>
      <c r="AI179" s="34"/>
      <c r="AJ179" s="34"/>
      <c r="AK179" s="34"/>
      <c r="AL179" s="41"/>
      <c r="AM179" s="152"/>
      <c r="AN179" s="153"/>
      <c r="AO179" s="34"/>
      <c r="AP179" s="34"/>
      <c r="AQ179" s="34"/>
    </row>
    <row r="180" spans="1:43" ht="11.25" customHeight="1" x14ac:dyDescent="0.2">
      <c r="A180" s="157"/>
      <c r="B180" s="161">
        <v>1028</v>
      </c>
      <c r="C180" s="155"/>
      <c r="D180" s="156"/>
      <c r="E180" s="914" t="str">
        <f ca="1">VLOOKUP(INDIRECT(ADDRESS(ROW(),COLUMN()-3)),Language_Translations,MATCH(Language_Selected,Language_Options,0),FALSE)</f>
        <v>Il y a combien de mois que vous avez effectué votre test du VIH le plus récent ?</v>
      </c>
      <c r="F180" s="914"/>
      <c r="G180" s="914"/>
      <c r="H180" s="914"/>
      <c r="I180" s="914"/>
      <c r="J180" s="914"/>
      <c r="K180" s="914"/>
      <c r="L180" s="914"/>
      <c r="M180" s="914"/>
      <c r="N180" s="914"/>
      <c r="O180" s="914"/>
      <c r="P180" s="914"/>
      <c r="Q180" s="914"/>
      <c r="R180" s="914"/>
      <c r="S180" s="914"/>
      <c r="T180" s="914"/>
      <c r="U180" s="238"/>
      <c r="V180" s="156"/>
      <c r="W180" s="159"/>
      <c r="X180" s="159"/>
      <c r="Y180" s="159"/>
      <c r="Z180" s="159"/>
      <c r="AA180" s="159"/>
      <c r="AB180" s="159"/>
      <c r="AC180" s="159"/>
      <c r="AD180" s="159"/>
      <c r="AE180" s="159"/>
      <c r="AF180" s="159"/>
      <c r="AG180" s="159"/>
      <c r="AH180" s="159"/>
      <c r="AI180" s="153"/>
      <c r="AJ180" s="152"/>
      <c r="AK180" s="153"/>
      <c r="AL180" s="160"/>
      <c r="AM180" s="155"/>
      <c r="AN180" s="156"/>
      <c r="AO180" s="159"/>
      <c r="AP180" s="159"/>
      <c r="AQ180" s="157"/>
    </row>
    <row r="181" spans="1:43" x14ac:dyDescent="0.2">
      <c r="A181" s="157"/>
      <c r="B181" s="174"/>
      <c r="C181" s="155"/>
      <c r="D181" s="156"/>
      <c r="E181" s="914"/>
      <c r="F181" s="914"/>
      <c r="G181" s="914"/>
      <c r="H181" s="914"/>
      <c r="I181" s="914"/>
      <c r="J181" s="914"/>
      <c r="K181" s="914"/>
      <c r="L181" s="914"/>
      <c r="M181" s="914"/>
      <c r="N181" s="914"/>
      <c r="O181" s="914"/>
      <c r="P181" s="914"/>
      <c r="Q181" s="914"/>
      <c r="R181" s="914"/>
      <c r="S181" s="914"/>
      <c r="T181" s="914"/>
      <c r="U181" s="238"/>
      <c r="V181" s="156"/>
      <c r="W181" s="790" t="s">
        <v>1668</v>
      </c>
      <c r="X181" s="159"/>
      <c r="Y181" s="159"/>
      <c r="Z181" s="159"/>
      <c r="AA181" s="159"/>
      <c r="AB181" s="162"/>
      <c r="AC181" s="162" t="s">
        <v>2</v>
      </c>
      <c r="AD181" s="239"/>
      <c r="AE181" s="162"/>
      <c r="AF181" s="162"/>
      <c r="AG181" s="162"/>
      <c r="AH181" s="162"/>
      <c r="AI181" s="165"/>
      <c r="AJ181" s="166"/>
      <c r="AK181" s="165"/>
      <c r="AL181" s="167"/>
      <c r="AM181" s="155"/>
      <c r="AN181" s="156"/>
      <c r="AO181" s="159"/>
      <c r="AP181" s="159"/>
      <c r="AQ181" s="157"/>
    </row>
    <row r="182" spans="1:43" x14ac:dyDescent="0.2">
      <c r="A182" s="157"/>
      <c r="B182" s="174"/>
      <c r="C182" s="155"/>
      <c r="D182" s="156"/>
      <c r="E182" s="914"/>
      <c r="F182" s="914"/>
      <c r="G182" s="914"/>
      <c r="H182" s="914"/>
      <c r="I182" s="914"/>
      <c r="J182" s="914"/>
      <c r="K182" s="914"/>
      <c r="L182" s="914"/>
      <c r="M182" s="914"/>
      <c r="N182" s="914"/>
      <c r="O182" s="914"/>
      <c r="P182" s="914"/>
      <c r="Q182" s="914"/>
      <c r="R182" s="914"/>
      <c r="S182" s="914"/>
      <c r="T182" s="914"/>
      <c r="U182" s="238"/>
      <c r="V182" s="156"/>
      <c r="W182" s="159"/>
      <c r="X182" s="159"/>
      <c r="Y182" s="159"/>
      <c r="Z182" s="159"/>
      <c r="AA182" s="159"/>
      <c r="AB182" s="159"/>
      <c r="AC182" s="159"/>
      <c r="AD182" s="159"/>
      <c r="AE182" s="159"/>
      <c r="AF182" s="159"/>
      <c r="AG182" s="159"/>
      <c r="AH182" s="159"/>
      <c r="AI182" s="159"/>
      <c r="AJ182" s="159"/>
      <c r="AK182" s="159"/>
      <c r="AL182" s="168"/>
      <c r="AM182" s="155"/>
      <c r="AN182" s="156"/>
      <c r="AO182" s="159"/>
      <c r="AP182" s="159"/>
      <c r="AQ182" s="157"/>
    </row>
    <row r="183" spans="1:43" x14ac:dyDescent="0.2">
      <c r="A183" s="157"/>
      <c r="B183" s="161"/>
      <c r="C183" s="155"/>
      <c r="D183" s="156"/>
      <c r="E183" s="914"/>
      <c r="F183" s="914"/>
      <c r="G183" s="914"/>
      <c r="H183" s="914"/>
      <c r="I183" s="914"/>
      <c r="J183" s="914"/>
      <c r="K183" s="914"/>
      <c r="L183" s="914"/>
      <c r="M183" s="914"/>
      <c r="N183" s="914"/>
      <c r="O183" s="914"/>
      <c r="P183" s="914"/>
      <c r="Q183" s="914"/>
      <c r="R183" s="914"/>
      <c r="S183" s="914"/>
      <c r="T183" s="914"/>
      <c r="U183" s="238"/>
      <c r="V183" s="156"/>
      <c r="W183" s="743" t="s">
        <v>1315</v>
      </c>
      <c r="X183" s="159"/>
      <c r="Y183" s="159"/>
      <c r="Z183" s="159"/>
      <c r="AA183" s="159"/>
      <c r="AB183" s="159"/>
      <c r="AC183" s="159"/>
      <c r="AD183" s="159"/>
      <c r="AE183" s="162" t="s">
        <v>2</v>
      </c>
      <c r="AF183" s="162"/>
      <c r="AG183" s="239"/>
      <c r="AH183" s="162"/>
      <c r="AI183" s="162"/>
      <c r="AJ183" s="162"/>
      <c r="AK183" s="162"/>
      <c r="AL183" s="168" t="s">
        <v>172</v>
      </c>
      <c r="AM183" s="155"/>
      <c r="AN183" s="156"/>
      <c r="AO183" s="159"/>
      <c r="AP183" s="159"/>
      <c r="AQ183" s="157"/>
    </row>
    <row r="184" spans="1:43" ht="6" customHeight="1" x14ac:dyDescent="0.2">
      <c r="A184" s="172"/>
      <c r="B184" s="171"/>
      <c r="C184" s="166"/>
      <c r="D184" s="165"/>
      <c r="E184" s="172"/>
      <c r="F184" s="172"/>
      <c r="G184" s="172"/>
      <c r="H184" s="172"/>
      <c r="I184" s="172"/>
      <c r="J184" s="172"/>
      <c r="K184" s="172"/>
      <c r="L184" s="172"/>
      <c r="M184" s="172"/>
      <c r="N184" s="172"/>
      <c r="O184" s="172"/>
      <c r="P184" s="172"/>
      <c r="Q184" s="172"/>
      <c r="R184" s="172"/>
      <c r="S184" s="172"/>
      <c r="T184" s="172"/>
      <c r="U184" s="166"/>
      <c r="V184" s="165"/>
      <c r="W184" s="172"/>
      <c r="X184" s="172"/>
      <c r="Y184" s="172"/>
      <c r="Z184" s="172"/>
      <c r="AA184" s="172"/>
      <c r="AB184" s="172"/>
      <c r="AC184" s="172"/>
      <c r="AD184" s="172"/>
      <c r="AE184" s="172"/>
      <c r="AF184" s="172"/>
      <c r="AG184" s="172"/>
      <c r="AH184" s="172"/>
      <c r="AI184" s="172"/>
      <c r="AJ184" s="172"/>
      <c r="AK184" s="172"/>
      <c r="AL184" s="173"/>
      <c r="AM184" s="166"/>
      <c r="AN184" s="165"/>
      <c r="AO184" s="172"/>
      <c r="AP184" s="172"/>
      <c r="AQ184" s="172"/>
    </row>
    <row r="185" spans="1:43" ht="6" customHeight="1" x14ac:dyDescent="0.2">
      <c r="A185" s="34"/>
      <c r="B185" s="787"/>
      <c r="C185" s="152"/>
      <c r="D185" s="153"/>
      <c r="E185" s="34"/>
      <c r="F185" s="34"/>
      <c r="G185" s="34"/>
      <c r="H185" s="34"/>
      <c r="I185" s="34"/>
      <c r="J185" s="34"/>
      <c r="K185" s="34"/>
      <c r="L185" s="34"/>
      <c r="M185" s="34"/>
      <c r="N185" s="34"/>
      <c r="O185" s="34"/>
      <c r="P185" s="34"/>
      <c r="Q185" s="34"/>
      <c r="R185" s="34"/>
      <c r="S185" s="34"/>
      <c r="T185" s="34"/>
      <c r="U185" s="152"/>
      <c r="V185" s="153"/>
      <c r="W185" s="34"/>
      <c r="X185" s="34"/>
      <c r="Y185" s="34"/>
      <c r="Z185" s="34"/>
      <c r="AA185" s="34"/>
      <c r="AB185" s="34"/>
      <c r="AC185" s="34"/>
      <c r="AD185" s="34"/>
      <c r="AE185" s="34"/>
      <c r="AF185" s="34"/>
      <c r="AG185" s="34"/>
      <c r="AH185" s="34"/>
      <c r="AI185" s="34"/>
      <c r="AJ185" s="34"/>
      <c r="AK185" s="34"/>
      <c r="AL185" s="41"/>
      <c r="AM185" s="152"/>
      <c r="AN185" s="153"/>
      <c r="AO185" s="34"/>
      <c r="AP185" s="34"/>
      <c r="AQ185" s="34"/>
    </row>
    <row r="186" spans="1:43" ht="11.25" customHeight="1" x14ac:dyDescent="0.2">
      <c r="A186" s="157"/>
      <c r="B186" s="775">
        <v>1029</v>
      </c>
      <c r="C186" s="155"/>
      <c r="D186" s="156"/>
      <c r="E186" s="924" t="str">
        <f ca="1">VLOOKUP(INDIRECT(ADDRESS(ROW(),COLUMN()-3)),Language_Translations,MATCH(Language_Selected,Language_Options,0),FALSE)</f>
        <v>Je ne veux pas connaître les résultats mais avez-vous eu les résultats du test ?</v>
      </c>
      <c r="F186" s="924"/>
      <c r="G186" s="924"/>
      <c r="H186" s="924"/>
      <c r="I186" s="924"/>
      <c r="J186" s="924"/>
      <c r="K186" s="924"/>
      <c r="L186" s="924"/>
      <c r="M186" s="924"/>
      <c r="N186" s="924"/>
      <c r="O186" s="924"/>
      <c r="P186" s="924"/>
      <c r="Q186" s="924"/>
      <c r="R186" s="924"/>
      <c r="S186" s="924"/>
      <c r="T186" s="924"/>
      <c r="U186" s="238"/>
      <c r="V186" s="156"/>
      <c r="W186" s="159" t="s">
        <v>444</v>
      </c>
      <c r="X186" s="159"/>
      <c r="Y186" s="162" t="s">
        <v>2</v>
      </c>
      <c r="Z186" s="162"/>
      <c r="AA186" s="162"/>
      <c r="AB186" s="162"/>
      <c r="AC186" s="162"/>
      <c r="AD186" s="162"/>
      <c r="AE186" s="162"/>
      <c r="AF186" s="162"/>
      <c r="AG186" s="162"/>
      <c r="AH186" s="162"/>
      <c r="AI186" s="162"/>
      <c r="AJ186" s="162"/>
      <c r="AK186" s="162"/>
      <c r="AL186" s="169" t="s">
        <v>10</v>
      </c>
      <c r="AM186" s="155"/>
      <c r="AN186" s="156"/>
      <c r="AO186" s="157"/>
      <c r="AP186" s="157"/>
      <c r="AQ186" s="157"/>
    </row>
    <row r="187" spans="1:43" x14ac:dyDescent="0.2">
      <c r="A187" s="157"/>
      <c r="B187" s="174"/>
      <c r="C187" s="155"/>
      <c r="D187" s="156"/>
      <c r="E187" s="924"/>
      <c r="F187" s="924"/>
      <c r="G187" s="924"/>
      <c r="H187" s="924"/>
      <c r="I187" s="924"/>
      <c r="J187" s="924"/>
      <c r="K187" s="924"/>
      <c r="L187" s="924"/>
      <c r="M187" s="924"/>
      <c r="N187" s="924"/>
      <c r="O187" s="924"/>
      <c r="P187" s="924"/>
      <c r="Q187" s="924"/>
      <c r="R187" s="924"/>
      <c r="S187" s="924"/>
      <c r="T187" s="924"/>
      <c r="U187" s="238"/>
      <c r="V187" s="156"/>
      <c r="W187" s="159" t="s">
        <v>445</v>
      </c>
      <c r="X187" s="159"/>
      <c r="Y187" s="162" t="s">
        <v>2</v>
      </c>
      <c r="Z187" s="162"/>
      <c r="AA187" s="162"/>
      <c r="AB187" s="162"/>
      <c r="AC187" s="162"/>
      <c r="AD187" s="162"/>
      <c r="AE187" s="162"/>
      <c r="AF187" s="162"/>
      <c r="AG187" s="162"/>
      <c r="AH187" s="162"/>
      <c r="AI187" s="162"/>
      <c r="AJ187" s="162"/>
      <c r="AK187" s="162"/>
      <c r="AL187" s="169" t="s">
        <v>12</v>
      </c>
      <c r="AM187" s="155"/>
      <c r="AN187" s="156"/>
      <c r="AO187" s="157"/>
      <c r="AP187" s="157"/>
      <c r="AQ187" s="157"/>
    </row>
    <row r="188" spans="1:43" ht="6" customHeight="1" x14ac:dyDescent="0.2">
      <c r="A188" s="172"/>
      <c r="B188" s="171"/>
      <c r="C188" s="166"/>
      <c r="D188" s="165"/>
      <c r="E188" s="172"/>
      <c r="F188" s="172"/>
      <c r="G188" s="172"/>
      <c r="H188" s="172"/>
      <c r="I188" s="172"/>
      <c r="J188" s="172"/>
      <c r="K188" s="172"/>
      <c r="L188" s="172"/>
      <c r="M188" s="172"/>
      <c r="N188" s="172"/>
      <c r="O188" s="172"/>
      <c r="P188" s="172"/>
      <c r="Q188" s="172"/>
      <c r="R188" s="172"/>
      <c r="S188" s="172"/>
      <c r="T188" s="172"/>
      <c r="U188" s="166"/>
      <c r="V188" s="165"/>
      <c r="W188" s="172"/>
      <c r="X188" s="172"/>
      <c r="Y188" s="172"/>
      <c r="Z188" s="172"/>
      <c r="AA188" s="172"/>
      <c r="AB188" s="172"/>
      <c r="AC188" s="172"/>
      <c r="AD188" s="172"/>
      <c r="AE188" s="172"/>
      <c r="AF188" s="172"/>
      <c r="AG188" s="172"/>
      <c r="AH188" s="172"/>
      <c r="AI188" s="172"/>
      <c r="AJ188" s="172"/>
      <c r="AK188" s="172"/>
      <c r="AL188" s="173"/>
      <c r="AM188" s="166"/>
      <c r="AN188" s="165"/>
      <c r="AO188" s="172"/>
      <c r="AP188" s="172"/>
      <c r="AQ188" s="172"/>
    </row>
    <row r="189" spans="1:43" ht="6" customHeight="1" x14ac:dyDescent="0.2">
      <c r="A189" s="34"/>
      <c r="B189" s="787"/>
      <c r="C189" s="152"/>
      <c r="D189" s="153"/>
      <c r="E189" s="34"/>
      <c r="F189" s="34"/>
      <c r="G189" s="34"/>
      <c r="H189" s="34"/>
      <c r="I189" s="34"/>
      <c r="J189" s="34"/>
      <c r="K189" s="34"/>
      <c r="L189" s="34"/>
      <c r="M189" s="34"/>
      <c r="N189" s="34"/>
      <c r="O189" s="34"/>
      <c r="P189" s="34"/>
      <c r="Q189" s="34"/>
      <c r="R189" s="34"/>
      <c r="S189" s="34"/>
      <c r="T189" s="34"/>
      <c r="U189" s="152"/>
      <c r="V189" s="153"/>
      <c r="W189" s="34"/>
      <c r="X189" s="34"/>
      <c r="Y189" s="34"/>
      <c r="Z189" s="34"/>
      <c r="AA189" s="34"/>
      <c r="AB189" s="34"/>
      <c r="AC189" s="34"/>
      <c r="AD189" s="34"/>
      <c r="AE189" s="34"/>
      <c r="AF189" s="34"/>
      <c r="AG189" s="34"/>
      <c r="AH189" s="34"/>
      <c r="AI189" s="34"/>
      <c r="AJ189" s="34"/>
      <c r="AK189" s="34"/>
      <c r="AL189" s="41"/>
      <c r="AM189" s="152"/>
      <c r="AN189" s="153"/>
      <c r="AO189" s="34"/>
      <c r="AP189" s="34"/>
      <c r="AQ189" s="34"/>
    </row>
    <row r="190" spans="1:43" ht="11.25" customHeight="1" x14ac:dyDescent="0.2">
      <c r="A190" s="157"/>
      <c r="B190" s="161">
        <v>1030</v>
      </c>
      <c r="C190" s="155"/>
      <c r="D190" s="156"/>
      <c r="E190" s="914" t="str">
        <f ca="1">VLOOKUP(INDIRECT(ADDRESS(ROW(),COLUMN()-3)),Language_Translations,MATCH(Language_Selected,Language_Options,0),FALSE)</f>
        <v>Où le test a-t-il été fait ?</v>
      </c>
      <c r="F190" s="914"/>
      <c r="G190" s="914"/>
      <c r="H190" s="914"/>
      <c r="I190" s="914"/>
      <c r="J190" s="914"/>
      <c r="K190" s="914"/>
      <c r="L190" s="914"/>
      <c r="M190" s="914"/>
      <c r="N190" s="914"/>
      <c r="O190" s="914"/>
      <c r="P190" s="914"/>
      <c r="Q190" s="914"/>
      <c r="R190" s="914"/>
      <c r="S190" s="914"/>
      <c r="T190" s="914"/>
      <c r="U190" s="238"/>
      <c r="V190" s="156"/>
      <c r="W190" s="263" t="s">
        <v>597</v>
      </c>
      <c r="X190" s="159"/>
      <c r="Y190" s="159"/>
      <c r="Z190" s="159"/>
      <c r="AA190" s="159"/>
      <c r="AB190" s="159"/>
      <c r="AC190" s="159"/>
      <c r="AD190" s="159"/>
      <c r="AE190" s="159"/>
      <c r="AF190" s="159"/>
      <c r="AG190" s="159"/>
      <c r="AH190" s="159"/>
      <c r="AI190" s="159"/>
      <c r="AJ190" s="159"/>
      <c r="AK190" s="159"/>
      <c r="AL190" s="168"/>
      <c r="AM190" s="155"/>
      <c r="AN190" s="156"/>
      <c r="AO190" s="157"/>
      <c r="AP190" s="157"/>
      <c r="AQ190" s="157"/>
    </row>
    <row r="191" spans="1:43" x14ac:dyDescent="0.2">
      <c r="A191" s="157"/>
      <c r="B191" s="174" t="s">
        <v>53</v>
      </c>
      <c r="C191" s="155"/>
      <c r="D191" s="156"/>
      <c r="E191" s="914"/>
      <c r="F191" s="914"/>
      <c r="G191" s="914"/>
      <c r="H191" s="914"/>
      <c r="I191" s="914"/>
      <c r="J191" s="914"/>
      <c r="K191" s="914"/>
      <c r="L191" s="914"/>
      <c r="M191" s="914"/>
      <c r="N191" s="914"/>
      <c r="O191" s="914"/>
      <c r="P191" s="914"/>
      <c r="Q191" s="914"/>
      <c r="R191" s="914"/>
      <c r="S191" s="914"/>
      <c r="T191" s="914"/>
      <c r="U191" s="155"/>
      <c r="V191" s="156"/>
      <c r="W191" s="159"/>
      <c r="X191" s="159" t="s">
        <v>598</v>
      </c>
      <c r="Y191" s="159"/>
      <c r="Z191" s="159"/>
      <c r="AA191" s="159"/>
      <c r="AB191" s="159"/>
      <c r="AC191" s="159"/>
      <c r="AD191" s="159"/>
      <c r="AE191" s="159"/>
      <c r="AF191" s="162"/>
      <c r="AG191" s="162" t="s">
        <v>2</v>
      </c>
      <c r="AH191" s="239"/>
      <c r="AI191" s="162"/>
      <c r="AJ191" s="162"/>
      <c r="AK191" s="162"/>
      <c r="AL191" s="168" t="s">
        <v>40</v>
      </c>
      <c r="AM191" s="155"/>
      <c r="AN191" s="156"/>
      <c r="AO191" s="159"/>
      <c r="AP191" s="157"/>
      <c r="AQ191" s="157"/>
    </row>
    <row r="192" spans="1:43" x14ac:dyDescent="0.2">
      <c r="A192" s="157"/>
      <c r="B192" s="161"/>
      <c r="C192" s="155"/>
      <c r="D192" s="156"/>
      <c r="E192" s="28"/>
      <c r="F192" s="28"/>
      <c r="G192" s="28"/>
      <c r="H192" s="28"/>
      <c r="I192" s="28"/>
      <c r="J192" s="28"/>
      <c r="K192" s="28"/>
      <c r="L192" s="28"/>
      <c r="M192" s="28"/>
      <c r="N192" s="28"/>
      <c r="O192" s="28"/>
      <c r="P192" s="28"/>
      <c r="Q192" s="24"/>
      <c r="R192" s="24"/>
      <c r="S192" s="28"/>
      <c r="T192" s="24"/>
      <c r="U192" s="94"/>
      <c r="V192" s="156"/>
      <c r="W192" s="159"/>
      <c r="X192" s="159" t="s">
        <v>1166</v>
      </c>
      <c r="Y192" s="159"/>
      <c r="Z192" s="159"/>
      <c r="AA192" s="159"/>
      <c r="AB192" s="159"/>
      <c r="AC192" s="159"/>
      <c r="AD192" s="159"/>
      <c r="AE192" s="159"/>
      <c r="AF192" s="264"/>
      <c r="AG192" s="162"/>
      <c r="AI192" s="162"/>
      <c r="AJ192" s="162" t="s">
        <v>2</v>
      </c>
      <c r="AK192" s="162"/>
      <c r="AL192" s="168" t="s">
        <v>41</v>
      </c>
      <c r="AM192" s="155"/>
      <c r="AN192" s="156"/>
      <c r="AO192" s="159"/>
      <c r="AP192" s="157"/>
      <c r="AQ192" s="157"/>
    </row>
    <row r="193" spans="1:43" x14ac:dyDescent="0.2">
      <c r="A193" s="157"/>
      <c r="B193" s="161"/>
      <c r="C193" s="155"/>
      <c r="D193" s="156"/>
      <c r="E193" s="899" t="s">
        <v>1165</v>
      </c>
      <c r="F193" s="899"/>
      <c r="G193" s="899"/>
      <c r="H193" s="899"/>
      <c r="I193" s="899"/>
      <c r="J193" s="899"/>
      <c r="K193" s="899"/>
      <c r="L193" s="899"/>
      <c r="M193" s="899"/>
      <c r="N193" s="899"/>
      <c r="O193" s="899"/>
      <c r="P193" s="899"/>
      <c r="Q193" s="899"/>
      <c r="R193" s="899"/>
      <c r="S193" s="899"/>
      <c r="T193" s="899"/>
      <c r="U193" s="94"/>
      <c r="V193" s="156"/>
      <c r="W193" s="159"/>
      <c r="X193" s="159" t="s">
        <v>1678</v>
      </c>
      <c r="Y193" s="159"/>
      <c r="Z193" s="159"/>
      <c r="AA193" s="159"/>
      <c r="AB193" s="159"/>
      <c r="AC193" s="159"/>
      <c r="AD193" s="159"/>
      <c r="AE193" s="265"/>
      <c r="AF193" s="265"/>
      <c r="AG193" s="162"/>
      <c r="AH193" s="266"/>
      <c r="AI193" s="266"/>
      <c r="AJ193" s="239"/>
      <c r="AK193" s="162"/>
      <c r="AL193" s="142"/>
      <c r="AM193" s="155"/>
      <c r="AN193" s="156"/>
      <c r="AO193" s="159"/>
      <c r="AP193" s="157"/>
      <c r="AQ193" s="157"/>
    </row>
    <row r="194" spans="1:43" x14ac:dyDescent="0.2">
      <c r="A194" s="790"/>
      <c r="B194" s="161"/>
      <c r="C194" s="155"/>
      <c r="D194" s="156"/>
      <c r="E194" s="899"/>
      <c r="F194" s="899"/>
      <c r="G194" s="899"/>
      <c r="H194" s="899"/>
      <c r="I194" s="899"/>
      <c r="J194" s="899"/>
      <c r="K194" s="899"/>
      <c r="L194" s="899"/>
      <c r="M194" s="899"/>
      <c r="N194" s="899"/>
      <c r="O194" s="899"/>
      <c r="P194" s="899"/>
      <c r="Q194" s="899"/>
      <c r="R194" s="899"/>
      <c r="S194" s="899"/>
      <c r="T194" s="899"/>
      <c r="U194" s="765"/>
      <c r="V194" s="156"/>
      <c r="W194" s="159"/>
      <c r="X194" s="159"/>
      <c r="Y194" s="159" t="s">
        <v>1679</v>
      </c>
      <c r="Z194" s="159"/>
      <c r="AA194" s="159"/>
      <c r="AB194" s="159"/>
      <c r="AC194" s="159"/>
      <c r="AD194" s="162" t="s">
        <v>2</v>
      </c>
      <c r="AE194" s="266"/>
      <c r="AF194" s="266"/>
      <c r="AG194" s="162"/>
      <c r="AH194" s="266"/>
      <c r="AI194" s="266"/>
      <c r="AJ194" s="239"/>
      <c r="AK194" s="162"/>
      <c r="AL194" s="168" t="s">
        <v>49</v>
      </c>
      <c r="AM194" s="155"/>
      <c r="AN194" s="156"/>
      <c r="AO194" s="159"/>
      <c r="AP194" s="790"/>
      <c r="AQ194" s="790"/>
    </row>
    <row r="195" spans="1:43" x14ac:dyDescent="0.2">
      <c r="A195" s="157"/>
      <c r="B195" s="161"/>
      <c r="C195" s="155"/>
      <c r="D195" s="156"/>
      <c r="E195" s="899"/>
      <c r="F195" s="899"/>
      <c r="G195" s="899"/>
      <c r="H195" s="899"/>
      <c r="I195" s="899"/>
      <c r="J195" s="899"/>
      <c r="K195" s="899"/>
      <c r="L195" s="899"/>
      <c r="M195" s="899"/>
      <c r="N195" s="899"/>
      <c r="O195" s="899"/>
      <c r="P195" s="899"/>
      <c r="Q195" s="899"/>
      <c r="R195" s="899"/>
      <c r="S195" s="899"/>
      <c r="T195" s="899"/>
      <c r="U195" s="94"/>
      <c r="V195" s="156"/>
      <c r="W195" s="159"/>
      <c r="X195" s="159" t="s">
        <v>1167</v>
      </c>
      <c r="Y195" s="159"/>
      <c r="Z195" s="159"/>
      <c r="AA195" s="159"/>
      <c r="AB195" s="159"/>
      <c r="AC195" s="159"/>
      <c r="AD195" s="159"/>
      <c r="AE195" s="159"/>
      <c r="AG195" s="162"/>
      <c r="AH195" s="239"/>
      <c r="AI195" s="162"/>
      <c r="AJ195" s="162" t="s">
        <v>2</v>
      </c>
      <c r="AK195" s="162"/>
      <c r="AL195" s="168" t="s">
        <v>169</v>
      </c>
      <c r="AM195" s="155"/>
      <c r="AN195" s="156"/>
      <c r="AO195" s="157"/>
      <c r="AP195" s="157"/>
      <c r="AQ195" s="157"/>
    </row>
    <row r="196" spans="1:43" x14ac:dyDescent="0.2">
      <c r="A196" s="157"/>
      <c r="B196" s="161"/>
      <c r="C196" s="155"/>
      <c r="D196" s="156"/>
      <c r="E196" s="899"/>
      <c r="F196" s="899"/>
      <c r="G196" s="899"/>
      <c r="H196" s="899"/>
      <c r="I196" s="899"/>
      <c r="J196" s="899"/>
      <c r="K196" s="899"/>
      <c r="L196" s="899"/>
      <c r="M196" s="899"/>
      <c r="N196" s="899"/>
      <c r="O196" s="899"/>
      <c r="P196" s="899"/>
      <c r="Q196" s="899"/>
      <c r="R196" s="899"/>
      <c r="S196" s="899"/>
      <c r="T196" s="899"/>
      <c r="U196" s="94"/>
      <c r="V196" s="156"/>
      <c r="W196" s="159"/>
      <c r="X196" s="159" t="s">
        <v>1680</v>
      </c>
      <c r="Y196" s="159"/>
      <c r="Z196" s="159"/>
      <c r="AA196" s="159"/>
      <c r="AB196" s="159"/>
      <c r="AC196" s="159"/>
      <c r="AD196" s="159"/>
      <c r="AF196" s="162"/>
      <c r="AG196" s="162"/>
      <c r="AH196" s="162"/>
      <c r="AI196" s="162"/>
      <c r="AJ196" s="162"/>
      <c r="AK196" s="162"/>
      <c r="AL196" s="142"/>
      <c r="AM196" s="155"/>
      <c r="AN196" s="156"/>
      <c r="AO196" s="157"/>
      <c r="AP196" s="157"/>
      <c r="AQ196" s="157"/>
    </row>
    <row r="197" spans="1:43" x14ac:dyDescent="0.2">
      <c r="A197" s="790"/>
      <c r="B197" s="161"/>
      <c r="C197" s="155"/>
      <c r="D197" s="156"/>
      <c r="E197" s="899"/>
      <c r="F197" s="899"/>
      <c r="G197" s="899"/>
      <c r="H197" s="899"/>
      <c r="I197" s="899"/>
      <c r="J197" s="899"/>
      <c r="K197" s="899"/>
      <c r="L197" s="899"/>
      <c r="M197" s="899"/>
      <c r="N197" s="899"/>
      <c r="O197" s="899"/>
      <c r="P197" s="899"/>
      <c r="Q197" s="899"/>
      <c r="R197" s="899"/>
      <c r="S197" s="899"/>
      <c r="T197" s="899"/>
      <c r="U197" s="765"/>
      <c r="V197" s="156"/>
      <c r="W197" s="159"/>
      <c r="X197" s="159"/>
      <c r="Y197" s="159" t="s">
        <v>1679</v>
      </c>
      <c r="Z197" s="159"/>
      <c r="AA197" s="159"/>
      <c r="AB197" s="159"/>
      <c r="AC197" s="159"/>
      <c r="AD197" s="162" t="s">
        <v>2</v>
      </c>
      <c r="AE197" s="266"/>
      <c r="AF197" s="266"/>
      <c r="AG197" s="162"/>
      <c r="AH197" s="266"/>
      <c r="AI197" s="266"/>
      <c r="AJ197" s="239"/>
      <c r="AK197" s="162"/>
      <c r="AL197" s="168" t="s">
        <v>173</v>
      </c>
      <c r="AM197" s="155"/>
      <c r="AN197" s="156"/>
      <c r="AO197" s="790"/>
      <c r="AP197" s="790"/>
      <c r="AQ197" s="790"/>
    </row>
    <row r="198" spans="1:43" x14ac:dyDescent="0.2">
      <c r="A198" s="157"/>
      <c r="B198" s="161"/>
      <c r="C198" s="155"/>
      <c r="D198" s="156"/>
      <c r="E198" s="899"/>
      <c r="F198" s="899"/>
      <c r="G198" s="899"/>
      <c r="H198" s="899"/>
      <c r="I198" s="899"/>
      <c r="J198" s="899"/>
      <c r="K198" s="899"/>
      <c r="L198" s="899"/>
      <c r="M198" s="899"/>
      <c r="N198" s="899"/>
      <c r="O198" s="899"/>
      <c r="P198" s="899"/>
      <c r="Q198" s="899"/>
      <c r="R198" s="899"/>
      <c r="S198" s="899"/>
      <c r="T198" s="899"/>
      <c r="U198" s="94"/>
      <c r="V198" s="156"/>
      <c r="W198" s="159"/>
      <c r="X198" s="159" t="s">
        <v>600</v>
      </c>
      <c r="Y198" s="159"/>
      <c r="Z198" s="159"/>
      <c r="AA198" s="159"/>
      <c r="AB198" s="159"/>
      <c r="AC198" s="159"/>
      <c r="AD198" s="159"/>
      <c r="AE198" s="159"/>
      <c r="AF198" s="159"/>
      <c r="AG198" s="159"/>
      <c r="AH198" s="159"/>
      <c r="AI198" s="159"/>
      <c r="AJ198" s="159"/>
      <c r="AK198" s="159"/>
      <c r="AL198" s="168"/>
      <c r="AM198" s="155"/>
      <c r="AN198" s="156"/>
      <c r="AO198" s="157"/>
      <c r="AP198" s="157"/>
      <c r="AQ198" s="157"/>
    </row>
    <row r="199" spans="1:43" x14ac:dyDescent="0.2">
      <c r="A199" s="157"/>
      <c r="B199" s="161"/>
      <c r="C199" s="155"/>
      <c r="D199" s="156"/>
      <c r="E199" s="899"/>
      <c r="F199" s="899"/>
      <c r="G199" s="899"/>
      <c r="H199" s="899"/>
      <c r="I199" s="899"/>
      <c r="J199" s="899"/>
      <c r="K199" s="899"/>
      <c r="L199" s="899"/>
      <c r="M199" s="899"/>
      <c r="N199" s="899"/>
      <c r="O199" s="899"/>
      <c r="P199" s="899"/>
      <c r="Q199" s="899"/>
      <c r="R199" s="899"/>
      <c r="S199" s="899"/>
      <c r="T199" s="899"/>
      <c r="U199" s="94"/>
      <c r="V199" s="156"/>
      <c r="W199" s="159"/>
      <c r="X199" s="159"/>
      <c r="Y199" s="159"/>
      <c r="Z199" s="159"/>
      <c r="AA199" s="159"/>
      <c r="AB199" s="159"/>
      <c r="AC199" s="159"/>
      <c r="AD199" s="159"/>
      <c r="AE199" s="159"/>
      <c r="AF199" s="159"/>
      <c r="AG199" s="159"/>
      <c r="AH199" s="159"/>
      <c r="AI199" s="159"/>
      <c r="AJ199" s="159"/>
      <c r="AK199" s="159"/>
      <c r="AL199" s="168"/>
      <c r="AM199" s="155"/>
      <c r="AN199" s="156"/>
      <c r="AO199" s="157"/>
      <c r="AP199" s="157"/>
      <c r="AQ199" s="157"/>
    </row>
    <row r="200" spans="1:43" x14ac:dyDescent="0.2">
      <c r="A200" s="157"/>
      <c r="B200" s="161"/>
      <c r="C200" s="155"/>
      <c r="D200" s="156"/>
      <c r="E200" s="899"/>
      <c r="F200" s="899"/>
      <c r="G200" s="899"/>
      <c r="H200" s="899"/>
      <c r="I200" s="899"/>
      <c r="J200" s="899"/>
      <c r="K200" s="899"/>
      <c r="L200" s="899"/>
      <c r="M200" s="899"/>
      <c r="N200" s="899"/>
      <c r="O200" s="899"/>
      <c r="P200" s="899"/>
      <c r="Q200" s="899"/>
      <c r="R200" s="899"/>
      <c r="S200" s="899"/>
      <c r="T200" s="899"/>
      <c r="U200" s="94"/>
      <c r="V200" s="156"/>
      <c r="W200" s="159"/>
      <c r="X200" s="24"/>
      <c r="Y200" s="159"/>
      <c r="Z200" s="159"/>
      <c r="AA200" s="159"/>
      <c r="AB200" s="159"/>
      <c r="AC200" s="159"/>
      <c r="AD200" s="159"/>
      <c r="AE200" s="157"/>
      <c r="AF200" s="157"/>
      <c r="AG200" s="157"/>
      <c r="AH200" s="157"/>
      <c r="AI200" s="157"/>
      <c r="AJ200" s="157"/>
      <c r="AK200" s="157"/>
      <c r="AL200" s="168" t="s">
        <v>170</v>
      </c>
      <c r="AM200" s="155"/>
      <c r="AN200" s="156"/>
      <c r="AO200" s="157"/>
      <c r="AP200" s="157"/>
      <c r="AQ200" s="157"/>
    </row>
    <row r="201" spans="1:43" x14ac:dyDescent="0.2">
      <c r="A201" s="157"/>
      <c r="B201" s="161"/>
      <c r="C201" s="155"/>
      <c r="D201" s="156"/>
      <c r="E201" s="899"/>
      <c r="F201" s="899"/>
      <c r="G201" s="899"/>
      <c r="H201" s="899"/>
      <c r="I201" s="899"/>
      <c r="J201" s="899"/>
      <c r="K201" s="899"/>
      <c r="L201" s="899"/>
      <c r="M201" s="899"/>
      <c r="N201" s="899"/>
      <c r="O201" s="899"/>
      <c r="P201" s="899"/>
      <c r="Q201" s="899"/>
      <c r="R201" s="899"/>
      <c r="S201" s="899"/>
      <c r="T201" s="899"/>
      <c r="U201" s="94"/>
      <c r="V201" s="156"/>
      <c r="W201" s="159"/>
      <c r="X201" s="159"/>
      <c r="Z201" s="998" t="s">
        <v>559</v>
      </c>
      <c r="AA201" s="998"/>
      <c r="AB201" s="998"/>
      <c r="AC201" s="998"/>
      <c r="AD201" s="998"/>
      <c r="AE201" s="998"/>
      <c r="AF201" s="998"/>
      <c r="AG201" s="998"/>
      <c r="AH201" s="998"/>
      <c r="AI201" s="998"/>
      <c r="AJ201" s="998"/>
      <c r="AK201" s="998"/>
      <c r="AL201" s="168"/>
      <c r="AM201" s="155"/>
      <c r="AN201" s="156"/>
      <c r="AO201" s="157"/>
      <c r="AP201" s="157"/>
      <c r="AQ201" s="157"/>
    </row>
    <row r="202" spans="1:43" ht="10.5" x14ac:dyDescent="0.2">
      <c r="A202" s="157"/>
      <c r="B202" s="161"/>
      <c r="C202" s="155"/>
      <c r="D202" s="156"/>
      <c r="U202" s="94"/>
      <c r="V202" s="156"/>
      <c r="W202" s="263" t="s">
        <v>601</v>
      </c>
      <c r="X202" s="159"/>
      <c r="Y202" s="159"/>
      <c r="Z202" s="159"/>
      <c r="AA202" s="159"/>
      <c r="AB202" s="159"/>
      <c r="AC202" s="159"/>
      <c r="AD202" s="159"/>
      <c r="AE202" s="159"/>
      <c r="AF202" s="159"/>
      <c r="AG202" s="159"/>
      <c r="AH202" s="159"/>
      <c r="AI202" s="159"/>
      <c r="AJ202" s="159"/>
      <c r="AK202" s="159"/>
      <c r="AL202" s="168"/>
      <c r="AM202" s="155"/>
      <c r="AN202" s="156"/>
      <c r="AO202" s="157"/>
      <c r="AP202" s="157"/>
      <c r="AQ202" s="157"/>
    </row>
    <row r="203" spans="1:43" x14ac:dyDescent="0.2">
      <c r="A203" s="157"/>
      <c r="B203" s="161"/>
      <c r="C203" s="155"/>
      <c r="D203" s="156"/>
      <c r="E203" s="890" t="s">
        <v>595</v>
      </c>
      <c r="F203" s="890"/>
      <c r="G203" s="890"/>
      <c r="H203" s="890"/>
      <c r="I203" s="890"/>
      <c r="J203" s="890"/>
      <c r="K203" s="890"/>
      <c r="L203" s="890"/>
      <c r="M203" s="890"/>
      <c r="N203" s="890"/>
      <c r="O203" s="890"/>
      <c r="P203" s="890"/>
      <c r="Q203" s="890"/>
      <c r="R203" s="890"/>
      <c r="S203" s="890"/>
      <c r="T203" s="890"/>
      <c r="U203" s="94"/>
      <c r="V203" s="156"/>
      <c r="W203" s="159"/>
      <c r="X203" s="159" t="s">
        <v>1307</v>
      </c>
      <c r="Y203" s="159"/>
      <c r="Z203" s="159"/>
      <c r="AA203" s="159"/>
      <c r="AB203" s="159"/>
      <c r="AC203" s="159"/>
      <c r="AD203" s="159"/>
      <c r="AE203" s="159"/>
      <c r="AF203" s="159"/>
      <c r="AG203" s="159"/>
      <c r="AH203" s="159"/>
      <c r="AI203" s="159"/>
      <c r="AJ203" s="159"/>
      <c r="AK203" s="159"/>
      <c r="AL203" s="168"/>
      <c r="AM203" s="155"/>
      <c r="AN203" s="156"/>
      <c r="AO203" s="157"/>
      <c r="AP203" s="157"/>
      <c r="AQ203" s="157"/>
    </row>
    <row r="204" spans="1:43" x14ac:dyDescent="0.2">
      <c r="A204" s="157"/>
      <c r="B204" s="161"/>
      <c r="C204" s="155"/>
      <c r="D204" s="156"/>
      <c r="F204" s="24"/>
      <c r="G204" s="24"/>
      <c r="H204" s="24"/>
      <c r="I204" s="24"/>
      <c r="J204" s="24"/>
      <c r="K204" s="24"/>
      <c r="L204" s="24"/>
      <c r="M204" s="24"/>
      <c r="N204" s="24"/>
      <c r="O204" s="24"/>
      <c r="P204" s="24"/>
      <c r="Q204" s="24"/>
      <c r="R204" s="24"/>
      <c r="S204" s="24"/>
      <c r="T204" s="24"/>
      <c r="U204" s="94"/>
      <c r="V204" s="156"/>
      <c r="W204" s="159"/>
      <c r="X204" s="159"/>
      <c r="Y204" s="159" t="s">
        <v>645</v>
      </c>
      <c r="Z204" s="159"/>
      <c r="AA204" s="159"/>
      <c r="AB204" s="159"/>
      <c r="AC204" s="159"/>
      <c r="AD204" s="159"/>
      <c r="AE204" s="159"/>
      <c r="AF204" s="162" t="s">
        <v>2</v>
      </c>
      <c r="AG204" s="266"/>
      <c r="AH204" s="266"/>
      <c r="AI204" s="266"/>
      <c r="AJ204" s="266"/>
      <c r="AK204" s="266"/>
      <c r="AL204" s="168" t="s">
        <v>42</v>
      </c>
      <c r="AM204" s="155"/>
      <c r="AN204" s="156"/>
      <c r="AO204" s="157"/>
      <c r="AP204" s="157"/>
      <c r="AQ204" s="157"/>
    </row>
    <row r="205" spans="1:43" x14ac:dyDescent="0.2">
      <c r="A205" s="157"/>
      <c r="B205" s="161"/>
      <c r="C205" s="155"/>
      <c r="D205" s="156"/>
      <c r="U205" s="94"/>
      <c r="V205" s="156"/>
      <c r="W205" s="159"/>
      <c r="X205" s="159" t="s">
        <v>1678</v>
      </c>
      <c r="Y205" s="159"/>
      <c r="Z205" s="159"/>
      <c r="AA205" s="159"/>
      <c r="AB205" s="159"/>
      <c r="AC205" s="159"/>
      <c r="AD205" s="159"/>
      <c r="AE205" s="265"/>
      <c r="AF205" s="265"/>
      <c r="AG205" s="162"/>
      <c r="AH205" s="266"/>
      <c r="AI205" s="266"/>
      <c r="AJ205" s="239"/>
      <c r="AK205" s="162"/>
      <c r="AL205" s="142"/>
      <c r="AM205" s="155"/>
      <c r="AN205" s="156"/>
      <c r="AO205" s="157"/>
      <c r="AP205" s="157">
        <v>1033</v>
      </c>
      <c r="AQ205" s="157"/>
    </row>
    <row r="206" spans="1:43" x14ac:dyDescent="0.2">
      <c r="A206" s="790"/>
      <c r="B206" s="161"/>
      <c r="C206" s="155"/>
      <c r="D206" s="156"/>
      <c r="U206" s="765"/>
      <c r="V206" s="156"/>
      <c r="W206" s="159"/>
      <c r="X206" s="159"/>
      <c r="Y206" s="159" t="s">
        <v>1679</v>
      </c>
      <c r="Z206" s="159"/>
      <c r="AA206" s="159"/>
      <c r="AB206" s="159"/>
      <c r="AC206" s="159"/>
      <c r="AD206" s="162" t="s">
        <v>2</v>
      </c>
      <c r="AE206" s="266"/>
      <c r="AF206" s="266"/>
      <c r="AG206" s="162"/>
      <c r="AH206" s="266"/>
      <c r="AI206" s="266"/>
      <c r="AJ206" s="239"/>
      <c r="AK206" s="162"/>
      <c r="AL206" s="168" t="s">
        <v>43</v>
      </c>
      <c r="AM206" s="155"/>
      <c r="AN206" s="156"/>
      <c r="AO206" s="790"/>
      <c r="AP206" s="790"/>
      <c r="AQ206" s="790"/>
    </row>
    <row r="207" spans="1:43" x14ac:dyDescent="0.2">
      <c r="A207" s="157"/>
      <c r="B207" s="161"/>
      <c r="C207" s="155"/>
      <c r="D207" s="156"/>
      <c r="F207" s="24"/>
      <c r="G207" s="24"/>
      <c r="H207" s="24"/>
      <c r="I207" s="24"/>
      <c r="J207" s="24"/>
      <c r="K207" s="24"/>
      <c r="L207" s="24"/>
      <c r="M207" s="24"/>
      <c r="N207" s="24"/>
      <c r="O207" s="24"/>
      <c r="P207" s="24"/>
      <c r="Q207" s="24"/>
      <c r="R207" s="24"/>
      <c r="S207" s="24"/>
      <c r="T207" s="24"/>
      <c r="U207" s="94"/>
      <c r="V207" s="156"/>
      <c r="W207" s="159"/>
      <c r="X207" s="159" t="s">
        <v>644</v>
      </c>
      <c r="Y207" s="159"/>
      <c r="Z207" s="159"/>
      <c r="AA207" s="159"/>
      <c r="AB207" s="162" t="s">
        <v>2</v>
      </c>
      <c r="AC207" s="239"/>
      <c r="AD207" s="266"/>
      <c r="AE207" s="266"/>
      <c r="AF207" s="266"/>
      <c r="AG207" s="266"/>
      <c r="AH207" s="266"/>
      <c r="AI207" s="266"/>
      <c r="AJ207" s="266"/>
      <c r="AK207" s="162"/>
      <c r="AL207" s="168" t="s">
        <v>44</v>
      </c>
      <c r="AM207" s="155"/>
      <c r="AN207" s="156"/>
      <c r="AO207" s="157"/>
      <c r="AQ207" s="157"/>
    </row>
    <row r="208" spans="1:43" x14ac:dyDescent="0.2">
      <c r="A208" s="157"/>
      <c r="B208" s="161"/>
      <c r="C208" s="155"/>
      <c r="D208" s="156"/>
      <c r="U208" s="94"/>
      <c r="V208" s="156"/>
      <c r="W208" s="159"/>
      <c r="X208" s="159" t="s">
        <v>1680</v>
      </c>
      <c r="Y208" s="159"/>
      <c r="Z208" s="159"/>
      <c r="AA208" s="159"/>
      <c r="AB208" s="159"/>
      <c r="AC208" s="159"/>
      <c r="AD208" s="159"/>
      <c r="AF208" s="162"/>
      <c r="AG208" s="162"/>
      <c r="AH208" s="162"/>
      <c r="AI208" s="162"/>
      <c r="AJ208" s="162"/>
      <c r="AK208" s="162"/>
      <c r="AL208" s="142"/>
      <c r="AM208" s="155"/>
      <c r="AN208" s="156"/>
      <c r="AO208" s="157"/>
      <c r="AP208" s="157"/>
      <c r="AQ208" s="157"/>
    </row>
    <row r="209" spans="1:43" x14ac:dyDescent="0.2">
      <c r="A209" s="790"/>
      <c r="B209" s="161"/>
      <c r="C209" s="155"/>
      <c r="D209" s="156"/>
      <c r="U209" s="765"/>
      <c r="V209" s="156"/>
      <c r="W209" s="159"/>
      <c r="X209" s="159"/>
      <c r="Y209" s="159" t="s">
        <v>1679</v>
      </c>
      <c r="Z209" s="159"/>
      <c r="AA209" s="159"/>
      <c r="AB209" s="159"/>
      <c r="AC209" s="159"/>
      <c r="AD209" s="162" t="s">
        <v>2</v>
      </c>
      <c r="AE209" s="266"/>
      <c r="AF209" s="266"/>
      <c r="AG209" s="162"/>
      <c r="AH209" s="266"/>
      <c r="AI209" s="266"/>
      <c r="AJ209" s="239"/>
      <c r="AK209" s="162"/>
      <c r="AL209" s="168" t="s">
        <v>171</v>
      </c>
      <c r="AM209" s="155"/>
      <c r="AN209" s="156"/>
      <c r="AO209" s="790"/>
      <c r="AP209" s="790"/>
      <c r="AQ209" s="790"/>
    </row>
    <row r="210" spans="1:43" x14ac:dyDescent="0.2">
      <c r="A210" s="157"/>
      <c r="B210" s="161"/>
      <c r="C210" s="155"/>
      <c r="D210" s="156"/>
      <c r="U210" s="94"/>
      <c r="V210" s="156"/>
      <c r="W210" s="159"/>
      <c r="X210" s="159" t="s">
        <v>604</v>
      </c>
      <c r="Y210" s="159"/>
      <c r="Z210" s="159"/>
      <c r="AA210" s="159"/>
      <c r="AB210" s="159"/>
      <c r="AC210" s="159"/>
      <c r="AD210" s="159"/>
      <c r="AE210" s="159"/>
      <c r="AF210" s="159"/>
      <c r="AG210" s="159"/>
      <c r="AH210" s="159"/>
      <c r="AI210" s="159"/>
      <c r="AJ210" s="159"/>
      <c r="AK210" s="159"/>
      <c r="AL210" s="168"/>
      <c r="AM210" s="155"/>
      <c r="AN210" s="156"/>
      <c r="AO210" s="157"/>
      <c r="AP210" s="157"/>
      <c r="AQ210" s="157"/>
    </row>
    <row r="211" spans="1:43" x14ac:dyDescent="0.2">
      <c r="A211" s="157"/>
      <c r="B211" s="161"/>
      <c r="C211" s="155"/>
      <c r="D211" s="156"/>
      <c r="U211" s="94"/>
      <c r="V211" s="156"/>
      <c r="W211" s="159"/>
      <c r="X211" s="159"/>
      <c r="Y211" s="159"/>
      <c r="Z211" s="159"/>
      <c r="AA211" s="159"/>
      <c r="AB211" s="159"/>
      <c r="AC211" s="159"/>
      <c r="AD211" s="159"/>
      <c r="AE211" s="159"/>
      <c r="AF211" s="159"/>
      <c r="AG211" s="159"/>
      <c r="AH211" s="159"/>
      <c r="AI211" s="159"/>
      <c r="AJ211" s="159"/>
      <c r="AK211" s="159"/>
      <c r="AL211" s="168"/>
      <c r="AM211" s="155"/>
      <c r="AN211" s="156"/>
      <c r="AO211" s="157"/>
      <c r="AP211" s="157"/>
      <c r="AQ211" s="157"/>
    </row>
    <row r="212" spans="1:43" x14ac:dyDescent="0.2">
      <c r="A212" s="157"/>
      <c r="B212" s="161"/>
      <c r="C212" s="155"/>
      <c r="D212" s="156"/>
      <c r="U212" s="94"/>
      <c r="V212" s="156"/>
      <c r="W212" s="159"/>
      <c r="X212" s="24"/>
      <c r="Y212" s="159"/>
      <c r="Z212" s="159"/>
      <c r="AA212" s="159"/>
      <c r="AB212" s="159"/>
      <c r="AC212" s="159"/>
      <c r="AD212" s="159"/>
      <c r="AE212" s="157"/>
      <c r="AF212" s="157"/>
      <c r="AG212" s="157"/>
      <c r="AH212" s="157"/>
      <c r="AI212" s="157"/>
      <c r="AJ212" s="157"/>
      <c r="AK212" s="157"/>
      <c r="AL212" s="169" t="s">
        <v>45</v>
      </c>
      <c r="AM212" s="155"/>
      <c r="AN212" s="156"/>
      <c r="AO212" s="157"/>
      <c r="AP212" s="157"/>
      <c r="AQ212" s="157"/>
    </row>
    <row r="213" spans="1:43" x14ac:dyDescent="0.2">
      <c r="A213" s="157"/>
      <c r="B213" s="161"/>
      <c r="C213" s="155"/>
      <c r="D213" s="156"/>
      <c r="U213" s="94"/>
      <c r="V213" s="156"/>
      <c r="W213" s="159"/>
      <c r="X213" s="159"/>
      <c r="Z213" s="998" t="s">
        <v>559</v>
      </c>
      <c r="AA213" s="998"/>
      <c r="AB213" s="998"/>
      <c r="AC213" s="998"/>
      <c r="AD213" s="998"/>
      <c r="AE213" s="998"/>
      <c r="AF213" s="998"/>
      <c r="AG213" s="998"/>
      <c r="AH213" s="998"/>
      <c r="AI213" s="998"/>
      <c r="AJ213" s="998"/>
      <c r="AK213" s="998"/>
      <c r="AM213" s="155"/>
      <c r="AN213" s="156"/>
      <c r="AO213" s="157"/>
      <c r="AP213" s="157"/>
      <c r="AQ213" s="157"/>
    </row>
    <row r="214" spans="1:43" ht="10.5" x14ac:dyDescent="0.2">
      <c r="A214" s="157"/>
      <c r="B214" s="161"/>
      <c r="C214" s="155"/>
      <c r="D214" s="156"/>
      <c r="U214" s="155"/>
      <c r="V214" s="156"/>
      <c r="W214" s="263" t="s">
        <v>646</v>
      </c>
      <c r="X214" s="159"/>
      <c r="Y214" s="159"/>
      <c r="Z214" s="159"/>
      <c r="AA214" s="159"/>
      <c r="AB214" s="159"/>
      <c r="AC214" s="159"/>
      <c r="AD214" s="159"/>
      <c r="AE214" s="159"/>
      <c r="AF214" s="159"/>
      <c r="AG214" s="159"/>
      <c r="AH214" s="159"/>
      <c r="AI214" s="159"/>
      <c r="AJ214" s="159"/>
      <c r="AK214" s="159"/>
      <c r="AL214" s="168"/>
      <c r="AM214" s="155"/>
      <c r="AN214" s="156"/>
      <c r="AO214" s="157"/>
      <c r="AP214" s="157"/>
      <c r="AQ214" s="157"/>
    </row>
    <row r="215" spans="1:43" x14ac:dyDescent="0.2">
      <c r="A215" s="157"/>
      <c r="B215" s="161"/>
      <c r="C215" s="155"/>
      <c r="D215" s="156"/>
      <c r="U215" s="155"/>
      <c r="V215" s="156"/>
      <c r="W215" s="159"/>
      <c r="X215" s="159" t="s">
        <v>724</v>
      </c>
      <c r="Y215" s="159"/>
      <c r="Z215" s="159"/>
      <c r="AA215" s="162" t="s">
        <v>2</v>
      </c>
      <c r="AB215" s="162"/>
      <c r="AC215" s="162"/>
      <c r="AD215" s="162"/>
      <c r="AE215" s="162"/>
      <c r="AF215" s="162"/>
      <c r="AG215" s="162"/>
      <c r="AH215" s="162"/>
      <c r="AI215" s="162"/>
      <c r="AJ215" s="162"/>
      <c r="AK215" s="162"/>
      <c r="AL215" s="168" t="s">
        <v>46</v>
      </c>
      <c r="AM215" s="155"/>
      <c r="AN215" s="156"/>
      <c r="AO215" s="157"/>
      <c r="AP215" s="157"/>
      <c r="AQ215" s="157"/>
    </row>
    <row r="216" spans="1:43" x14ac:dyDescent="0.2">
      <c r="A216" s="157"/>
      <c r="B216" s="161"/>
      <c r="C216" s="155"/>
      <c r="D216" s="156"/>
      <c r="U216" s="155"/>
      <c r="V216" s="156"/>
      <c r="W216" s="159"/>
      <c r="X216" s="159" t="s">
        <v>1308</v>
      </c>
      <c r="Y216" s="159"/>
      <c r="Z216" s="159"/>
      <c r="AA216" s="159"/>
      <c r="AB216" s="159"/>
      <c r="AC216" s="162"/>
      <c r="AD216" s="162" t="s">
        <v>2</v>
      </c>
      <c r="AE216" s="162"/>
      <c r="AF216" s="162"/>
      <c r="AG216" s="162"/>
      <c r="AH216" s="162"/>
      <c r="AI216" s="162"/>
      <c r="AJ216" s="162"/>
      <c r="AK216" s="162"/>
      <c r="AL216" s="168" t="s">
        <v>175</v>
      </c>
      <c r="AM216" s="155"/>
      <c r="AN216" s="156"/>
      <c r="AO216" s="157"/>
      <c r="AP216" s="157"/>
      <c r="AQ216" s="157"/>
    </row>
    <row r="217" spans="1:43" x14ac:dyDescent="0.2">
      <c r="A217" s="157"/>
      <c r="B217" s="161"/>
      <c r="C217" s="155"/>
      <c r="D217" s="156"/>
      <c r="E217" s="159"/>
      <c r="F217" s="159"/>
      <c r="G217" s="159"/>
      <c r="H217" s="159"/>
      <c r="I217" s="159"/>
      <c r="J217" s="159"/>
      <c r="K217" s="159"/>
      <c r="L217" s="159"/>
      <c r="M217" s="159"/>
      <c r="N217" s="159"/>
      <c r="O217" s="159"/>
      <c r="P217" s="159"/>
      <c r="Q217" s="159"/>
      <c r="R217" s="159"/>
      <c r="S217" s="159"/>
      <c r="T217" s="159"/>
      <c r="U217" s="155"/>
      <c r="V217" s="156"/>
      <c r="W217" s="159"/>
      <c r="X217" s="159" t="s">
        <v>1309</v>
      </c>
      <c r="Y217" s="159"/>
      <c r="Z217" s="159"/>
      <c r="AA217" s="159"/>
      <c r="AB217" s="159"/>
      <c r="AC217" s="159"/>
      <c r="AD217" s="159"/>
      <c r="AE217" s="159"/>
      <c r="AF217" s="162" t="s">
        <v>2</v>
      </c>
      <c r="AG217" s="239"/>
      <c r="AH217" s="239"/>
      <c r="AI217" s="162"/>
      <c r="AJ217" s="162"/>
      <c r="AK217" s="162"/>
      <c r="AL217" s="267" t="s">
        <v>176</v>
      </c>
      <c r="AM217" s="155"/>
      <c r="AN217" s="156"/>
      <c r="AO217" s="157"/>
      <c r="AP217" s="157"/>
      <c r="AQ217" s="157"/>
    </row>
    <row r="218" spans="1:43" x14ac:dyDescent="0.2">
      <c r="A218" s="157"/>
      <c r="B218" s="161"/>
      <c r="C218" s="155"/>
      <c r="D218" s="156"/>
      <c r="E218" s="159"/>
      <c r="F218" s="159"/>
      <c r="G218" s="159"/>
      <c r="H218" s="159"/>
      <c r="I218" s="159"/>
      <c r="J218" s="159"/>
      <c r="K218" s="159"/>
      <c r="L218" s="159"/>
      <c r="M218" s="159"/>
      <c r="N218" s="159"/>
      <c r="O218" s="159"/>
      <c r="P218" s="159"/>
      <c r="Q218" s="159"/>
      <c r="R218" s="159"/>
      <c r="S218" s="159"/>
      <c r="T218" s="159"/>
      <c r="U218" s="155"/>
      <c r="V218" s="156"/>
      <c r="W218" s="159"/>
      <c r="X218" s="159"/>
      <c r="Y218" s="159"/>
      <c r="Z218" s="159"/>
      <c r="AA218" s="159"/>
      <c r="AB218" s="159"/>
      <c r="AC218" s="159"/>
      <c r="AD218" s="159"/>
      <c r="AE218" s="159"/>
      <c r="AF218" s="159"/>
      <c r="AG218" s="159"/>
      <c r="AH218" s="159"/>
      <c r="AI218" s="159"/>
      <c r="AJ218" s="159"/>
      <c r="AK218" s="159"/>
      <c r="AL218" s="168"/>
      <c r="AM218" s="155"/>
      <c r="AN218" s="156"/>
      <c r="AO218" s="157"/>
      <c r="AP218" s="157"/>
      <c r="AQ218" s="157"/>
    </row>
    <row r="219" spans="1:43" x14ac:dyDescent="0.2">
      <c r="A219" s="157"/>
      <c r="B219" s="161"/>
      <c r="C219" s="155"/>
      <c r="D219" s="156"/>
      <c r="E219" s="159"/>
      <c r="F219" s="159"/>
      <c r="G219" s="159"/>
      <c r="H219" s="159"/>
      <c r="I219" s="159"/>
      <c r="J219" s="159"/>
      <c r="K219" s="159"/>
      <c r="L219" s="159"/>
      <c r="M219" s="159"/>
      <c r="N219" s="159"/>
      <c r="O219" s="159"/>
      <c r="P219" s="159"/>
      <c r="Q219" s="159"/>
      <c r="R219" s="159"/>
      <c r="S219" s="159"/>
      <c r="T219" s="159"/>
      <c r="U219" s="155"/>
      <c r="V219" s="156"/>
      <c r="W219" s="159" t="s">
        <v>558</v>
      </c>
      <c r="X219" s="159"/>
      <c r="Y219" s="159"/>
      <c r="Z219" s="159"/>
      <c r="AA219" s="157"/>
      <c r="AB219" s="157"/>
      <c r="AC219" s="157"/>
      <c r="AD219" s="157"/>
      <c r="AE219" s="157"/>
      <c r="AF219" s="157"/>
      <c r="AG219" s="157"/>
      <c r="AH219" s="157"/>
      <c r="AI219" s="157"/>
      <c r="AJ219" s="157"/>
      <c r="AK219" s="157"/>
      <c r="AL219" s="168" t="s">
        <v>48</v>
      </c>
      <c r="AM219" s="155"/>
      <c r="AN219" s="156"/>
      <c r="AO219" s="157"/>
      <c r="AP219" s="157"/>
      <c r="AQ219" s="157"/>
    </row>
    <row r="220" spans="1:43" x14ac:dyDescent="0.2">
      <c r="A220" s="157"/>
      <c r="B220" s="161"/>
      <c r="C220" s="155"/>
      <c r="D220" s="156"/>
      <c r="E220" s="159"/>
      <c r="F220" s="159"/>
      <c r="G220" s="159"/>
      <c r="H220" s="159"/>
      <c r="I220" s="159"/>
      <c r="J220" s="159"/>
      <c r="K220" s="159"/>
      <c r="L220" s="159"/>
      <c r="M220" s="159"/>
      <c r="N220" s="159"/>
      <c r="O220" s="159"/>
      <c r="P220" s="159"/>
      <c r="Q220" s="159"/>
      <c r="R220" s="159"/>
      <c r="S220" s="159"/>
      <c r="T220" s="159"/>
      <c r="U220" s="155"/>
      <c r="V220" s="156"/>
      <c r="W220" s="157"/>
      <c r="X220" s="157"/>
      <c r="Y220" s="157"/>
      <c r="Z220" s="998" t="s">
        <v>559</v>
      </c>
      <c r="AA220" s="998"/>
      <c r="AB220" s="998"/>
      <c r="AC220" s="998"/>
      <c r="AD220" s="998"/>
      <c r="AE220" s="998"/>
      <c r="AF220" s="998"/>
      <c r="AG220" s="998"/>
      <c r="AH220" s="998"/>
      <c r="AI220" s="998"/>
      <c r="AJ220" s="998"/>
      <c r="AK220" s="998"/>
      <c r="AL220" s="158"/>
      <c r="AM220" s="155"/>
      <c r="AN220" s="156"/>
      <c r="AO220" s="157"/>
      <c r="AP220" s="157"/>
      <c r="AQ220" s="157"/>
    </row>
    <row r="221" spans="1:43" ht="6" customHeight="1" x14ac:dyDescent="0.2">
      <c r="A221" s="172"/>
      <c r="B221" s="171"/>
      <c r="C221" s="166"/>
      <c r="D221" s="165"/>
      <c r="E221" s="172"/>
      <c r="F221" s="172"/>
      <c r="G221" s="172"/>
      <c r="H221" s="172"/>
      <c r="I221" s="172"/>
      <c r="J221" s="172"/>
      <c r="K221" s="172"/>
      <c r="L221" s="172"/>
      <c r="M221" s="172"/>
      <c r="N221" s="172"/>
      <c r="O221" s="172"/>
      <c r="P221" s="172"/>
      <c r="Q221" s="172"/>
      <c r="R221" s="172"/>
      <c r="S221" s="172"/>
      <c r="T221" s="172"/>
      <c r="U221" s="166"/>
      <c r="V221" s="165"/>
      <c r="W221" s="172"/>
      <c r="X221" s="172"/>
      <c r="Y221" s="172"/>
      <c r="Z221" s="172"/>
      <c r="AA221" s="172"/>
      <c r="AB221" s="172"/>
      <c r="AC221" s="172"/>
      <c r="AD221" s="172"/>
      <c r="AE221" s="172"/>
      <c r="AF221" s="172"/>
      <c r="AG221" s="172"/>
      <c r="AH221" s="172"/>
      <c r="AI221" s="172"/>
      <c r="AJ221" s="172"/>
      <c r="AK221" s="172"/>
      <c r="AL221" s="173"/>
      <c r="AM221" s="166"/>
      <c r="AN221" s="165"/>
      <c r="AO221" s="172"/>
      <c r="AP221" s="172"/>
      <c r="AQ221" s="172"/>
    </row>
    <row r="222" spans="1:43" ht="6" customHeight="1" x14ac:dyDescent="0.2">
      <c r="A222" s="34"/>
      <c r="B222" s="787"/>
      <c r="C222" s="152"/>
      <c r="D222" s="153"/>
      <c r="E222" s="34"/>
      <c r="F222" s="34"/>
      <c r="G222" s="34"/>
      <c r="H222" s="34"/>
      <c r="I222" s="34"/>
      <c r="J222" s="34"/>
      <c r="K222" s="34"/>
      <c r="L222" s="34"/>
      <c r="M222" s="34"/>
      <c r="N222" s="34"/>
      <c r="O222" s="34"/>
      <c r="P222" s="34"/>
      <c r="Q222" s="34"/>
      <c r="R222" s="34"/>
      <c r="S222" s="34"/>
      <c r="T222" s="34"/>
      <c r="U222" s="152"/>
      <c r="V222" s="153"/>
      <c r="W222" s="34"/>
      <c r="X222" s="34"/>
      <c r="Y222" s="34"/>
      <c r="Z222" s="34"/>
      <c r="AA222" s="34"/>
      <c r="AB222" s="34"/>
      <c r="AC222" s="34"/>
      <c r="AD222" s="34"/>
      <c r="AE222" s="34"/>
      <c r="AF222" s="34"/>
      <c r="AG222" s="34"/>
      <c r="AH222" s="34"/>
      <c r="AI222" s="34"/>
      <c r="AJ222" s="34"/>
      <c r="AK222" s="34"/>
      <c r="AL222" s="41"/>
      <c r="AM222" s="152"/>
      <c r="AN222" s="153"/>
      <c r="AO222" s="34"/>
      <c r="AP222" s="34"/>
      <c r="AQ222" s="34"/>
    </row>
    <row r="223" spans="1:43" ht="11.25" customHeight="1" x14ac:dyDescent="0.2">
      <c r="A223" s="157"/>
      <c r="B223" s="174">
        <v>1031</v>
      </c>
      <c r="C223" s="155"/>
      <c r="D223" s="156"/>
      <c r="E223" s="924" t="str">
        <f ca="1">VLOOKUP(INDIRECT(ADDRESS(ROW(),COLUMN()-3)),Language_Translations,MATCH(Language_Selected,Language_Options,0),FALSE)</f>
        <v>Connaissez-vous un endroit où les gens peuvent aller pour faire un test du VIH ?</v>
      </c>
      <c r="F223" s="924"/>
      <c r="G223" s="924"/>
      <c r="H223" s="924"/>
      <c r="I223" s="924"/>
      <c r="J223" s="924"/>
      <c r="K223" s="924"/>
      <c r="L223" s="924"/>
      <c r="M223" s="924"/>
      <c r="N223" s="924"/>
      <c r="O223" s="924"/>
      <c r="P223" s="924"/>
      <c r="Q223" s="924"/>
      <c r="R223" s="924"/>
      <c r="S223" s="924"/>
      <c r="T223" s="924"/>
      <c r="U223" s="238"/>
      <c r="V223" s="156"/>
      <c r="W223" s="159" t="s">
        <v>444</v>
      </c>
      <c r="X223" s="159"/>
      <c r="Y223" s="162" t="s">
        <v>2</v>
      </c>
      <c r="Z223" s="162"/>
      <c r="AA223" s="162"/>
      <c r="AB223" s="162"/>
      <c r="AC223" s="162"/>
      <c r="AD223" s="162"/>
      <c r="AE223" s="162"/>
      <c r="AF223" s="162"/>
      <c r="AG223" s="162"/>
      <c r="AH223" s="162"/>
      <c r="AI223" s="162"/>
      <c r="AJ223" s="162"/>
      <c r="AK223" s="162"/>
      <c r="AL223" s="169" t="s">
        <v>10</v>
      </c>
      <c r="AM223" s="155"/>
      <c r="AN223" s="156"/>
      <c r="AO223" s="157"/>
      <c r="AP223" s="157"/>
      <c r="AQ223" s="157"/>
    </row>
    <row r="224" spans="1:43" x14ac:dyDescent="0.2">
      <c r="A224" s="157"/>
      <c r="B224" s="775"/>
      <c r="C224" s="155"/>
      <c r="D224" s="156"/>
      <c r="E224" s="924"/>
      <c r="F224" s="924"/>
      <c r="G224" s="924"/>
      <c r="H224" s="924"/>
      <c r="I224" s="924"/>
      <c r="J224" s="924"/>
      <c r="K224" s="924"/>
      <c r="L224" s="924"/>
      <c r="M224" s="924"/>
      <c r="N224" s="924"/>
      <c r="O224" s="924"/>
      <c r="P224" s="924"/>
      <c r="Q224" s="924"/>
      <c r="R224" s="924"/>
      <c r="S224" s="924"/>
      <c r="T224" s="924"/>
      <c r="U224" s="238"/>
      <c r="V224" s="156"/>
      <c r="W224" s="159" t="s">
        <v>445</v>
      </c>
      <c r="X224" s="159"/>
      <c r="Y224" s="162" t="s">
        <v>2</v>
      </c>
      <c r="Z224" s="162"/>
      <c r="AA224" s="162"/>
      <c r="AB224" s="162"/>
      <c r="AC224" s="162"/>
      <c r="AD224" s="162"/>
      <c r="AE224" s="162"/>
      <c r="AF224" s="162"/>
      <c r="AG224" s="162"/>
      <c r="AH224" s="162"/>
      <c r="AI224" s="162"/>
      <c r="AJ224" s="162"/>
      <c r="AK224" s="162"/>
      <c r="AL224" s="169" t="s">
        <v>12</v>
      </c>
      <c r="AM224" s="155"/>
      <c r="AN224" s="156"/>
      <c r="AO224" s="159"/>
      <c r="AP224" s="157">
        <v>1033</v>
      </c>
      <c r="AQ224" s="157"/>
    </row>
    <row r="225" spans="1:43" ht="6" customHeight="1" x14ac:dyDescent="0.2">
      <c r="A225" s="172"/>
      <c r="B225" s="171"/>
      <c r="C225" s="166"/>
      <c r="D225" s="165"/>
      <c r="E225" s="172"/>
      <c r="F225" s="172"/>
      <c r="G225" s="172"/>
      <c r="H225" s="172"/>
      <c r="I225" s="172"/>
      <c r="J225" s="172"/>
      <c r="K225" s="172"/>
      <c r="L225" s="172"/>
      <c r="M225" s="172"/>
      <c r="N225" s="172"/>
      <c r="O225" s="172"/>
      <c r="P225" s="172"/>
      <c r="Q225" s="172"/>
      <c r="R225" s="172"/>
      <c r="S225" s="172"/>
      <c r="T225" s="172"/>
      <c r="U225" s="166"/>
      <c r="V225" s="165"/>
      <c r="W225" s="172"/>
      <c r="X225" s="172"/>
      <c r="Y225" s="172"/>
      <c r="Z225" s="172"/>
      <c r="AA225" s="172"/>
      <c r="AB225" s="172"/>
      <c r="AC225" s="172"/>
      <c r="AD225" s="172"/>
      <c r="AE225" s="172"/>
      <c r="AF225" s="172"/>
      <c r="AG225" s="172"/>
      <c r="AH225" s="172"/>
      <c r="AI225" s="172"/>
      <c r="AJ225" s="172"/>
      <c r="AK225" s="172"/>
      <c r="AL225" s="173"/>
      <c r="AM225" s="166"/>
      <c r="AN225" s="165"/>
      <c r="AO225" s="172"/>
      <c r="AP225" s="172"/>
      <c r="AQ225" s="172"/>
    </row>
    <row r="226" spans="1:43" ht="6" customHeight="1" x14ac:dyDescent="0.2">
      <c r="A226" s="34"/>
      <c r="B226" s="787"/>
      <c r="C226" s="152"/>
      <c r="D226" s="153"/>
      <c r="E226" s="34"/>
      <c r="F226" s="34"/>
      <c r="G226" s="34"/>
      <c r="H226" s="34"/>
      <c r="I226" s="34"/>
      <c r="J226" s="34"/>
      <c r="K226" s="34"/>
      <c r="L226" s="34"/>
      <c r="M226" s="34"/>
      <c r="N226" s="34"/>
      <c r="O226" s="34"/>
      <c r="P226" s="34"/>
      <c r="Q226" s="34"/>
      <c r="R226" s="34"/>
      <c r="S226" s="34"/>
      <c r="T226" s="34"/>
      <c r="U226" s="152"/>
      <c r="V226" s="153"/>
      <c r="W226" s="34"/>
      <c r="X226" s="34"/>
      <c r="Y226" s="34"/>
      <c r="Z226" s="34"/>
      <c r="AA226" s="34"/>
      <c r="AB226" s="34"/>
      <c r="AC226" s="34"/>
      <c r="AD226" s="34"/>
      <c r="AE226" s="34"/>
      <c r="AF226" s="34"/>
      <c r="AG226" s="34"/>
      <c r="AH226" s="34"/>
      <c r="AI226" s="34"/>
      <c r="AJ226" s="34"/>
      <c r="AK226" s="34"/>
      <c r="AL226" s="151"/>
      <c r="AM226" s="152"/>
      <c r="AN226" s="153"/>
      <c r="AO226" s="34"/>
      <c r="AP226" s="34"/>
      <c r="AQ226" s="34"/>
    </row>
    <row r="227" spans="1:43" ht="11.25" customHeight="1" x14ac:dyDescent="0.2">
      <c r="A227" s="157"/>
      <c r="B227" s="161">
        <v>1032</v>
      </c>
      <c r="C227" s="155"/>
      <c r="D227" s="156"/>
      <c r="E227" s="914" t="str">
        <f ca="1">VLOOKUP(INDIRECT(ADDRESS(ROW(),COLUMN()-3)),Language_Translations,MATCH(Language_Selected,Language_Options,0),FALSE)</f>
        <v>Où est-ce ?
Pas d'autre endroit ?</v>
      </c>
      <c r="F227" s="914"/>
      <c r="G227" s="914"/>
      <c r="H227" s="914"/>
      <c r="I227" s="914"/>
      <c r="J227" s="914"/>
      <c r="K227" s="914"/>
      <c r="L227" s="914"/>
      <c r="M227" s="914"/>
      <c r="N227" s="914"/>
      <c r="O227" s="914"/>
      <c r="P227" s="914"/>
      <c r="Q227" s="914"/>
      <c r="R227" s="914"/>
      <c r="S227" s="914"/>
      <c r="T227" s="914"/>
      <c r="U227" s="238"/>
      <c r="V227" s="156"/>
      <c r="W227" s="263" t="s">
        <v>597</v>
      </c>
      <c r="X227" s="159"/>
      <c r="Y227" s="159"/>
      <c r="Z227" s="159"/>
      <c r="AA227" s="159"/>
      <c r="AB227" s="159"/>
      <c r="AC227" s="159"/>
      <c r="AD227" s="159"/>
      <c r="AE227" s="159"/>
      <c r="AF227" s="159"/>
      <c r="AG227" s="159"/>
      <c r="AH227" s="159"/>
      <c r="AI227" s="159"/>
      <c r="AJ227" s="159"/>
      <c r="AK227" s="159"/>
      <c r="AL227" s="161"/>
      <c r="AM227" s="155"/>
      <c r="AN227" s="156"/>
      <c r="AO227" s="157"/>
      <c r="AP227" s="157"/>
      <c r="AQ227" s="157"/>
    </row>
    <row r="228" spans="1:43" x14ac:dyDescent="0.2">
      <c r="A228" s="157"/>
      <c r="B228" s="174" t="s">
        <v>53</v>
      </c>
      <c r="C228" s="155"/>
      <c r="D228" s="156"/>
      <c r="E228" s="914"/>
      <c r="F228" s="914"/>
      <c r="G228" s="914"/>
      <c r="H228" s="914"/>
      <c r="I228" s="914"/>
      <c r="J228" s="914"/>
      <c r="K228" s="914"/>
      <c r="L228" s="914"/>
      <c r="M228" s="914"/>
      <c r="N228" s="914"/>
      <c r="O228" s="914"/>
      <c r="P228" s="914"/>
      <c r="Q228" s="914"/>
      <c r="R228" s="914"/>
      <c r="S228" s="914"/>
      <c r="T228" s="914"/>
      <c r="U228" s="155"/>
      <c r="V228" s="156"/>
      <c r="W228" s="159"/>
      <c r="X228" s="159" t="s">
        <v>598</v>
      </c>
      <c r="Y228" s="159"/>
      <c r="Z228" s="159"/>
      <c r="AA228" s="159"/>
      <c r="AB228" s="159"/>
      <c r="AC228" s="159"/>
      <c r="AD228" s="159"/>
      <c r="AE228" s="159"/>
      <c r="AF228" s="162"/>
      <c r="AG228" s="162" t="s">
        <v>2</v>
      </c>
      <c r="AH228" s="239"/>
      <c r="AI228" s="162"/>
      <c r="AJ228" s="162"/>
      <c r="AK228" s="162"/>
      <c r="AL228" s="161" t="s">
        <v>22</v>
      </c>
      <c r="AM228" s="155"/>
      <c r="AN228" s="156"/>
      <c r="AO228" s="157"/>
      <c r="AP228" s="157"/>
      <c r="AQ228" s="157"/>
    </row>
    <row r="229" spans="1:43" ht="11.25" customHeight="1" x14ac:dyDescent="0.2">
      <c r="A229" s="157"/>
      <c r="B229" s="161"/>
      <c r="C229" s="155"/>
      <c r="D229" s="156"/>
      <c r="E229" s="914"/>
      <c r="F229" s="914"/>
      <c r="G229" s="914"/>
      <c r="H229" s="914"/>
      <c r="I229" s="914"/>
      <c r="J229" s="914"/>
      <c r="K229" s="914"/>
      <c r="L229" s="914"/>
      <c r="M229" s="914"/>
      <c r="N229" s="914"/>
      <c r="O229" s="914"/>
      <c r="P229" s="914"/>
      <c r="Q229" s="914"/>
      <c r="R229" s="914"/>
      <c r="S229" s="914"/>
      <c r="T229" s="914"/>
      <c r="U229" s="181"/>
      <c r="V229" s="156"/>
      <c r="W229" s="159"/>
      <c r="X229" s="159" t="s">
        <v>1166</v>
      </c>
      <c r="Y229" s="159"/>
      <c r="Z229" s="159"/>
      <c r="AA229" s="159"/>
      <c r="AB229" s="159"/>
      <c r="AC229" s="159"/>
      <c r="AD229" s="159"/>
      <c r="AE229" s="159"/>
      <c r="AF229" s="264"/>
      <c r="AG229" s="162"/>
      <c r="AI229" s="162"/>
      <c r="AJ229" s="162" t="s">
        <v>2</v>
      </c>
      <c r="AK229" s="162"/>
      <c r="AL229" s="161" t="s">
        <v>23</v>
      </c>
      <c r="AM229" s="155"/>
      <c r="AN229" s="156"/>
      <c r="AO229" s="157"/>
      <c r="AP229" s="157"/>
      <c r="AQ229" s="157"/>
    </row>
    <row r="230" spans="1:43" x14ac:dyDescent="0.2">
      <c r="A230" s="157"/>
      <c r="B230" s="161"/>
      <c r="C230" s="155"/>
      <c r="D230" s="156"/>
      <c r="E230" s="24"/>
      <c r="F230" s="24"/>
      <c r="G230" s="24"/>
      <c r="H230" s="24"/>
      <c r="I230" s="24"/>
      <c r="J230" s="24"/>
      <c r="K230" s="24"/>
      <c r="L230" s="24"/>
      <c r="M230" s="24"/>
      <c r="N230" s="24"/>
      <c r="O230" s="24"/>
      <c r="P230" s="24"/>
      <c r="Q230" s="24"/>
      <c r="R230" s="24"/>
      <c r="S230" s="24"/>
      <c r="T230" s="24"/>
      <c r="U230" s="94"/>
      <c r="V230" s="156"/>
      <c r="W230" s="159"/>
      <c r="X230" s="159" t="s">
        <v>1678</v>
      </c>
      <c r="Y230" s="159"/>
      <c r="Z230" s="159"/>
      <c r="AA230" s="159"/>
      <c r="AB230" s="159"/>
      <c r="AC230" s="159"/>
      <c r="AD230" s="159"/>
      <c r="AE230" s="265"/>
      <c r="AF230" s="265"/>
      <c r="AG230" s="162"/>
      <c r="AH230" s="266"/>
      <c r="AI230" s="266"/>
      <c r="AJ230" s="239"/>
      <c r="AK230" s="162"/>
      <c r="AL230" s="142"/>
      <c r="AM230" s="155"/>
      <c r="AN230" s="156"/>
      <c r="AO230" s="157"/>
      <c r="AP230" s="157"/>
      <c r="AQ230" s="157"/>
    </row>
    <row r="231" spans="1:43" x14ac:dyDescent="0.2">
      <c r="A231" s="790"/>
      <c r="B231" s="161"/>
      <c r="C231" s="155"/>
      <c r="D231" s="156"/>
      <c r="E231" s="792"/>
      <c r="F231" s="792"/>
      <c r="G231" s="792"/>
      <c r="H231" s="792"/>
      <c r="I231" s="792"/>
      <c r="J231" s="792"/>
      <c r="K231" s="792"/>
      <c r="L231" s="792"/>
      <c r="M231" s="792"/>
      <c r="N231" s="792"/>
      <c r="O231" s="792"/>
      <c r="P231" s="792"/>
      <c r="Q231" s="792"/>
      <c r="R231" s="792"/>
      <c r="S231" s="792"/>
      <c r="T231" s="792"/>
      <c r="U231" s="765"/>
      <c r="V231" s="156"/>
      <c r="W231" s="159"/>
      <c r="X231" s="159"/>
      <c r="Y231" s="159" t="s">
        <v>1679</v>
      </c>
      <c r="Z231" s="159"/>
      <c r="AA231" s="159"/>
      <c r="AB231" s="159"/>
      <c r="AC231" s="159"/>
      <c r="AD231" s="162" t="s">
        <v>2</v>
      </c>
      <c r="AE231" s="266"/>
      <c r="AF231" s="266"/>
      <c r="AG231" s="162"/>
      <c r="AH231" s="266"/>
      <c r="AI231" s="266"/>
      <c r="AJ231" s="239"/>
      <c r="AK231" s="162"/>
      <c r="AL231" s="161" t="s">
        <v>24</v>
      </c>
      <c r="AM231" s="155"/>
      <c r="AN231" s="156"/>
      <c r="AO231" s="790"/>
      <c r="AP231" s="790"/>
      <c r="AQ231" s="790"/>
    </row>
    <row r="232" spans="1:43" x14ac:dyDescent="0.2">
      <c r="A232" s="157"/>
      <c r="B232" s="161"/>
      <c r="C232" s="155"/>
      <c r="D232" s="156"/>
      <c r="U232" s="94"/>
      <c r="V232" s="156"/>
      <c r="W232" s="159"/>
      <c r="X232" s="159" t="s">
        <v>1167</v>
      </c>
      <c r="Y232" s="159"/>
      <c r="Z232" s="159"/>
      <c r="AA232" s="159"/>
      <c r="AB232" s="159"/>
      <c r="AC232" s="159"/>
      <c r="AD232" s="159"/>
      <c r="AE232" s="159"/>
      <c r="AG232" s="162"/>
      <c r="AH232" s="239"/>
      <c r="AI232" s="162"/>
      <c r="AJ232" s="162" t="s">
        <v>2</v>
      </c>
      <c r="AK232" s="162"/>
      <c r="AL232" s="161" t="s">
        <v>25</v>
      </c>
      <c r="AM232" s="155"/>
      <c r="AN232" s="156"/>
      <c r="AO232" s="157"/>
      <c r="AP232" s="157"/>
      <c r="AQ232" s="157"/>
    </row>
    <row r="233" spans="1:43" ht="11.25" customHeight="1" x14ac:dyDescent="0.2">
      <c r="A233" s="157"/>
      <c r="B233" s="161"/>
      <c r="C233" s="155"/>
      <c r="D233" s="156"/>
      <c r="E233" s="899" t="s">
        <v>1165</v>
      </c>
      <c r="F233" s="899"/>
      <c r="G233" s="899"/>
      <c r="H233" s="899"/>
      <c r="I233" s="899"/>
      <c r="J233" s="899"/>
      <c r="K233" s="899"/>
      <c r="L233" s="899"/>
      <c r="M233" s="899"/>
      <c r="N233" s="899"/>
      <c r="O233" s="899"/>
      <c r="P233" s="899"/>
      <c r="Q233" s="899"/>
      <c r="R233" s="899"/>
      <c r="S233" s="899"/>
      <c r="T233" s="899"/>
      <c r="U233" s="94"/>
      <c r="V233" s="156"/>
      <c r="W233" s="159"/>
      <c r="X233" s="159" t="s">
        <v>1680</v>
      </c>
      <c r="Y233" s="159"/>
      <c r="Z233" s="159"/>
      <c r="AA233" s="159"/>
      <c r="AB233" s="159"/>
      <c r="AC233" s="159"/>
      <c r="AD233" s="159"/>
      <c r="AF233" s="162"/>
      <c r="AG233" s="162"/>
      <c r="AH233" s="162"/>
      <c r="AI233" s="162"/>
      <c r="AJ233" s="162"/>
      <c r="AK233" s="162"/>
      <c r="AL233" s="142"/>
      <c r="AM233" s="155"/>
      <c r="AN233" s="156"/>
      <c r="AO233" s="157"/>
      <c r="AP233" s="157"/>
      <c r="AQ233" s="157"/>
    </row>
    <row r="234" spans="1:43" ht="11.25" customHeight="1" x14ac:dyDescent="0.2">
      <c r="A234" s="790"/>
      <c r="B234" s="161"/>
      <c r="C234" s="155"/>
      <c r="D234" s="156"/>
      <c r="E234" s="899"/>
      <c r="F234" s="899"/>
      <c r="G234" s="899"/>
      <c r="H234" s="899"/>
      <c r="I234" s="899"/>
      <c r="J234" s="899"/>
      <c r="K234" s="899"/>
      <c r="L234" s="899"/>
      <c r="M234" s="899"/>
      <c r="N234" s="899"/>
      <c r="O234" s="899"/>
      <c r="P234" s="899"/>
      <c r="Q234" s="899"/>
      <c r="R234" s="899"/>
      <c r="S234" s="899"/>
      <c r="T234" s="899"/>
      <c r="U234" s="765"/>
      <c r="V234" s="156"/>
      <c r="W234" s="159"/>
      <c r="X234" s="159"/>
      <c r="Y234" s="159" t="s">
        <v>1679</v>
      </c>
      <c r="Z234" s="159"/>
      <c r="AA234" s="159"/>
      <c r="AB234" s="159"/>
      <c r="AC234" s="159"/>
      <c r="AD234" s="162" t="s">
        <v>2</v>
      </c>
      <c r="AE234" s="266"/>
      <c r="AF234" s="266"/>
      <c r="AG234" s="162"/>
      <c r="AH234" s="266"/>
      <c r="AI234" s="266"/>
      <c r="AJ234" s="239"/>
      <c r="AK234" s="162"/>
      <c r="AL234" s="161" t="s">
        <v>26</v>
      </c>
      <c r="AM234" s="155"/>
      <c r="AN234" s="156"/>
      <c r="AO234" s="790"/>
      <c r="AP234" s="790"/>
      <c r="AQ234" s="790"/>
    </row>
    <row r="235" spans="1:43" x14ac:dyDescent="0.2">
      <c r="A235" s="157"/>
      <c r="B235" s="161"/>
      <c r="C235" s="155"/>
      <c r="D235" s="156"/>
      <c r="E235" s="899"/>
      <c r="F235" s="899"/>
      <c r="G235" s="899"/>
      <c r="H235" s="899"/>
      <c r="I235" s="899"/>
      <c r="J235" s="899"/>
      <c r="K235" s="899"/>
      <c r="L235" s="899"/>
      <c r="M235" s="899"/>
      <c r="N235" s="899"/>
      <c r="O235" s="899"/>
      <c r="P235" s="899"/>
      <c r="Q235" s="899"/>
      <c r="R235" s="899"/>
      <c r="S235" s="899"/>
      <c r="T235" s="899"/>
      <c r="U235" s="94"/>
      <c r="V235" s="156"/>
      <c r="W235" s="159"/>
      <c r="X235" s="159" t="s">
        <v>600</v>
      </c>
      <c r="Y235" s="159"/>
      <c r="Z235" s="159"/>
      <c r="AA235" s="159"/>
      <c r="AB235" s="159"/>
      <c r="AC235" s="159"/>
      <c r="AD235" s="159"/>
      <c r="AE235" s="159"/>
      <c r="AF235" s="159"/>
      <c r="AG235" s="159"/>
      <c r="AH235" s="159"/>
      <c r="AI235" s="159"/>
      <c r="AJ235" s="159"/>
      <c r="AK235" s="159"/>
      <c r="AL235" s="242"/>
      <c r="AM235" s="155"/>
      <c r="AN235" s="156"/>
      <c r="AO235" s="157"/>
      <c r="AP235" s="157"/>
      <c r="AQ235" s="157"/>
    </row>
    <row r="236" spans="1:43" x14ac:dyDescent="0.2">
      <c r="A236" s="157"/>
      <c r="B236" s="161"/>
      <c r="C236" s="155"/>
      <c r="D236" s="156"/>
      <c r="E236" s="899"/>
      <c r="F236" s="899"/>
      <c r="G236" s="899"/>
      <c r="H236" s="899"/>
      <c r="I236" s="899"/>
      <c r="J236" s="899"/>
      <c r="K236" s="899"/>
      <c r="L236" s="899"/>
      <c r="M236" s="899"/>
      <c r="N236" s="899"/>
      <c r="O236" s="899"/>
      <c r="P236" s="899"/>
      <c r="Q236" s="899"/>
      <c r="R236" s="899"/>
      <c r="S236" s="899"/>
      <c r="T236" s="899"/>
      <c r="U236" s="94"/>
      <c r="V236" s="156"/>
      <c r="W236" s="159"/>
      <c r="X236" s="159"/>
      <c r="Y236" s="159"/>
      <c r="Z236" s="159"/>
      <c r="AA236" s="159"/>
      <c r="AB236" s="159"/>
      <c r="AC236" s="159"/>
      <c r="AD236" s="159"/>
      <c r="AE236" s="159"/>
      <c r="AF236" s="159"/>
      <c r="AG236" s="159"/>
      <c r="AH236" s="159"/>
      <c r="AI236" s="159"/>
      <c r="AJ236" s="159"/>
      <c r="AK236" s="159"/>
      <c r="AL236" s="242"/>
      <c r="AM236" s="155"/>
      <c r="AN236" s="156"/>
      <c r="AO236" s="157"/>
      <c r="AP236" s="157"/>
      <c r="AQ236" s="157"/>
    </row>
    <row r="237" spans="1:43" x14ac:dyDescent="0.2">
      <c r="A237" s="157"/>
      <c r="B237" s="161"/>
      <c r="C237" s="155"/>
      <c r="D237" s="156"/>
      <c r="E237" s="899"/>
      <c r="F237" s="899"/>
      <c r="G237" s="899"/>
      <c r="H237" s="899"/>
      <c r="I237" s="899"/>
      <c r="J237" s="899"/>
      <c r="K237" s="899"/>
      <c r="L237" s="899"/>
      <c r="M237" s="899"/>
      <c r="N237" s="899"/>
      <c r="O237" s="899"/>
      <c r="P237" s="899"/>
      <c r="Q237" s="899"/>
      <c r="R237" s="899"/>
      <c r="S237" s="899"/>
      <c r="T237" s="899"/>
      <c r="U237" s="94"/>
      <c r="V237" s="156"/>
      <c r="W237" s="159"/>
      <c r="X237" s="24"/>
      <c r="Y237" s="159"/>
      <c r="Z237" s="159"/>
      <c r="AA237" s="159"/>
      <c r="AB237" s="159"/>
      <c r="AC237" s="159"/>
      <c r="AD237" s="159"/>
      <c r="AE237" s="157"/>
      <c r="AF237" s="157"/>
      <c r="AG237" s="157"/>
      <c r="AH237" s="157"/>
      <c r="AI237" s="157"/>
      <c r="AJ237" s="157"/>
      <c r="AK237" s="157"/>
      <c r="AL237" s="161" t="s">
        <v>28</v>
      </c>
      <c r="AM237" s="155"/>
      <c r="AN237" s="156"/>
      <c r="AO237" s="157"/>
      <c r="AP237" s="157"/>
      <c r="AQ237" s="157"/>
    </row>
    <row r="238" spans="1:43" x14ac:dyDescent="0.2">
      <c r="A238" s="157"/>
      <c r="B238" s="161"/>
      <c r="C238" s="155"/>
      <c r="D238" s="156"/>
      <c r="E238" s="899"/>
      <c r="F238" s="899"/>
      <c r="G238" s="899"/>
      <c r="H238" s="899"/>
      <c r="I238" s="899"/>
      <c r="J238" s="899"/>
      <c r="K238" s="899"/>
      <c r="L238" s="899"/>
      <c r="M238" s="899"/>
      <c r="N238" s="899"/>
      <c r="O238" s="899"/>
      <c r="P238" s="899"/>
      <c r="Q238" s="899"/>
      <c r="R238" s="899"/>
      <c r="S238" s="899"/>
      <c r="T238" s="899"/>
      <c r="U238" s="94"/>
      <c r="V238" s="156"/>
      <c r="W238" s="159"/>
      <c r="X238" s="159"/>
      <c r="Z238" s="998" t="s">
        <v>559</v>
      </c>
      <c r="AA238" s="998"/>
      <c r="AB238" s="998"/>
      <c r="AC238" s="998"/>
      <c r="AD238" s="998"/>
      <c r="AE238" s="998"/>
      <c r="AF238" s="998"/>
      <c r="AG238" s="998"/>
      <c r="AH238" s="998"/>
      <c r="AI238" s="998"/>
      <c r="AJ238" s="998"/>
      <c r="AK238" s="998"/>
      <c r="AL238" s="242"/>
      <c r="AM238" s="155"/>
      <c r="AN238" s="156"/>
      <c r="AO238" s="157"/>
      <c r="AP238" s="157"/>
      <c r="AQ238" s="157"/>
    </row>
    <row r="239" spans="1:43" ht="10.5" x14ac:dyDescent="0.2">
      <c r="A239" s="157"/>
      <c r="B239" s="161"/>
      <c r="C239" s="155"/>
      <c r="D239" s="156"/>
      <c r="E239" s="899"/>
      <c r="F239" s="899"/>
      <c r="G239" s="899"/>
      <c r="H239" s="899"/>
      <c r="I239" s="899"/>
      <c r="J239" s="899"/>
      <c r="K239" s="899"/>
      <c r="L239" s="899"/>
      <c r="M239" s="899"/>
      <c r="N239" s="899"/>
      <c r="O239" s="899"/>
      <c r="P239" s="899"/>
      <c r="Q239" s="899"/>
      <c r="R239" s="899"/>
      <c r="S239" s="899"/>
      <c r="T239" s="899"/>
      <c r="U239" s="94"/>
      <c r="V239" s="156"/>
      <c r="W239" s="263" t="s">
        <v>601</v>
      </c>
      <c r="X239" s="159"/>
      <c r="Y239" s="159"/>
      <c r="Z239" s="159"/>
      <c r="AA239" s="159"/>
      <c r="AB239" s="159"/>
      <c r="AC239" s="159"/>
      <c r="AD239" s="159"/>
      <c r="AE239" s="159"/>
      <c r="AF239" s="159"/>
      <c r="AG239" s="159"/>
      <c r="AH239" s="159"/>
      <c r="AI239" s="159"/>
      <c r="AJ239" s="159"/>
      <c r="AK239" s="159"/>
      <c r="AL239" s="161"/>
      <c r="AM239" s="155"/>
      <c r="AN239" s="156"/>
      <c r="AO239" s="157"/>
      <c r="AP239" s="157"/>
      <c r="AQ239" s="157"/>
    </row>
    <row r="240" spans="1:43" x14ac:dyDescent="0.2">
      <c r="A240" s="157"/>
      <c r="B240" s="161"/>
      <c r="C240" s="155"/>
      <c r="D240" s="156"/>
      <c r="E240" s="899"/>
      <c r="F240" s="899"/>
      <c r="G240" s="899"/>
      <c r="H240" s="899"/>
      <c r="I240" s="899"/>
      <c r="J240" s="899"/>
      <c r="K240" s="899"/>
      <c r="L240" s="899"/>
      <c r="M240" s="899"/>
      <c r="N240" s="899"/>
      <c r="O240" s="899"/>
      <c r="P240" s="899"/>
      <c r="Q240" s="899"/>
      <c r="R240" s="899"/>
      <c r="S240" s="899"/>
      <c r="T240" s="899"/>
      <c r="U240" s="94"/>
      <c r="V240" s="156"/>
      <c r="W240" s="159"/>
      <c r="X240" s="159" t="s">
        <v>1307</v>
      </c>
      <c r="Y240" s="159"/>
      <c r="Z240" s="159"/>
      <c r="AA240" s="159"/>
      <c r="AB240" s="159"/>
      <c r="AC240" s="159"/>
      <c r="AD240" s="159"/>
      <c r="AE240" s="159"/>
      <c r="AF240" s="159"/>
      <c r="AG240" s="159"/>
      <c r="AH240" s="159"/>
      <c r="AI240" s="159"/>
      <c r="AJ240" s="159"/>
      <c r="AK240" s="159"/>
      <c r="AL240" s="145"/>
      <c r="AM240" s="155"/>
      <c r="AN240" s="156"/>
      <c r="AO240" s="157"/>
      <c r="AP240" s="157"/>
      <c r="AQ240" s="157"/>
    </row>
    <row r="241" spans="1:43" x14ac:dyDescent="0.2">
      <c r="A241" s="157"/>
      <c r="B241" s="161"/>
      <c r="C241" s="155"/>
      <c r="D241" s="156"/>
      <c r="F241" s="24"/>
      <c r="G241" s="24"/>
      <c r="H241" s="24"/>
      <c r="I241" s="24"/>
      <c r="J241" s="24"/>
      <c r="K241" s="24"/>
      <c r="L241" s="24"/>
      <c r="M241" s="24"/>
      <c r="N241" s="24"/>
      <c r="O241" s="24"/>
      <c r="P241" s="24"/>
      <c r="Q241" s="24"/>
      <c r="R241" s="24"/>
      <c r="S241" s="24"/>
      <c r="T241" s="24"/>
      <c r="U241" s="94"/>
      <c r="V241" s="156"/>
      <c r="W241" s="159"/>
      <c r="X241" s="159"/>
      <c r="Y241" s="159" t="s">
        <v>645</v>
      </c>
      <c r="Z241" s="159"/>
      <c r="AA241" s="159"/>
      <c r="AB241" s="159"/>
      <c r="AC241" s="159"/>
      <c r="AD241" s="159" t="s">
        <v>2</v>
      </c>
      <c r="AE241" s="159"/>
      <c r="AF241" s="162" t="s">
        <v>2</v>
      </c>
      <c r="AG241" s="266"/>
      <c r="AH241" s="266"/>
      <c r="AI241" s="266"/>
      <c r="AJ241" s="266"/>
      <c r="AK241" s="266"/>
      <c r="AL241" s="161" t="s">
        <v>29</v>
      </c>
      <c r="AM241" s="155"/>
      <c r="AN241" s="156"/>
      <c r="AO241" s="157"/>
      <c r="AP241" s="157"/>
      <c r="AQ241" s="157"/>
    </row>
    <row r="242" spans="1:43" x14ac:dyDescent="0.2">
      <c r="A242" s="157"/>
      <c r="B242" s="161"/>
      <c r="C242" s="155"/>
      <c r="D242" s="156"/>
      <c r="E242" s="890" t="s">
        <v>595</v>
      </c>
      <c r="F242" s="890"/>
      <c r="G242" s="890"/>
      <c r="H242" s="890"/>
      <c r="I242" s="890"/>
      <c r="J242" s="890"/>
      <c r="K242" s="890"/>
      <c r="L242" s="890"/>
      <c r="M242" s="890"/>
      <c r="N242" s="890"/>
      <c r="O242" s="890"/>
      <c r="P242" s="890"/>
      <c r="Q242" s="890"/>
      <c r="R242" s="890"/>
      <c r="S242" s="890"/>
      <c r="T242" s="890"/>
      <c r="U242" s="94"/>
      <c r="V242" s="156"/>
      <c r="W242" s="159"/>
      <c r="X242" s="159" t="s">
        <v>1678</v>
      </c>
      <c r="Y242" s="159"/>
      <c r="Z242" s="159"/>
      <c r="AA242" s="159"/>
      <c r="AB242" s="159"/>
      <c r="AC242" s="159"/>
      <c r="AD242" s="159"/>
      <c r="AE242" s="265"/>
      <c r="AF242" s="265"/>
      <c r="AG242" s="162"/>
      <c r="AH242" s="266"/>
      <c r="AI242" s="266"/>
      <c r="AJ242" s="239"/>
      <c r="AK242" s="162"/>
      <c r="AL242" s="142"/>
      <c r="AM242" s="155"/>
      <c r="AN242" s="156"/>
      <c r="AO242" s="157"/>
      <c r="AP242" s="157"/>
      <c r="AQ242" s="157"/>
    </row>
    <row r="243" spans="1:43" x14ac:dyDescent="0.2">
      <c r="A243" s="790"/>
      <c r="B243" s="161"/>
      <c r="C243" s="155"/>
      <c r="D243" s="156"/>
      <c r="E243" s="757"/>
      <c r="F243" s="757"/>
      <c r="G243" s="757"/>
      <c r="H243" s="757"/>
      <c r="I243" s="757"/>
      <c r="J243" s="757"/>
      <c r="K243" s="757"/>
      <c r="L243" s="757"/>
      <c r="M243" s="757"/>
      <c r="N243" s="757"/>
      <c r="O243" s="757"/>
      <c r="P243" s="757"/>
      <c r="Q243" s="757"/>
      <c r="R243" s="757"/>
      <c r="S243" s="757"/>
      <c r="T243" s="757"/>
      <c r="U243" s="765"/>
      <c r="V243" s="156"/>
      <c r="W243" s="159"/>
      <c r="X243" s="159"/>
      <c r="Y243" s="159" t="s">
        <v>1679</v>
      </c>
      <c r="Z243" s="159"/>
      <c r="AA243" s="159"/>
      <c r="AB243" s="159"/>
      <c r="AC243" s="159"/>
      <c r="AD243" s="162" t="s">
        <v>2</v>
      </c>
      <c r="AE243" s="266"/>
      <c r="AF243" s="266"/>
      <c r="AG243" s="162"/>
      <c r="AH243" s="266"/>
      <c r="AI243" s="266"/>
      <c r="AJ243" s="239"/>
      <c r="AK243" s="162"/>
      <c r="AL243" s="161" t="s">
        <v>30</v>
      </c>
      <c r="AM243" s="155"/>
      <c r="AN243" s="156"/>
      <c r="AO243" s="790"/>
      <c r="AP243" s="790"/>
      <c r="AQ243" s="790"/>
    </row>
    <row r="244" spans="1:43" x14ac:dyDescent="0.2">
      <c r="A244" s="157"/>
      <c r="B244" s="161"/>
      <c r="C244" s="155"/>
      <c r="D244" s="156"/>
      <c r="U244" s="94"/>
      <c r="V244" s="156"/>
      <c r="W244" s="159"/>
      <c r="X244" s="159" t="s">
        <v>644</v>
      </c>
      <c r="Y244" s="159"/>
      <c r="Z244" s="159"/>
      <c r="AA244" s="159"/>
      <c r="AB244" s="162" t="s">
        <v>2</v>
      </c>
      <c r="AC244" s="239"/>
      <c r="AD244" s="266"/>
      <c r="AE244" s="266"/>
      <c r="AF244" s="266"/>
      <c r="AG244" s="266"/>
      <c r="AH244" s="266"/>
      <c r="AI244" s="266"/>
      <c r="AJ244" s="266"/>
      <c r="AK244" s="162"/>
      <c r="AL244" s="161" t="s">
        <v>51</v>
      </c>
      <c r="AM244" s="155"/>
      <c r="AN244" s="156"/>
      <c r="AO244" s="157"/>
      <c r="AP244" s="157"/>
      <c r="AQ244" s="157"/>
    </row>
    <row r="245" spans="1:43" x14ac:dyDescent="0.2">
      <c r="A245" s="157"/>
      <c r="B245" s="161"/>
      <c r="C245" s="155"/>
      <c r="D245" s="156"/>
      <c r="U245" s="155"/>
      <c r="V245" s="156"/>
      <c r="W245" s="159"/>
      <c r="X245" s="159" t="s">
        <v>1680</v>
      </c>
      <c r="Y245" s="159"/>
      <c r="Z245" s="159"/>
      <c r="AA245" s="159"/>
      <c r="AB245" s="159"/>
      <c r="AC245" s="159"/>
      <c r="AD245" s="159"/>
      <c r="AF245" s="162"/>
      <c r="AG245" s="162"/>
      <c r="AH245" s="162"/>
      <c r="AI245" s="162"/>
      <c r="AJ245" s="162"/>
      <c r="AK245" s="162"/>
      <c r="AL245" s="142"/>
      <c r="AM245" s="155"/>
      <c r="AN245" s="156"/>
      <c r="AO245" s="157"/>
      <c r="AP245" s="157"/>
      <c r="AQ245" s="157"/>
    </row>
    <row r="246" spans="1:43" x14ac:dyDescent="0.2">
      <c r="A246" s="790"/>
      <c r="B246" s="161"/>
      <c r="C246" s="155"/>
      <c r="D246" s="156"/>
      <c r="U246" s="155"/>
      <c r="V246" s="156"/>
      <c r="W246" s="159"/>
      <c r="X246" s="159"/>
      <c r="Y246" s="159" t="s">
        <v>1679</v>
      </c>
      <c r="Z246" s="159"/>
      <c r="AA246" s="159"/>
      <c r="AB246" s="159"/>
      <c r="AC246" s="159"/>
      <c r="AD246" s="162" t="s">
        <v>2</v>
      </c>
      <c r="AE246" s="266"/>
      <c r="AF246" s="266"/>
      <c r="AG246" s="162"/>
      <c r="AH246" s="266"/>
      <c r="AI246" s="266"/>
      <c r="AJ246" s="239"/>
      <c r="AK246" s="162"/>
      <c r="AL246" s="161" t="s">
        <v>52</v>
      </c>
      <c r="AM246" s="155"/>
      <c r="AN246" s="156"/>
      <c r="AO246" s="790"/>
      <c r="AP246" s="790"/>
      <c r="AQ246" s="790"/>
    </row>
    <row r="247" spans="1:43" x14ac:dyDescent="0.2">
      <c r="A247" s="157"/>
      <c r="B247" s="161"/>
      <c r="C247" s="155"/>
      <c r="D247" s="156"/>
      <c r="U247" s="155"/>
      <c r="V247" s="156"/>
      <c r="W247" s="159"/>
      <c r="X247" s="159" t="s">
        <v>604</v>
      </c>
      <c r="Y247" s="159"/>
      <c r="Z247" s="159"/>
      <c r="AA247" s="159"/>
      <c r="AB247" s="159"/>
      <c r="AC247" s="159"/>
      <c r="AD247" s="159"/>
      <c r="AE247" s="159"/>
      <c r="AF247" s="159"/>
      <c r="AG247" s="159"/>
      <c r="AH247" s="159"/>
      <c r="AI247" s="159"/>
      <c r="AJ247" s="159"/>
      <c r="AK247" s="159"/>
      <c r="AL247" s="242"/>
      <c r="AM247" s="155"/>
      <c r="AN247" s="156"/>
      <c r="AO247" s="157"/>
      <c r="AP247" s="157"/>
      <c r="AQ247" s="157"/>
    </row>
    <row r="248" spans="1:43" x14ac:dyDescent="0.2">
      <c r="A248" s="157"/>
      <c r="B248" s="161"/>
      <c r="C248" s="155"/>
      <c r="D248" s="156"/>
      <c r="U248" s="155"/>
      <c r="V248" s="156"/>
      <c r="W248" s="159"/>
      <c r="X248" s="159"/>
      <c r="Y248" s="159"/>
      <c r="Z248" s="159"/>
      <c r="AA248" s="159"/>
      <c r="AB248" s="159"/>
      <c r="AC248" s="159"/>
      <c r="AD248" s="159"/>
      <c r="AE248" s="159"/>
      <c r="AF248" s="159"/>
      <c r="AG248" s="159"/>
      <c r="AH248" s="159"/>
      <c r="AI248" s="159"/>
      <c r="AJ248" s="159"/>
      <c r="AK248" s="159"/>
      <c r="AL248" s="242"/>
      <c r="AM248" s="155"/>
      <c r="AN248" s="156"/>
      <c r="AO248" s="157"/>
      <c r="AP248" s="157"/>
      <c r="AQ248" s="157"/>
    </row>
    <row r="249" spans="1:43" x14ac:dyDescent="0.2">
      <c r="A249" s="157"/>
      <c r="B249" s="161"/>
      <c r="C249" s="155"/>
      <c r="D249" s="156"/>
      <c r="U249" s="155"/>
      <c r="V249" s="156"/>
      <c r="W249" s="159"/>
      <c r="X249" s="24"/>
      <c r="Y249" s="159"/>
      <c r="Z249" s="159"/>
      <c r="AA249" s="159"/>
      <c r="AB249" s="159"/>
      <c r="AC249" s="159"/>
      <c r="AD249" s="159"/>
      <c r="AE249" s="157"/>
      <c r="AF249" s="157"/>
      <c r="AG249" s="157"/>
      <c r="AH249" s="157"/>
      <c r="AI249" s="157"/>
      <c r="AJ249" s="157"/>
      <c r="AK249" s="157"/>
      <c r="AL249" s="161" t="s">
        <v>98</v>
      </c>
      <c r="AM249" s="155"/>
      <c r="AN249" s="156"/>
      <c r="AO249" s="157"/>
      <c r="AP249" s="157"/>
      <c r="AQ249" s="157"/>
    </row>
    <row r="250" spans="1:43" x14ac:dyDescent="0.2">
      <c r="A250" s="157"/>
      <c r="B250" s="161"/>
      <c r="C250" s="155"/>
      <c r="D250" s="156"/>
      <c r="U250" s="155"/>
      <c r="V250" s="156"/>
      <c r="W250" s="159"/>
      <c r="X250" s="159"/>
      <c r="Z250" s="998" t="s">
        <v>559</v>
      </c>
      <c r="AA250" s="998"/>
      <c r="AB250" s="998"/>
      <c r="AC250" s="998"/>
      <c r="AD250" s="998"/>
      <c r="AE250" s="998"/>
      <c r="AF250" s="998"/>
      <c r="AG250" s="998"/>
      <c r="AH250" s="998"/>
      <c r="AI250" s="998"/>
      <c r="AJ250" s="998"/>
      <c r="AK250" s="998"/>
      <c r="AL250" s="242"/>
      <c r="AM250" s="155"/>
      <c r="AN250" s="156"/>
      <c r="AO250" s="157"/>
      <c r="AP250" s="157"/>
      <c r="AQ250" s="157"/>
    </row>
    <row r="251" spans="1:43" x14ac:dyDescent="0.2">
      <c r="A251" s="157"/>
      <c r="B251" s="161"/>
      <c r="C251" s="155"/>
      <c r="D251" s="156"/>
      <c r="U251" s="155"/>
      <c r="V251" s="156"/>
      <c r="W251" s="159"/>
      <c r="X251" s="159"/>
      <c r="Z251" s="154"/>
      <c r="AA251" s="154"/>
      <c r="AB251" s="154"/>
      <c r="AC251" s="154"/>
      <c r="AD251" s="154"/>
      <c r="AE251" s="154"/>
      <c r="AF251" s="154"/>
      <c r="AG251" s="154"/>
      <c r="AH251" s="154"/>
      <c r="AI251" s="154"/>
      <c r="AJ251" s="154"/>
      <c r="AK251" s="154"/>
      <c r="AL251" s="242"/>
      <c r="AM251" s="155"/>
      <c r="AN251" s="156"/>
      <c r="AO251" s="157"/>
      <c r="AP251" s="157"/>
      <c r="AQ251" s="157"/>
    </row>
    <row r="252" spans="1:43" x14ac:dyDescent="0.2">
      <c r="A252" s="157"/>
      <c r="B252" s="161"/>
      <c r="C252" s="155"/>
      <c r="D252" s="156"/>
      <c r="U252" s="155"/>
      <c r="V252" s="156"/>
      <c r="W252" s="159" t="s">
        <v>558</v>
      </c>
      <c r="X252" s="159"/>
      <c r="Y252" s="159"/>
      <c r="Z252" s="159"/>
      <c r="AA252" s="157"/>
      <c r="AB252" s="157"/>
      <c r="AC252" s="157"/>
      <c r="AD252" s="157"/>
      <c r="AE252" s="157"/>
      <c r="AF252" s="157"/>
      <c r="AG252" s="157"/>
      <c r="AH252" s="157"/>
      <c r="AI252" s="157"/>
      <c r="AJ252" s="157"/>
      <c r="AK252" s="157"/>
      <c r="AL252" s="161" t="s">
        <v>27</v>
      </c>
      <c r="AM252" s="155"/>
      <c r="AN252" s="156"/>
      <c r="AO252" s="157"/>
      <c r="AP252" s="157"/>
      <c r="AQ252" s="157"/>
    </row>
    <row r="253" spans="1:43" x14ac:dyDescent="0.2">
      <c r="A253" s="157"/>
      <c r="B253" s="161"/>
      <c r="C253" s="155"/>
      <c r="D253" s="156"/>
      <c r="U253" s="155"/>
      <c r="V253" s="156"/>
      <c r="W253" s="157"/>
      <c r="X253" s="157"/>
      <c r="Y253" s="157"/>
      <c r="Z253" s="998" t="s">
        <v>559</v>
      </c>
      <c r="AA253" s="998"/>
      <c r="AB253" s="998"/>
      <c r="AC253" s="998"/>
      <c r="AD253" s="998"/>
      <c r="AE253" s="998"/>
      <c r="AF253" s="998"/>
      <c r="AG253" s="998"/>
      <c r="AH253" s="998"/>
      <c r="AI253" s="998"/>
      <c r="AJ253" s="998"/>
      <c r="AK253" s="998"/>
      <c r="AL253" s="154"/>
      <c r="AM253" s="155"/>
      <c r="AN253" s="156"/>
      <c r="AO253" s="157"/>
      <c r="AP253" s="157"/>
      <c r="AQ253" s="157"/>
    </row>
    <row r="254" spans="1:43" ht="6" customHeight="1" x14ac:dyDescent="0.2">
      <c r="A254" s="172"/>
      <c r="B254" s="171"/>
      <c r="C254" s="166"/>
      <c r="D254" s="165"/>
      <c r="E254" s="172"/>
      <c r="F254" s="172"/>
      <c r="G254" s="172"/>
      <c r="H254" s="172"/>
      <c r="I254" s="172"/>
      <c r="J254" s="172"/>
      <c r="K254" s="172"/>
      <c r="L254" s="172"/>
      <c r="M254" s="172"/>
      <c r="N254" s="172"/>
      <c r="O254" s="172"/>
      <c r="P254" s="172"/>
      <c r="Q254" s="172"/>
      <c r="R254" s="172"/>
      <c r="S254" s="172"/>
      <c r="T254" s="172"/>
      <c r="U254" s="166"/>
      <c r="V254" s="165"/>
      <c r="W254" s="172"/>
      <c r="X254" s="172"/>
      <c r="Y254" s="172"/>
      <c r="Z254" s="172"/>
      <c r="AA254" s="172"/>
      <c r="AB254" s="172"/>
      <c r="AC254" s="172"/>
      <c r="AD254" s="172"/>
      <c r="AE254" s="172"/>
      <c r="AF254" s="172"/>
      <c r="AG254" s="172"/>
      <c r="AH254" s="172"/>
      <c r="AI254" s="172"/>
      <c r="AJ254" s="172"/>
      <c r="AK254" s="172"/>
      <c r="AL254" s="171"/>
      <c r="AM254" s="166"/>
      <c r="AN254" s="165"/>
      <c r="AO254" s="172"/>
      <c r="AP254" s="172"/>
      <c r="AQ254" s="172"/>
    </row>
    <row r="255" spans="1:43" ht="6" customHeight="1" x14ac:dyDescent="0.2">
      <c r="A255" s="34"/>
      <c r="B255" s="787"/>
      <c r="C255" s="152"/>
      <c r="D255" s="153"/>
      <c r="E255" s="34"/>
      <c r="F255" s="34"/>
      <c r="G255" s="34"/>
      <c r="H255" s="34"/>
      <c r="I255" s="34"/>
      <c r="J255" s="34"/>
      <c r="K255" s="34"/>
      <c r="L255" s="34"/>
      <c r="M255" s="34"/>
      <c r="N255" s="34"/>
      <c r="O255" s="34"/>
      <c r="P255" s="34"/>
      <c r="Q255" s="34"/>
      <c r="R255" s="34"/>
      <c r="S255" s="34"/>
      <c r="T255" s="34"/>
      <c r="U255" s="152"/>
      <c r="V255" s="153"/>
      <c r="W255" s="34"/>
      <c r="X255" s="34"/>
      <c r="Y255" s="34"/>
      <c r="Z255" s="34"/>
      <c r="AA255" s="34"/>
      <c r="AB255" s="34"/>
      <c r="AC255" s="34"/>
      <c r="AD255" s="34"/>
      <c r="AE255" s="34"/>
      <c r="AF255" s="34"/>
      <c r="AG255" s="34"/>
      <c r="AH255" s="34"/>
      <c r="AI255" s="34"/>
      <c r="AJ255" s="34"/>
      <c r="AK255" s="34"/>
      <c r="AL255" s="41"/>
      <c r="AM255" s="152"/>
      <c r="AN255" s="153"/>
      <c r="AO255" s="34"/>
      <c r="AP255" s="34"/>
      <c r="AQ255" s="34"/>
    </row>
    <row r="256" spans="1:43" ht="11.25" customHeight="1" x14ac:dyDescent="0.2">
      <c r="A256" s="157"/>
      <c r="B256" s="775">
        <v>1033</v>
      </c>
      <c r="C256" s="155"/>
      <c r="D256" s="156"/>
      <c r="E256" s="924" t="str">
        <f ca="1">VLOOKUP(INDIRECT(ADDRESS(ROW(),COLUMN()-3)),Language_Translations,MATCH(Language_Selected,Language_Options,0),FALSE)</f>
        <v>Avez-vous entendu parler de tests que les gens peuvent utiliser pour se tester eux-mêmes pour le VIH ?</v>
      </c>
      <c r="F256" s="924"/>
      <c r="G256" s="924"/>
      <c r="H256" s="924"/>
      <c r="I256" s="924"/>
      <c r="J256" s="924"/>
      <c r="K256" s="924"/>
      <c r="L256" s="924"/>
      <c r="M256" s="924"/>
      <c r="N256" s="924"/>
      <c r="O256" s="924"/>
      <c r="P256" s="924"/>
      <c r="Q256" s="924"/>
      <c r="R256" s="924"/>
      <c r="S256" s="924"/>
      <c r="T256" s="924"/>
      <c r="U256" s="238"/>
      <c r="V256" s="156"/>
      <c r="W256" s="159" t="s">
        <v>444</v>
      </c>
      <c r="X256" s="159"/>
      <c r="Y256" s="162" t="s">
        <v>2</v>
      </c>
      <c r="Z256" s="162"/>
      <c r="AA256" s="162"/>
      <c r="AB256" s="162"/>
      <c r="AC256" s="162"/>
      <c r="AD256" s="162"/>
      <c r="AE256" s="162"/>
      <c r="AF256" s="162"/>
      <c r="AG256" s="162"/>
      <c r="AH256" s="162"/>
      <c r="AI256" s="162"/>
      <c r="AJ256" s="162"/>
      <c r="AK256" s="162"/>
      <c r="AL256" s="169" t="s">
        <v>10</v>
      </c>
      <c r="AM256" s="155"/>
      <c r="AN256" s="156"/>
      <c r="AO256" s="157"/>
      <c r="AP256" s="157"/>
      <c r="AQ256" s="157"/>
    </row>
    <row r="257" spans="1:43" x14ac:dyDescent="0.2">
      <c r="A257" s="157"/>
      <c r="B257" s="174"/>
      <c r="C257" s="155"/>
      <c r="D257" s="156"/>
      <c r="E257" s="924"/>
      <c r="F257" s="924"/>
      <c r="G257" s="924"/>
      <c r="H257" s="924"/>
      <c r="I257" s="924"/>
      <c r="J257" s="924"/>
      <c r="K257" s="924"/>
      <c r="L257" s="924"/>
      <c r="M257" s="924"/>
      <c r="N257" s="924"/>
      <c r="O257" s="924"/>
      <c r="P257" s="924"/>
      <c r="Q257" s="924"/>
      <c r="R257" s="924"/>
      <c r="S257" s="924"/>
      <c r="T257" s="924"/>
      <c r="U257" s="238"/>
      <c r="V257" s="156"/>
      <c r="W257" s="159" t="s">
        <v>445</v>
      </c>
      <c r="X257" s="159"/>
      <c r="Y257" s="162" t="s">
        <v>2</v>
      </c>
      <c r="Z257" s="162"/>
      <c r="AA257" s="162"/>
      <c r="AB257" s="162"/>
      <c r="AC257" s="162"/>
      <c r="AD257" s="162"/>
      <c r="AE257" s="162"/>
      <c r="AF257" s="162"/>
      <c r="AG257" s="162"/>
      <c r="AH257" s="162"/>
      <c r="AI257" s="162"/>
      <c r="AJ257" s="162"/>
      <c r="AK257" s="162"/>
      <c r="AL257" s="169" t="s">
        <v>12</v>
      </c>
      <c r="AM257" s="155"/>
      <c r="AN257" s="156"/>
      <c r="AO257" s="157"/>
      <c r="AP257" s="157">
        <v>1035</v>
      </c>
      <c r="AQ257" s="157"/>
    </row>
    <row r="258" spans="1:43" x14ac:dyDescent="0.2">
      <c r="A258" s="790"/>
      <c r="B258" s="174"/>
      <c r="C258" s="155"/>
      <c r="D258" s="156"/>
      <c r="E258" s="924"/>
      <c r="F258" s="924"/>
      <c r="G258" s="924"/>
      <c r="H258" s="924"/>
      <c r="I258" s="924"/>
      <c r="J258" s="924"/>
      <c r="K258" s="924"/>
      <c r="L258" s="924"/>
      <c r="M258" s="924"/>
      <c r="N258" s="924"/>
      <c r="O258" s="924"/>
      <c r="P258" s="924"/>
      <c r="Q258" s="924"/>
      <c r="R258" s="924"/>
      <c r="S258" s="924"/>
      <c r="T258" s="924"/>
      <c r="U258" s="238"/>
      <c r="V258" s="156"/>
      <c r="W258" s="159"/>
      <c r="X258" s="159"/>
      <c r="Y258" s="162"/>
      <c r="Z258" s="162"/>
      <c r="AA258" s="162"/>
      <c r="AB258" s="162"/>
      <c r="AC258" s="162"/>
      <c r="AD258" s="162"/>
      <c r="AE258" s="162"/>
      <c r="AF258" s="162"/>
      <c r="AG258" s="162"/>
      <c r="AH258" s="162"/>
      <c r="AI258" s="162"/>
      <c r="AJ258" s="162"/>
      <c r="AK258" s="162"/>
      <c r="AL258" s="169"/>
      <c r="AM258" s="155"/>
      <c r="AN258" s="156"/>
      <c r="AO258" s="790"/>
      <c r="AP258" s="790"/>
      <c r="AQ258" s="790"/>
    </row>
    <row r="259" spans="1:43" ht="6" customHeight="1" x14ac:dyDescent="0.2">
      <c r="A259" s="172"/>
      <c r="B259" s="171"/>
      <c r="C259" s="166"/>
      <c r="D259" s="165"/>
      <c r="E259" s="172"/>
      <c r="F259" s="172"/>
      <c r="G259" s="172"/>
      <c r="H259" s="172"/>
      <c r="I259" s="172"/>
      <c r="J259" s="172"/>
      <c r="K259" s="172"/>
      <c r="L259" s="172"/>
      <c r="M259" s="172"/>
      <c r="N259" s="172"/>
      <c r="O259" s="172"/>
      <c r="P259" s="172"/>
      <c r="Q259" s="172"/>
      <c r="R259" s="172"/>
      <c r="S259" s="172"/>
      <c r="T259" s="172"/>
      <c r="U259" s="166"/>
      <c r="V259" s="165"/>
      <c r="W259" s="172"/>
      <c r="X259" s="172"/>
      <c r="Y259" s="172"/>
      <c r="Z259" s="172"/>
      <c r="AA259" s="172"/>
      <c r="AB259" s="172"/>
      <c r="AC259" s="172"/>
      <c r="AD259" s="172"/>
      <c r="AE259" s="172"/>
      <c r="AF259" s="172"/>
      <c r="AG259" s="172"/>
      <c r="AH259" s="172"/>
      <c r="AI259" s="172"/>
      <c r="AJ259" s="172"/>
      <c r="AK259" s="172"/>
      <c r="AL259" s="173"/>
      <c r="AM259" s="166"/>
      <c r="AN259" s="165"/>
      <c r="AO259" s="172"/>
      <c r="AP259" s="172"/>
      <c r="AQ259" s="172"/>
    </row>
    <row r="260" spans="1:43" ht="6" customHeight="1" x14ac:dyDescent="0.2">
      <c r="A260" s="34"/>
      <c r="B260" s="787"/>
      <c r="C260" s="152"/>
      <c r="D260" s="153"/>
      <c r="E260" s="34"/>
      <c r="F260" s="34"/>
      <c r="G260" s="34"/>
      <c r="H260" s="34"/>
      <c r="I260" s="34"/>
      <c r="J260" s="34"/>
      <c r="K260" s="34"/>
      <c r="L260" s="34"/>
      <c r="M260" s="34"/>
      <c r="N260" s="34"/>
      <c r="O260" s="34"/>
      <c r="P260" s="34"/>
      <c r="Q260" s="34"/>
      <c r="R260" s="34"/>
      <c r="S260" s="34"/>
      <c r="T260" s="34"/>
      <c r="U260" s="152"/>
      <c r="V260" s="153"/>
      <c r="W260" s="34"/>
      <c r="X260" s="34"/>
      <c r="Y260" s="34"/>
      <c r="Z260" s="34"/>
      <c r="AA260" s="34"/>
      <c r="AB260" s="34"/>
      <c r="AC260" s="34"/>
      <c r="AD260" s="34"/>
      <c r="AE260" s="34"/>
      <c r="AF260" s="34"/>
      <c r="AG260" s="34"/>
      <c r="AH260" s="34"/>
      <c r="AI260" s="34"/>
      <c r="AJ260" s="34"/>
      <c r="AK260" s="34"/>
      <c r="AL260" s="41"/>
      <c r="AM260" s="152"/>
      <c r="AN260" s="153"/>
      <c r="AO260" s="34"/>
      <c r="AP260" s="34"/>
      <c r="AQ260" s="34"/>
    </row>
    <row r="261" spans="1:43" ht="11.25" customHeight="1" x14ac:dyDescent="0.2">
      <c r="A261" s="157"/>
      <c r="B261" s="775">
        <v>1034</v>
      </c>
      <c r="C261" s="155"/>
      <c r="D261" s="156"/>
      <c r="E261" s="924" t="str">
        <f ca="1">VLOOKUP(INDIRECT(ADDRESS(ROW(),COLUMN()-3)),Language_Translations,MATCH(Language_Selected,Language_Options,0),FALSE)</f>
        <v>Vous êtes-vous testée vous-même en utilisant un kit de test ?</v>
      </c>
      <c r="F261" s="924"/>
      <c r="G261" s="924"/>
      <c r="H261" s="924"/>
      <c r="I261" s="924"/>
      <c r="J261" s="924"/>
      <c r="K261" s="924"/>
      <c r="L261" s="924"/>
      <c r="M261" s="924"/>
      <c r="N261" s="924"/>
      <c r="O261" s="924"/>
      <c r="P261" s="924"/>
      <c r="Q261" s="924"/>
      <c r="R261" s="924"/>
      <c r="S261" s="924"/>
      <c r="T261" s="924"/>
      <c r="U261" s="238"/>
      <c r="V261" s="156"/>
      <c r="W261" s="159" t="s">
        <v>444</v>
      </c>
      <c r="X261" s="159"/>
      <c r="Y261" s="162" t="s">
        <v>2</v>
      </c>
      <c r="Z261" s="162"/>
      <c r="AA261" s="162"/>
      <c r="AB261" s="162"/>
      <c r="AC261" s="162"/>
      <c r="AD261" s="162"/>
      <c r="AE261" s="162"/>
      <c r="AF261" s="162"/>
      <c r="AG261" s="162"/>
      <c r="AH261" s="162"/>
      <c r="AI261" s="162"/>
      <c r="AJ261" s="162"/>
      <c r="AK261" s="162"/>
      <c r="AL261" s="169" t="s">
        <v>10</v>
      </c>
      <c r="AM261" s="155"/>
      <c r="AN261" s="156"/>
      <c r="AO261" s="157"/>
      <c r="AP261" s="157"/>
      <c r="AQ261" s="157"/>
    </row>
    <row r="262" spans="1:43" x14ac:dyDescent="0.2">
      <c r="A262" s="157"/>
      <c r="B262" s="174"/>
      <c r="C262" s="155"/>
      <c r="D262" s="156"/>
      <c r="E262" s="924"/>
      <c r="F262" s="924"/>
      <c r="G262" s="924"/>
      <c r="H262" s="924"/>
      <c r="I262" s="924"/>
      <c r="J262" s="924"/>
      <c r="K262" s="924"/>
      <c r="L262" s="924"/>
      <c r="M262" s="924"/>
      <c r="N262" s="924"/>
      <c r="O262" s="924"/>
      <c r="P262" s="924"/>
      <c r="Q262" s="924"/>
      <c r="R262" s="924"/>
      <c r="S262" s="924"/>
      <c r="T262" s="924"/>
      <c r="U262" s="238"/>
      <c r="V262" s="156"/>
      <c r="W262" s="159" t="s">
        <v>445</v>
      </c>
      <c r="X262" s="159"/>
      <c r="Y262" s="162" t="s">
        <v>2</v>
      </c>
      <c r="Z262" s="162"/>
      <c r="AA262" s="162"/>
      <c r="AB262" s="162"/>
      <c r="AC262" s="162"/>
      <c r="AD262" s="162"/>
      <c r="AE262" s="162"/>
      <c r="AF262" s="162"/>
      <c r="AG262" s="162"/>
      <c r="AH262" s="162"/>
      <c r="AI262" s="162"/>
      <c r="AJ262" s="162"/>
      <c r="AK262" s="162"/>
      <c r="AL262" s="169" t="s">
        <v>12</v>
      </c>
      <c r="AM262" s="155"/>
      <c r="AN262" s="156"/>
      <c r="AO262" s="157"/>
      <c r="AP262" s="157"/>
      <c r="AQ262" s="157"/>
    </row>
    <row r="263" spans="1:43" ht="6" customHeight="1" x14ac:dyDescent="0.2">
      <c r="A263" s="172"/>
      <c r="B263" s="171"/>
      <c r="C263" s="166"/>
      <c r="D263" s="165"/>
      <c r="E263" s="172"/>
      <c r="F263" s="172"/>
      <c r="G263" s="172"/>
      <c r="H263" s="172"/>
      <c r="I263" s="172"/>
      <c r="J263" s="172"/>
      <c r="K263" s="172"/>
      <c r="L263" s="172"/>
      <c r="M263" s="172"/>
      <c r="N263" s="172"/>
      <c r="O263" s="172"/>
      <c r="P263" s="172"/>
      <c r="Q263" s="172"/>
      <c r="R263" s="172"/>
      <c r="S263" s="172"/>
      <c r="T263" s="172"/>
      <c r="U263" s="166"/>
      <c r="V263" s="165"/>
      <c r="W263" s="172"/>
      <c r="X263" s="172"/>
      <c r="Y263" s="172"/>
      <c r="Z263" s="172"/>
      <c r="AA263" s="172"/>
      <c r="AB263" s="172"/>
      <c r="AC263" s="172"/>
      <c r="AD263" s="172"/>
      <c r="AE263" s="172"/>
      <c r="AF263" s="172"/>
      <c r="AG263" s="172"/>
      <c r="AH263" s="172"/>
      <c r="AI263" s="172"/>
      <c r="AJ263" s="172"/>
      <c r="AK263" s="172"/>
      <c r="AL263" s="173"/>
      <c r="AM263" s="166"/>
      <c r="AN263" s="165"/>
      <c r="AO263" s="172"/>
      <c r="AP263" s="172"/>
      <c r="AQ263" s="172"/>
    </row>
    <row r="264" spans="1:43" ht="6" customHeight="1" x14ac:dyDescent="0.2">
      <c r="A264" s="34"/>
      <c r="B264" s="787"/>
      <c r="C264" s="152"/>
      <c r="D264" s="153"/>
      <c r="E264" s="34"/>
      <c r="F264" s="34"/>
      <c r="G264" s="34"/>
      <c r="H264" s="34"/>
      <c r="I264" s="34"/>
      <c r="J264" s="34"/>
      <c r="K264" s="34"/>
      <c r="L264" s="34"/>
      <c r="M264" s="34"/>
      <c r="N264" s="34"/>
      <c r="O264" s="34"/>
      <c r="P264" s="34"/>
      <c r="Q264" s="34"/>
      <c r="R264" s="34"/>
      <c r="S264" s="34"/>
      <c r="T264" s="34"/>
      <c r="U264" s="152"/>
      <c r="V264" s="153"/>
      <c r="W264" s="34"/>
      <c r="X264" s="34"/>
      <c r="Y264" s="34"/>
      <c r="Z264" s="34"/>
      <c r="AA264" s="34"/>
      <c r="AB264" s="34"/>
      <c r="AC264" s="34"/>
      <c r="AD264" s="34"/>
      <c r="AE264" s="34"/>
      <c r="AF264" s="34"/>
      <c r="AG264" s="34"/>
      <c r="AH264" s="34"/>
      <c r="AI264" s="34"/>
      <c r="AJ264" s="34"/>
      <c r="AK264" s="34"/>
      <c r="AL264" s="41"/>
      <c r="AM264" s="152"/>
      <c r="AN264" s="153"/>
      <c r="AO264" s="34"/>
      <c r="AP264" s="34"/>
      <c r="AQ264" s="34"/>
    </row>
    <row r="265" spans="1:43" ht="11.25" customHeight="1" x14ac:dyDescent="0.2">
      <c r="A265" s="157"/>
      <c r="B265" s="161">
        <v>1035</v>
      </c>
      <c r="C265" s="155"/>
      <c r="D265" s="156"/>
      <c r="E265" s="914" t="str">
        <f ca="1">VLOOKUP(INDIRECT(ADDRESS(ROW(),COLUMN()-3)),Language_Translations,MATCH(Language_Selected,Language_Options,0),FALSE)</f>
        <v>Est-ce que vous achèteriez des légumes frais à un marchand ou à un vendeur si vous saviez que cette personne a le VIH ?</v>
      </c>
      <c r="F265" s="914"/>
      <c r="G265" s="914"/>
      <c r="H265" s="914"/>
      <c r="I265" s="914"/>
      <c r="J265" s="914"/>
      <c r="K265" s="914"/>
      <c r="L265" s="914"/>
      <c r="M265" s="914"/>
      <c r="N265" s="914"/>
      <c r="O265" s="914"/>
      <c r="P265" s="914"/>
      <c r="Q265" s="914"/>
      <c r="R265" s="914"/>
      <c r="S265" s="914"/>
      <c r="T265" s="914"/>
      <c r="U265" s="238"/>
      <c r="V265" s="156"/>
      <c r="W265" s="159" t="s">
        <v>444</v>
      </c>
      <c r="X265" s="159"/>
      <c r="Y265" s="162" t="s">
        <v>2</v>
      </c>
      <c r="Z265" s="162"/>
      <c r="AA265" s="162"/>
      <c r="AB265" s="162"/>
      <c r="AC265" s="162"/>
      <c r="AD265" s="162"/>
      <c r="AE265" s="162"/>
      <c r="AF265" s="162"/>
      <c r="AG265" s="162"/>
      <c r="AH265" s="162"/>
      <c r="AI265" s="162"/>
      <c r="AJ265" s="162"/>
      <c r="AK265" s="162"/>
      <c r="AL265" s="169" t="s">
        <v>10</v>
      </c>
      <c r="AM265" s="155"/>
      <c r="AN265" s="156"/>
      <c r="AO265" s="159"/>
      <c r="AP265" s="159"/>
      <c r="AQ265" s="157"/>
    </row>
    <row r="266" spans="1:43" x14ac:dyDescent="0.2">
      <c r="A266" s="157"/>
      <c r="B266" s="161"/>
      <c r="C266" s="155"/>
      <c r="D266" s="156"/>
      <c r="E266" s="914"/>
      <c r="F266" s="914"/>
      <c r="G266" s="914"/>
      <c r="H266" s="914"/>
      <c r="I266" s="914"/>
      <c r="J266" s="914"/>
      <c r="K266" s="914"/>
      <c r="L266" s="914"/>
      <c r="M266" s="914"/>
      <c r="N266" s="914"/>
      <c r="O266" s="914"/>
      <c r="P266" s="914"/>
      <c r="Q266" s="914"/>
      <c r="R266" s="914"/>
      <c r="S266" s="914"/>
      <c r="T266" s="914"/>
      <c r="U266" s="238"/>
      <c r="V266" s="156"/>
      <c r="W266" s="159" t="s">
        <v>445</v>
      </c>
      <c r="X266" s="159"/>
      <c r="Y266" s="162" t="s">
        <v>2</v>
      </c>
      <c r="Z266" s="162"/>
      <c r="AA266" s="162"/>
      <c r="AB266" s="162"/>
      <c r="AC266" s="162"/>
      <c r="AD266" s="162"/>
      <c r="AE266" s="162"/>
      <c r="AF266" s="162"/>
      <c r="AG266" s="162"/>
      <c r="AH266" s="162"/>
      <c r="AI266" s="239"/>
      <c r="AJ266" s="162"/>
      <c r="AK266" s="162"/>
      <c r="AL266" s="169" t="s">
        <v>12</v>
      </c>
      <c r="AM266" s="155"/>
      <c r="AN266" s="156"/>
      <c r="AO266" s="159"/>
      <c r="AP266" s="159"/>
      <c r="AQ266" s="157"/>
    </row>
    <row r="267" spans="1:43" x14ac:dyDescent="0.2">
      <c r="A267" s="157"/>
      <c r="B267" s="161"/>
      <c r="C267" s="155"/>
      <c r="D267" s="156"/>
      <c r="E267" s="914"/>
      <c r="F267" s="914"/>
      <c r="G267" s="914"/>
      <c r="H267" s="914"/>
      <c r="I267" s="914"/>
      <c r="J267" s="914"/>
      <c r="K267" s="914"/>
      <c r="L267" s="914"/>
      <c r="M267" s="914"/>
      <c r="N267" s="914"/>
      <c r="O267" s="914"/>
      <c r="P267" s="914"/>
      <c r="Q267" s="914"/>
      <c r="R267" s="914"/>
      <c r="S267" s="914"/>
      <c r="T267" s="914"/>
      <c r="U267" s="238"/>
      <c r="V267" s="156"/>
      <c r="W267" s="159" t="s">
        <v>1522</v>
      </c>
      <c r="X267" s="159"/>
      <c r="Y267" s="159"/>
      <c r="Z267" s="159"/>
      <c r="AA267" s="159"/>
      <c r="AB267" s="159"/>
      <c r="AC267" s="159"/>
      <c r="AD267" s="159"/>
      <c r="AF267" s="162"/>
      <c r="AG267" s="239"/>
      <c r="AH267" s="162" t="s">
        <v>2</v>
      </c>
      <c r="AI267" s="162"/>
      <c r="AJ267" s="162"/>
      <c r="AK267" s="182"/>
      <c r="AL267" s="169" t="s">
        <v>58</v>
      </c>
      <c r="AM267" s="155"/>
      <c r="AN267" s="156"/>
      <c r="AO267" s="159"/>
      <c r="AP267" s="159"/>
      <c r="AQ267" s="157"/>
    </row>
    <row r="268" spans="1:43" ht="6" customHeight="1" x14ac:dyDescent="0.2">
      <c r="A268" s="172"/>
      <c r="B268" s="171"/>
      <c r="C268" s="166"/>
      <c r="D268" s="165"/>
      <c r="E268" s="172"/>
      <c r="F268" s="172"/>
      <c r="G268" s="172"/>
      <c r="H268" s="172"/>
      <c r="I268" s="172"/>
      <c r="J268" s="172"/>
      <c r="K268" s="172"/>
      <c r="L268" s="172"/>
      <c r="M268" s="172"/>
      <c r="N268" s="172"/>
      <c r="O268" s="172"/>
      <c r="P268" s="172"/>
      <c r="Q268" s="172"/>
      <c r="R268" s="172"/>
      <c r="S268" s="172"/>
      <c r="T268" s="172"/>
      <c r="U268" s="166"/>
      <c r="V268" s="165"/>
      <c r="W268" s="172"/>
      <c r="X268" s="172"/>
      <c r="Y268" s="172"/>
      <c r="Z268" s="172"/>
      <c r="AA268" s="172"/>
      <c r="AB268" s="172"/>
      <c r="AC268" s="172"/>
      <c r="AD268" s="172"/>
      <c r="AE268" s="172"/>
      <c r="AF268" s="172"/>
      <c r="AG268" s="172"/>
      <c r="AH268" s="172"/>
      <c r="AI268" s="172"/>
      <c r="AJ268" s="172"/>
      <c r="AK268" s="172"/>
      <c r="AL268" s="173"/>
      <c r="AM268" s="166"/>
      <c r="AN268" s="165"/>
      <c r="AO268" s="172"/>
      <c r="AP268" s="172"/>
      <c r="AQ268" s="172"/>
    </row>
    <row r="269" spans="1:43" ht="6" customHeight="1" x14ac:dyDescent="0.2">
      <c r="A269" s="34"/>
      <c r="B269" s="787"/>
      <c r="C269" s="152"/>
      <c r="D269" s="153"/>
      <c r="E269" s="34"/>
      <c r="F269" s="34"/>
      <c r="G269" s="34"/>
      <c r="H269" s="34"/>
      <c r="I269" s="34"/>
      <c r="J269" s="34"/>
      <c r="K269" s="34"/>
      <c r="L269" s="34"/>
      <c r="M269" s="34"/>
      <c r="N269" s="34"/>
      <c r="O269" s="34"/>
      <c r="P269" s="34"/>
      <c r="Q269" s="34"/>
      <c r="R269" s="34"/>
      <c r="S269" s="34"/>
      <c r="T269" s="34"/>
      <c r="U269" s="152"/>
      <c r="V269" s="153"/>
      <c r="W269" s="34"/>
      <c r="X269" s="34"/>
      <c r="Y269" s="34"/>
      <c r="Z269" s="34"/>
      <c r="AA269" s="34"/>
      <c r="AB269" s="34"/>
      <c r="AC269" s="34"/>
      <c r="AD269" s="34"/>
      <c r="AE269" s="34"/>
      <c r="AF269" s="34"/>
      <c r="AG269" s="34"/>
      <c r="AH269" s="34"/>
      <c r="AI269" s="34"/>
      <c r="AJ269" s="34"/>
      <c r="AK269" s="34"/>
      <c r="AL269" s="41"/>
      <c r="AM269" s="152"/>
      <c r="AN269" s="153"/>
      <c r="AO269" s="34"/>
      <c r="AP269" s="34"/>
      <c r="AQ269" s="34"/>
    </row>
    <row r="270" spans="1:43" ht="11.25" customHeight="1" x14ac:dyDescent="0.2">
      <c r="A270" s="157"/>
      <c r="B270" s="161">
        <v>1036</v>
      </c>
      <c r="C270" s="155"/>
      <c r="D270" s="156"/>
      <c r="E270" s="914" t="str">
        <f ca="1">VLOOKUP(INDIRECT(ADDRESS(ROW(),COLUMN()-3)),Language_Translations,MATCH(Language_Selected,Language_Options,0),FALSE)</f>
        <v>Pensez-vous que des enfants vivant avec le VIH devraient être autorisés à aller à l'école avec des enfants qui n'ont pas le VIH ?</v>
      </c>
      <c r="F270" s="914"/>
      <c r="G270" s="914"/>
      <c r="H270" s="914"/>
      <c r="I270" s="914"/>
      <c r="J270" s="914"/>
      <c r="K270" s="914"/>
      <c r="L270" s="914"/>
      <c r="M270" s="914"/>
      <c r="N270" s="914"/>
      <c r="O270" s="914"/>
      <c r="P270" s="914"/>
      <c r="Q270" s="914"/>
      <c r="R270" s="914"/>
      <c r="S270" s="914"/>
      <c r="T270" s="914"/>
      <c r="U270" s="238"/>
      <c r="V270" s="156"/>
      <c r="W270" s="159" t="s">
        <v>444</v>
      </c>
      <c r="X270" s="159"/>
      <c r="Y270" s="162" t="s">
        <v>2</v>
      </c>
      <c r="Z270" s="162"/>
      <c r="AA270" s="162"/>
      <c r="AB270" s="162"/>
      <c r="AC270" s="162"/>
      <c r="AD270" s="162"/>
      <c r="AE270" s="162"/>
      <c r="AF270" s="162"/>
      <c r="AG270" s="162"/>
      <c r="AH270" s="162"/>
      <c r="AI270" s="162"/>
      <c r="AJ270" s="162"/>
      <c r="AK270" s="162"/>
      <c r="AL270" s="169" t="s">
        <v>10</v>
      </c>
      <c r="AM270" s="155"/>
      <c r="AN270" s="156"/>
      <c r="AO270" s="159"/>
      <c r="AP270" s="159"/>
      <c r="AQ270" s="157"/>
    </row>
    <row r="271" spans="1:43" x14ac:dyDescent="0.2">
      <c r="A271" s="157"/>
      <c r="B271" s="161"/>
      <c r="C271" s="155"/>
      <c r="D271" s="156"/>
      <c r="E271" s="914"/>
      <c r="F271" s="914"/>
      <c r="G271" s="914"/>
      <c r="H271" s="914"/>
      <c r="I271" s="914"/>
      <c r="J271" s="914"/>
      <c r="K271" s="914"/>
      <c r="L271" s="914"/>
      <c r="M271" s="914"/>
      <c r="N271" s="914"/>
      <c r="O271" s="914"/>
      <c r="P271" s="914"/>
      <c r="Q271" s="914"/>
      <c r="R271" s="914"/>
      <c r="S271" s="914"/>
      <c r="T271" s="914"/>
      <c r="U271" s="238"/>
      <c r="V271" s="156"/>
      <c r="W271" s="159" t="s">
        <v>445</v>
      </c>
      <c r="X271" s="159"/>
      <c r="Y271" s="162" t="s">
        <v>2</v>
      </c>
      <c r="Z271" s="162"/>
      <c r="AA271" s="162"/>
      <c r="AB271" s="162"/>
      <c r="AC271" s="162"/>
      <c r="AD271" s="162"/>
      <c r="AE271" s="162"/>
      <c r="AF271" s="162"/>
      <c r="AG271" s="162"/>
      <c r="AH271" s="162"/>
      <c r="AI271" s="162"/>
      <c r="AJ271" s="162"/>
      <c r="AK271" s="162"/>
      <c r="AL271" s="169" t="s">
        <v>12</v>
      </c>
      <c r="AM271" s="155"/>
      <c r="AN271" s="156"/>
      <c r="AO271" s="159"/>
      <c r="AP271" s="159"/>
      <c r="AQ271" s="157"/>
    </row>
    <row r="272" spans="1:43" x14ac:dyDescent="0.2">
      <c r="A272" s="157"/>
      <c r="B272" s="161"/>
      <c r="C272" s="155"/>
      <c r="D272" s="156"/>
      <c r="E272" s="914"/>
      <c r="F272" s="914"/>
      <c r="G272" s="914"/>
      <c r="H272" s="914"/>
      <c r="I272" s="914"/>
      <c r="J272" s="914"/>
      <c r="K272" s="914"/>
      <c r="L272" s="914"/>
      <c r="M272" s="914"/>
      <c r="N272" s="914"/>
      <c r="O272" s="914"/>
      <c r="P272" s="914"/>
      <c r="Q272" s="914"/>
      <c r="R272" s="914"/>
      <c r="S272" s="914"/>
      <c r="T272" s="914"/>
      <c r="U272" s="238"/>
      <c r="V272" s="156"/>
      <c r="W272" s="159" t="s">
        <v>1522</v>
      </c>
      <c r="X272" s="159"/>
      <c r="Y272" s="159"/>
      <c r="Z272" s="159"/>
      <c r="AA272" s="159"/>
      <c r="AB272" s="159"/>
      <c r="AC272" s="159"/>
      <c r="AD272" s="159"/>
      <c r="AF272" s="162"/>
      <c r="AG272" s="239"/>
      <c r="AH272" s="162" t="s">
        <v>2</v>
      </c>
      <c r="AI272" s="162"/>
      <c r="AJ272" s="162"/>
      <c r="AK272" s="182"/>
      <c r="AL272" s="169" t="s">
        <v>58</v>
      </c>
      <c r="AM272" s="155"/>
      <c r="AN272" s="156"/>
      <c r="AO272" s="159"/>
      <c r="AP272" s="159"/>
      <c r="AQ272" s="157"/>
    </row>
    <row r="273" spans="1:43" ht="6" customHeight="1" x14ac:dyDescent="0.2">
      <c r="A273" s="172"/>
      <c r="B273" s="171"/>
      <c r="C273" s="166"/>
      <c r="D273" s="165"/>
      <c r="E273" s="172"/>
      <c r="F273" s="172"/>
      <c r="G273" s="172"/>
      <c r="H273" s="172"/>
      <c r="I273" s="172"/>
      <c r="J273" s="172"/>
      <c r="K273" s="172"/>
      <c r="L273" s="172"/>
      <c r="M273" s="172"/>
      <c r="N273" s="172"/>
      <c r="O273" s="172"/>
      <c r="P273" s="172"/>
      <c r="Q273" s="172"/>
      <c r="R273" s="172"/>
      <c r="S273" s="172"/>
      <c r="T273" s="172"/>
      <c r="U273" s="166"/>
      <c r="V273" s="165"/>
      <c r="W273" s="172"/>
      <c r="X273" s="172"/>
      <c r="Y273" s="172"/>
      <c r="Z273" s="172"/>
      <c r="AA273" s="172"/>
      <c r="AB273" s="172"/>
      <c r="AC273" s="172"/>
      <c r="AD273" s="172"/>
      <c r="AE273" s="172"/>
      <c r="AF273" s="172"/>
      <c r="AG273" s="172"/>
      <c r="AH273" s="172"/>
      <c r="AI273" s="172"/>
      <c r="AJ273" s="172"/>
      <c r="AK273" s="172"/>
      <c r="AL273" s="173"/>
      <c r="AM273" s="166"/>
      <c r="AN273" s="165"/>
      <c r="AO273" s="172"/>
      <c r="AP273" s="172"/>
      <c r="AQ273" s="172"/>
    </row>
    <row r="274" spans="1:43" ht="6" customHeight="1" x14ac:dyDescent="0.2">
      <c r="A274" s="34"/>
      <c r="B274" s="787"/>
      <c r="C274" s="152"/>
      <c r="D274" s="153"/>
      <c r="E274" s="34"/>
      <c r="F274" s="34"/>
      <c r="G274" s="34"/>
      <c r="H274" s="34"/>
      <c r="I274" s="34"/>
      <c r="J274" s="34"/>
      <c r="K274" s="34"/>
      <c r="L274" s="34"/>
      <c r="M274" s="34"/>
      <c r="N274" s="34"/>
      <c r="O274" s="34"/>
      <c r="P274" s="34"/>
      <c r="Q274" s="34"/>
      <c r="R274" s="34"/>
      <c r="S274" s="34"/>
      <c r="T274" s="34"/>
      <c r="U274" s="152"/>
      <c r="V274" s="153"/>
      <c r="W274" s="34"/>
      <c r="X274" s="34"/>
      <c r="Y274" s="34"/>
      <c r="Z274" s="34"/>
      <c r="AA274" s="34"/>
      <c r="AB274" s="34"/>
      <c r="AC274" s="34"/>
      <c r="AD274" s="34"/>
      <c r="AE274" s="34"/>
      <c r="AF274" s="34"/>
      <c r="AG274" s="34"/>
      <c r="AH274" s="34"/>
      <c r="AI274" s="34"/>
      <c r="AJ274" s="34"/>
      <c r="AK274" s="34"/>
      <c r="AL274" s="41"/>
      <c r="AM274" s="152"/>
      <c r="AN274" s="153"/>
      <c r="AO274" s="34"/>
      <c r="AP274" s="34"/>
      <c r="AQ274" s="34"/>
    </row>
    <row r="275" spans="1:43" ht="11.25" customHeight="1" x14ac:dyDescent="0.2">
      <c r="A275" s="157"/>
      <c r="B275" s="161">
        <v>1037</v>
      </c>
      <c r="C275" s="155"/>
      <c r="D275" s="156"/>
      <c r="E275" s="914" t="str">
        <f ca="1">VLOOKUP(INDIRECT(ADDRESS(ROW(),COLUMN()-3)),Language_Translations,MATCH(Language_Selected,Language_Options,0),FALSE)</f>
        <v>Pensez-vous que les gens hésitent à faire un test du VIH parce qu'ils ont peur de la réaction des autres si le résultat de leur test était VIH positif ?</v>
      </c>
      <c r="F275" s="914"/>
      <c r="G275" s="914"/>
      <c r="H275" s="914"/>
      <c r="I275" s="914"/>
      <c r="J275" s="914"/>
      <c r="K275" s="914"/>
      <c r="L275" s="914"/>
      <c r="M275" s="914"/>
      <c r="N275" s="914"/>
      <c r="O275" s="914"/>
      <c r="P275" s="914"/>
      <c r="Q275" s="914"/>
      <c r="R275" s="914"/>
      <c r="S275" s="914"/>
      <c r="T275" s="914"/>
      <c r="U275" s="238"/>
      <c r="V275" s="156"/>
      <c r="W275" s="159" t="s">
        <v>444</v>
      </c>
      <c r="X275" s="159"/>
      <c r="Y275" s="162" t="s">
        <v>2</v>
      </c>
      <c r="Z275" s="162"/>
      <c r="AA275" s="162"/>
      <c r="AB275" s="162"/>
      <c r="AC275" s="162"/>
      <c r="AD275" s="162"/>
      <c r="AE275" s="162"/>
      <c r="AF275" s="162"/>
      <c r="AG275" s="162"/>
      <c r="AH275" s="162"/>
      <c r="AI275" s="162"/>
      <c r="AJ275" s="162"/>
      <c r="AK275" s="162"/>
      <c r="AL275" s="169" t="s">
        <v>10</v>
      </c>
      <c r="AM275" s="155"/>
      <c r="AN275" s="156"/>
      <c r="AO275" s="159"/>
      <c r="AP275" s="159"/>
      <c r="AQ275" s="157"/>
    </row>
    <row r="276" spans="1:43" x14ac:dyDescent="0.2">
      <c r="A276" s="157"/>
      <c r="B276" s="161"/>
      <c r="C276" s="155"/>
      <c r="D276" s="156"/>
      <c r="E276" s="914"/>
      <c r="F276" s="914"/>
      <c r="G276" s="914"/>
      <c r="H276" s="914"/>
      <c r="I276" s="914"/>
      <c r="J276" s="914"/>
      <c r="K276" s="914"/>
      <c r="L276" s="914"/>
      <c r="M276" s="914"/>
      <c r="N276" s="914"/>
      <c r="O276" s="914"/>
      <c r="P276" s="914"/>
      <c r="Q276" s="914"/>
      <c r="R276" s="914"/>
      <c r="S276" s="914"/>
      <c r="T276" s="914"/>
      <c r="U276" s="238"/>
      <c r="V276" s="156"/>
      <c r="W276" s="159" t="s">
        <v>445</v>
      </c>
      <c r="X276" s="159"/>
      <c r="Y276" s="162" t="s">
        <v>2</v>
      </c>
      <c r="Z276" s="162"/>
      <c r="AA276" s="162"/>
      <c r="AB276" s="162"/>
      <c r="AC276" s="162"/>
      <c r="AD276" s="162"/>
      <c r="AE276" s="162"/>
      <c r="AF276" s="162"/>
      <c r="AG276" s="162"/>
      <c r="AH276" s="162"/>
      <c r="AI276" s="162"/>
      <c r="AJ276" s="162"/>
      <c r="AK276" s="162"/>
      <c r="AL276" s="169" t="s">
        <v>12</v>
      </c>
      <c r="AM276" s="155"/>
      <c r="AN276" s="156"/>
      <c r="AO276" s="159"/>
      <c r="AP276" s="159"/>
      <c r="AQ276" s="157"/>
    </row>
    <row r="277" spans="1:43" x14ac:dyDescent="0.2">
      <c r="A277" s="157"/>
      <c r="B277" s="161"/>
      <c r="C277" s="155"/>
      <c r="D277" s="156"/>
      <c r="E277" s="914"/>
      <c r="F277" s="914"/>
      <c r="G277" s="914"/>
      <c r="H277" s="914"/>
      <c r="I277" s="914"/>
      <c r="J277" s="914"/>
      <c r="K277" s="914"/>
      <c r="L277" s="914"/>
      <c r="M277" s="914"/>
      <c r="N277" s="914"/>
      <c r="O277" s="914"/>
      <c r="P277" s="914"/>
      <c r="Q277" s="914"/>
      <c r="R277" s="914"/>
      <c r="S277" s="914"/>
      <c r="T277" s="914"/>
      <c r="U277" s="238"/>
      <c r="V277" s="156"/>
      <c r="W277" s="159" t="s">
        <v>1522</v>
      </c>
      <c r="X277" s="159"/>
      <c r="Y277" s="159"/>
      <c r="Z277" s="159"/>
      <c r="AA277" s="159"/>
      <c r="AB277" s="159"/>
      <c r="AC277" s="159"/>
      <c r="AD277" s="159"/>
      <c r="AF277" s="162"/>
      <c r="AG277" s="239"/>
      <c r="AH277" s="162" t="s">
        <v>2</v>
      </c>
      <c r="AI277" s="162"/>
      <c r="AJ277" s="162"/>
      <c r="AK277" s="182"/>
      <c r="AL277" s="169" t="s">
        <v>58</v>
      </c>
      <c r="AM277" s="155"/>
      <c r="AN277" s="156"/>
      <c r="AO277" s="159"/>
      <c r="AP277" s="159"/>
      <c r="AQ277" s="157"/>
    </row>
    <row r="278" spans="1:43" ht="6" customHeight="1" x14ac:dyDescent="0.2">
      <c r="A278" s="172"/>
      <c r="B278" s="171"/>
      <c r="C278" s="166"/>
      <c r="D278" s="165"/>
      <c r="E278" s="172"/>
      <c r="F278" s="172"/>
      <c r="G278" s="172"/>
      <c r="H278" s="172"/>
      <c r="I278" s="172"/>
      <c r="J278" s="172"/>
      <c r="K278" s="172"/>
      <c r="L278" s="172"/>
      <c r="M278" s="172"/>
      <c r="N278" s="172"/>
      <c r="O278" s="172"/>
      <c r="P278" s="172"/>
      <c r="Q278" s="172"/>
      <c r="R278" s="172"/>
      <c r="S278" s="172"/>
      <c r="T278" s="172"/>
      <c r="U278" s="166"/>
      <c r="V278" s="165"/>
      <c r="W278" s="172"/>
      <c r="X278" s="172"/>
      <c r="Y278" s="172"/>
      <c r="Z278" s="172"/>
      <c r="AA278" s="172"/>
      <c r="AB278" s="172"/>
      <c r="AC278" s="172"/>
      <c r="AD278" s="172"/>
      <c r="AE278" s="172"/>
      <c r="AF278" s="172"/>
      <c r="AG278" s="172"/>
      <c r="AH278" s="172"/>
      <c r="AI278" s="172"/>
      <c r="AJ278" s="172"/>
      <c r="AK278" s="172"/>
      <c r="AL278" s="173"/>
      <c r="AM278" s="166"/>
      <c r="AN278" s="165"/>
      <c r="AO278" s="172"/>
      <c r="AP278" s="172"/>
      <c r="AQ278" s="172"/>
    </row>
    <row r="279" spans="1:43" ht="6" customHeight="1" x14ac:dyDescent="0.2">
      <c r="A279" s="34"/>
      <c r="B279" s="787"/>
      <c r="C279" s="152"/>
      <c r="D279" s="153"/>
      <c r="E279" s="34"/>
      <c r="F279" s="34"/>
      <c r="G279" s="34"/>
      <c r="H279" s="34"/>
      <c r="I279" s="34"/>
      <c r="J279" s="34"/>
      <c r="K279" s="34"/>
      <c r="L279" s="34"/>
      <c r="M279" s="34"/>
      <c r="N279" s="34"/>
      <c r="O279" s="34"/>
      <c r="P279" s="34"/>
      <c r="Q279" s="34"/>
      <c r="R279" s="34"/>
      <c r="S279" s="34"/>
      <c r="T279" s="34"/>
      <c r="U279" s="152"/>
      <c r="V279" s="153"/>
      <c r="W279" s="34"/>
      <c r="X279" s="34"/>
      <c r="Y279" s="34"/>
      <c r="Z279" s="34"/>
      <c r="AA279" s="34"/>
      <c r="AB279" s="34"/>
      <c r="AC279" s="34"/>
      <c r="AD279" s="34"/>
      <c r="AE279" s="34"/>
      <c r="AF279" s="34"/>
      <c r="AG279" s="34"/>
      <c r="AH279" s="34"/>
      <c r="AI279" s="34"/>
      <c r="AJ279" s="34"/>
      <c r="AK279" s="34"/>
      <c r="AL279" s="41"/>
      <c r="AM279" s="152"/>
      <c r="AN279" s="153"/>
      <c r="AO279" s="34"/>
      <c r="AP279" s="34"/>
      <c r="AQ279" s="34"/>
    </row>
    <row r="280" spans="1:43" ht="11.25" customHeight="1" x14ac:dyDescent="0.2">
      <c r="A280" s="157"/>
      <c r="B280" s="161">
        <v>1038</v>
      </c>
      <c r="C280" s="155"/>
      <c r="D280" s="156"/>
      <c r="E280" s="914" t="str">
        <f ca="1">VLOOKUP(INDIRECT(ADDRESS(ROW(),COLUMN()-3)),Language_Translations,MATCH(Language_Selected,Language_Options,0),FALSE)</f>
        <v>Est-ce que les gens parlent mal de ceux qui vivent avec le VIH ou dont on pense qu'ils vivent avec le VIH ?</v>
      </c>
      <c r="F280" s="914"/>
      <c r="G280" s="914"/>
      <c r="H280" s="914"/>
      <c r="I280" s="914"/>
      <c r="J280" s="914"/>
      <c r="K280" s="914"/>
      <c r="L280" s="914"/>
      <c r="M280" s="914"/>
      <c r="N280" s="914"/>
      <c r="O280" s="914"/>
      <c r="P280" s="914"/>
      <c r="Q280" s="914"/>
      <c r="R280" s="914"/>
      <c r="S280" s="914"/>
      <c r="T280" s="914"/>
      <c r="U280" s="238"/>
      <c r="V280" s="156"/>
      <c r="W280" s="159" t="s">
        <v>444</v>
      </c>
      <c r="X280" s="159"/>
      <c r="Y280" s="162" t="s">
        <v>2</v>
      </c>
      <c r="Z280" s="162"/>
      <c r="AA280" s="162"/>
      <c r="AB280" s="162"/>
      <c r="AC280" s="162"/>
      <c r="AD280" s="162"/>
      <c r="AE280" s="162"/>
      <c r="AF280" s="162"/>
      <c r="AG280" s="162"/>
      <c r="AH280" s="162"/>
      <c r="AI280" s="162"/>
      <c r="AJ280" s="162"/>
      <c r="AK280" s="162"/>
      <c r="AL280" s="169" t="s">
        <v>10</v>
      </c>
      <c r="AM280" s="155"/>
      <c r="AN280" s="156"/>
      <c r="AO280" s="159"/>
      <c r="AP280" s="159"/>
      <c r="AQ280" s="157"/>
    </row>
    <row r="281" spans="1:43" x14ac:dyDescent="0.2">
      <c r="A281" s="157"/>
      <c r="B281" s="161"/>
      <c r="C281" s="155"/>
      <c r="D281" s="156"/>
      <c r="E281" s="914"/>
      <c r="F281" s="914"/>
      <c r="G281" s="914"/>
      <c r="H281" s="914"/>
      <c r="I281" s="914"/>
      <c r="J281" s="914"/>
      <c r="K281" s="914"/>
      <c r="L281" s="914"/>
      <c r="M281" s="914"/>
      <c r="N281" s="914"/>
      <c r="O281" s="914"/>
      <c r="P281" s="914"/>
      <c r="Q281" s="914"/>
      <c r="R281" s="914"/>
      <c r="S281" s="914"/>
      <c r="T281" s="914"/>
      <c r="U281" s="238"/>
      <c r="V281" s="156"/>
      <c r="W281" s="159" t="s">
        <v>445</v>
      </c>
      <c r="X281" s="159"/>
      <c r="Y281" s="162" t="s">
        <v>2</v>
      </c>
      <c r="Z281" s="162"/>
      <c r="AA281" s="162"/>
      <c r="AB281" s="162"/>
      <c r="AC281" s="162"/>
      <c r="AD281" s="162"/>
      <c r="AE281" s="162"/>
      <c r="AF281" s="162"/>
      <c r="AG281" s="162"/>
      <c r="AH281" s="162"/>
      <c r="AI281" s="162"/>
      <c r="AJ281" s="162"/>
      <c r="AK281" s="162"/>
      <c r="AL281" s="169" t="s">
        <v>12</v>
      </c>
      <c r="AM281" s="155"/>
      <c r="AN281" s="156"/>
      <c r="AO281" s="159"/>
      <c r="AP281" s="159"/>
      <c r="AQ281" s="157"/>
    </row>
    <row r="282" spans="1:43" x14ac:dyDescent="0.2">
      <c r="A282" s="157"/>
      <c r="B282" s="161"/>
      <c r="C282" s="155"/>
      <c r="D282" s="156"/>
      <c r="E282" s="914"/>
      <c r="F282" s="914"/>
      <c r="G282" s="914"/>
      <c r="H282" s="914"/>
      <c r="I282" s="914"/>
      <c r="J282" s="914"/>
      <c r="K282" s="914"/>
      <c r="L282" s="914"/>
      <c r="M282" s="914"/>
      <c r="N282" s="914"/>
      <c r="O282" s="914"/>
      <c r="P282" s="914"/>
      <c r="Q282" s="914"/>
      <c r="R282" s="914"/>
      <c r="S282" s="914"/>
      <c r="T282" s="914"/>
      <c r="U282" s="238"/>
      <c r="V282" s="156"/>
      <c r="W282" s="159" t="s">
        <v>1522</v>
      </c>
      <c r="X282" s="159"/>
      <c r="Y282" s="159"/>
      <c r="Z282" s="159"/>
      <c r="AA282" s="159"/>
      <c r="AB282" s="159"/>
      <c r="AC282" s="159"/>
      <c r="AD282" s="159"/>
      <c r="AF282" s="162"/>
      <c r="AG282" s="239"/>
      <c r="AH282" s="162" t="s">
        <v>2</v>
      </c>
      <c r="AI282" s="162"/>
      <c r="AJ282" s="162"/>
      <c r="AK282" s="182"/>
      <c r="AL282" s="169" t="s">
        <v>58</v>
      </c>
      <c r="AM282" s="155"/>
      <c r="AN282" s="156"/>
      <c r="AO282" s="159"/>
      <c r="AP282" s="159"/>
      <c r="AQ282" s="157"/>
    </row>
    <row r="283" spans="1:43" ht="6" customHeight="1" x14ac:dyDescent="0.2">
      <c r="A283" s="172"/>
      <c r="B283" s="171"/>
      <c r="C283" s="166"/>
      <c r="D283" s="165"/>
      <c r="E283" s="172"/>
      <c r="F283" s="172"/>
      <c r="G283" s="172"/>
      <c r="H283" s="172"/>
      <c r="I283" s="172"/>
      <c r="J283" s="172"/>
      <c r="K283" s="172"/>
      <c r="L283" s="172"/>
      <c r="M283" s="172"/>
      <c r="N283" s="172"/>
      <c r="O283" s="172"/>
      <c r="P283" s="172"/>
      <c r="Q283" s="172"/>
      <c r="R283" s="172"/>
      <c r="S283" s="172"/>
      <c r="T283" s="172"/>
      <c r="U283" s="166"/>
      <c r="V283" s="165"/>
      <c r="W283" s="172"/>
      <c r="X283" s="172"/>
      <c r="Y283" s="172"/>
      <c r="Z283" s="172"/>
      <c r="AA283" s="172"/>
      <c r="AB283" s="172"/>
      <c r="AC283" s="172"/>
      <c r="AD283" s="172"/>
      <c r="AE283" s="172"/>
      <c r="AF283" s="172"/>
      <c r="AG283" s="172"/>
      <c r="AH283" s="172"/>
      <c r="AI283" s="172"/>
      <c r="AJ283" s="172"/>
      <c r="AK283" s="172"/>
      <c r="AL283" s="173"/>
      <c r="AM283" s="166"/>
      <c r="AN283" s="165"/>
      <c r="AO283" s="172"/>
      <c r="AP283" s="172"/>
      <c r="AQ283" s="172"/>
    </row>
    <row r="284" spans="1:43" ht="6" customHeight="1" x14ac:dyDescent="0.2">
      <c r="A284" s="34"/>
      <c r="B284" s="787"/>
      <c r="C284" s="152"/>
      <c r="D284" s="153"/>
      <c r="E284" s="34"/>
      <c r="F284" s="34"/>
      <c r="G284" s="34"/>
      <c r="H284" s="34"/>
      <c r="I284" s="34"/>
      <c r="J284" s="34"/>
      <c r="K284" s="34"/>
      <c r="L284" s="34"/>
      <c r="M284" s="34"/>
      <c r="N284" s="34"/>
      <c r="O284" s="34"/>
      <c r="P284" s="34"/>
      <c r="Q284" s="34"/>
      <c r="R284" s="34"/>
      <c r="S284" s="34"/>
      <c r="T284" s="34"/>
      <c r="U284" s="152"/>
      <c r="V284" s="153"/>
      <c r="W284" s="34"/>
      <c r="X284" s="34"/>
      <c r="Y284" s="34"/>
      <c r="Z284" s="34"/>
      <c r="AA284" s="34"/>
      <c r="AB284" s="34"/>
      <c r="AC284" s="34"/>
      <c r="AD284" s="34"/>
      <c r="AE284" s="34"/>
      <c r="AF284" s="34"/>
      <c r="AG284" s="34"/>
      <c r="AH284" s="34"/>
      <c r="AI284" s="34"/>
      <c r="AJ284" s="34"/>
      <c r="AK284" s="34"/>
      <c r="AL284" s="41"/>
      <c r="AM284" s="152"/>
      <c r="AN284" s="153"/>
      <c r="AO284" s="34"/>
      <c r="AP284" s="34"/>
      <c r="AQ284" s="34"/>
    </row>
    <row r="285" spans="1:43" ht="11.25" customHeight="1" x14ac:dyDescent="0.2">
      <c r="A285" s="157"/>
      <c r="B285" s="161">
        <v>1039</v>
      </c>
      <c r="C285" s="155"/>
      <c r="D285" s="156"/>
      <c r="E285" s="914" t="str">
        <f ca="1">VLOOKUP(INDIRECT(ADDRESS(ROW(),COLUMN()-3)),Language_Translations,MATCH(Language_Selected,Language_Options,0),FALSE)</f>
        <v>Est-ce que les gens qui vivent avec le VIH, ou dont on pense qu'ils vivent avec le VIH, perdent le respect des autres ?</v>
      </c>
      <c r="F285" s="914"/>
      <c r="G285" s="914"/>
      <c r="H285" s="914"/>
      <c r="I285" s="914"/>
      <c r="J285" s="914"/>
      <c r="K285" s="914"/>
      <c r="L285" s="914"/>
      <c r="M285" s="914"/>
      <c r="N285" s="914"/>
      <c r="O285" s="914"/>
      <c r="P285" s="914"/>
      <c r="Q285" s="914"/>
      <c r="R285" s="914"/>
      <c r="S285" s="914"/>
      <c r="T285" s="914"/>
      <c r="U285" s="238"/>
      <c r="V285" s="156"/>
      <c r="W285" s="159" t="s">
        <v>444</v>
      </c>
      <c r="X285" s="159"/>
      <c r="Y285" s="162" t="s">
        <v>2</v>
      </c>
      <c r="Z285" s="162"/>
      <c r="AA285" s="162"/>
      <c r="AB285" s="162"/>
      <c r="AC285" s="162"/>
      <c r="AD285" s="162"/>
      <c r="AE285" s="162"/>
      <c r="AF285" s="162"/>
      <c r="AG285" s="162"/>
      <c r="AH285" s="162"/>
      <c r="AI285" s="162"/>
      <c r="AJ285" s="162"/>
      <c r="AK285" s="162"/>
      <c r="AL285" s="169" t="s">
        <v>10</v>
      </c>
      <c r="AM285" s="155"/>
      <c r="AN285" s="156"/>
      <c r="AO285" s="159"/>
      <c r="AP285" s="159"/>
      <c r="AQ285" s="157"/>
    </row>
    <row r="286" spans="1:43" x14ac:dyDescent="0.2">
      <c r="A286" s="157"/>
      <c r="B286" s="161"/>
      <c r="C286" s="155"/>
      <c r="D286" s="156"/>
      <c r="E286" s="914"/>
      <c r="F286" s="914"/>
      <c r="G286" s="914"/>
      <c r="H286" s="914"/>
      <c r="I286" s="914"/>
      <c r="J286" s="914"/>
      <c r="K286" s="914"/>
      <c r="L286" s="914"/>
      <c r="M286" s="914"/>
      <c r="N286" s="914"/>
      <c r="O286" s="914"/>
      <c r="P286" s="914"/>
      <c r="Q286" s="914"/>
      <c r="R286" s="914"/>
      <c r="S286" s="914"/>
      <c r="T286" s="914"/>
      <c r="U286" s="238"/>
      <c r="V286" s="156"/>
      <c r="W286" s="159" t="s">
        <v>445</v>
      </c>
      <c r="X286" s="159"/>
      <c r="Y286" s="162" t="s">
        <v>2</v>
      </c>
      <c r="Z286" s="162"/>
      <c r="AA286" s="162"/>
      <c r="AB286" s="162"/>
      <c r="AC286" s="162"/>
      <c r="AD286" s="162"/>
      <c r="AE286" s="162"/>
      <c r="AF286" s="162"/>
      <c r="AG286" s="162"/>
      <c r="AH286" s="162"/>
      <c r="AI286" s="162"/>
      <c r="AJ286" s="162"/>
      <c r="AK286" s="162"/>
      <c r="AL286" s="169" t="s">
        <v>12</v>
      </c>
      <c r="AM286" s="155"/>
      <c r="AN286" s="156"/>
      <c r="AO286" s="159"/>
      <c r="AP286" s="159"/>
      <c r="AQ286" s="157"/>
    </row>
    <row r="287" spans="1:43" x14ac:dyDescent="0.2">
      <c r="A287" s="157"/>
      <c r="B287" s="161"/>
      <c r="C287" s="155"/>
      <c r="D287" s="156"/>
      <c r="E287" s="914"/>
      <c r="F287" s="914"/>
      <c r="G287" s="914"/>
      <c r="H287" s="914"/>
      <c r="I287" s="914"/>
      <c r="J287" s="914"/>
      <c r="K287" s="914"/>
      <c r="L287" s="914"/>
      <c r="M287" s="914"/>
      <c r="N287" s="914"/>
      <c r="O287" s="914"/>
      <c r="P287" s="914"/>
      <c r="Q287" s="914"/>
      <c r="R287" s="914"/>
      <c r="S287" s="914"/>
      <c r="T287" s="914"/>
      <c r="U287" s="238"/>
      <c r="V287" s="156"/>
      <c r="W287" s="159" t="s">
        <v>1522</v>
      </c>
      <c r="X287" s="159"/>
      <c r="Y287" s="159"/>
      <c r="Z287" s="159"/>
      <c r="AA287" s="159"/>
      <c r="AB287" s="159"/>
      <c r="AC287" s="159"/>
      <c r="AD287" s="159"/>
      <c r="AF287" s="162"/>
      <c r="AG287" s="239"/>
      <c r="AH287" s="162" t="s">
        <v>2</v>
      </c>
      <c r="AI287" s="162"/>
      <c r="AJ287" s="162"/>
      <c r="AK287" s="182"/>
      <c r="AL287" s="169" t="s">
        <v>58</v>
      </c>
      <c r="AM287" s="155"/>
      <c r="AN287" s="156"/>
      <c r="AO287" s="159"/>
      <c r="AP287" s="159"/>
      <c r="AQ287" s="157"/>
    </row>
    <row r="288" spans="1:43" ht="6" customHeight="1" x14ac:dyDescent="0.2">
      <c r="A288" s="172"/>
      <c r="B288" s="171"/>
      <c r="C288" s="166"/>
      <c r="D288" s="165"/>
      <c r="E288" s="172"/>
      <c r="F288" s="172"/>
      <c r="G288" s="172"/>
      <c r="H288" s="172"/>
      <c r="I288" s="172"/>
      <c r="J288" s="172"/>
      <c r="K288" s="172"/>
      <c r="L288" s="172"/>
      <c r="M288" s="172"/>
      <c r="N288" s="172"/>
      <c r="O288" s="172"/>
      <c r="P288" s="172"/>
      <c r="Q288" s="172"/>
      <c r="R288" s="172"/>
      <c r="S288" s="172"/>
      <c r="T288" s="172"/>
      <c r="U288" s="166"/>
      <c r="V288" s="165"/>
      <c r="W288" s="172"/>
      <c r="X288" s="172"/>
      <c r="Y288" s="172"/>
      <c r="Z288" s="172"/>
      <c r="AA288" s="172"/>
      <c r="AB288" s="172"/>
      <c r="AC288" s="172"/>
      <c r="AD288" s="172"/>
      <c r="AE288" s="172"/>
      <c r="AF288" s="172"/>
      <c r="AG288" s="172"/>
      <c r="AH288" s="172"/>
      <c r="AI288" s="172"/>
      <c r="AJ288" s="172"/>
      <c r="AK288" s="172"/>
      <c r="AL288" s="173"/>
      <c r="AM288" s="166"/>
      <c r="AN288" s="165"/>
      <c r="AO288" s="172"/>
      <c r="AP288" s="172"/>
      <c r="AQ288" s="172"/>
    </row>
    <row r="289" spans="1:43" ht="6" customHeight="1" x14ac:dyDescent="0.2">
      <c r="A289" s="34"/>
      <c r="B289" s="787"/>
      <c r="C289" s="152"/>
      <c r="D289" s="153"/>
      <c r="E289" s="34"/>
      <c r="F289" s="34"/>
      <c r="G289" s="34"/>
      <c r="H289" s="34"/>
      <c r="I289" s="34"/>
      <c r="J289" s="34"/>
      <c r="K289" s="34"/>
      <c r="L289" s="34"/>
      <c r="M289" s="34"/>
      <c r="N289" s="34"/>
      <c r="O289" s="34"/>
      <c r="P289" s="34"/>
      <c r="Q289" s="34"/>
      <c r="R289" s="34"/>
      <c r="S289" s="34"/>
      <c r="T289" s="34"/>
      <c r="U289" s="152"/>
      <c r="V289" s="153"/>
      <c r="W289" s="34"/>
      <c r="X289" s="34"/>
      <c r="Y289" s="34"/>
      <c r="Z289" s="34"/>
      <c r="AA289" s="34"/>
      <c r="AB289" s="34"/>
      <c r="AC289" s="34"/>
      <c r="AD289" s="34"/>
      <c r="AE289" s="34"/>
      <c r="AF289" s="34"/>
      <c r="AG289" s="34"/>
      <c r="AH289" s="34"/>
      <c r="AI289" s="34"/>
      <c r="AJ289" s="34"/>
      <c r="AK289" s="34"/>
      <c r="AL289" s="41"/>
      <c r="AM289" s="152"/>
      <c r="AN289" s="153"/>
      <c r="AO289" s="34"/>
      <c r="AP289" s="34"/>
      <c r="AQ289" s="34"/>
    </row>
    <row r="290" spans="1:43" ht="11.25" customHeight="1" x14ac:dyDescent="0.2">
      <c r="A290" s="157"/>
      <c r="B290" s="161">
        <v>1040</v>
      </c>
      <c r="C290" s="155"/>
      <c r="D290" s="156"/>
      <c r="E290" s="914" t="str">
        <f ca="1">VLOOKUP(INDIRECT(ADDRESS(ROW(),COLUMN()-3)),Language_Translations,MATCH(Language_Selected,Language_Options,0),FALSE)</f>
        <v>Êtes-vous d'accord ou non avec la déclaration suivante : j'aurais honte si quelqu'un de ma famille avait le VIH.</v>
      </c>
      <c r="F290" s="914"/>
      <c r="G290" s="914"/>
      <c r="H290" s="914"/>
      <c r="I290" s="914"/>
      <c r="J290" s="914"/>
      <c r="K290" s="914"/>
      <c r="L290" s="914"/>
      <c r="M290" s="914"/>
      <c r="N290" s="914"/>
      <c r="O290" s="914"/>
      <c r="P290" s="914"/>
      <c r="Q290" s="914"/>
      <c r="R290" s="914"/>
      <c r="S290" s="914"/>
      <c r="T290" s="914"/>
      <c r="U290" s="238"/>
      <c r="V290" s="156"/>
      <c r="W290" s="159" t="s">
        <v>1316</v>
      </c>
      <c r="X290" s="159"/>
      <c r="Y290" s="159"/>
      <c r="Z290" s="162"/>
      <c r="AA290" s="162" t="s">
        <v>2</v>
      </c>
      <c r="AB290" s="162"/>
      <c r="AC290" s="162"/>
      <c r="AD290" s="162"/>
      <c r="AE290" s="162"/>
      <c r="AF290" s="162"/>
      <c r="AG290" s="239"/>
      <c r="AH290" s="162"/>
      <c r="AI290" s="162"/>
      <c r="AJ290" s="162"/>
      <c r="AK290" s="162"/>
      <c r="AL290" s="169" t="s">
        <v>10</v>
      </c>
      <c r="AM290" s="155"/>
      <c r="AN290" s="156"/>
      <c r="AO290" s="159"/>
      <c r="AP290" s="159"/>
      <c r="AQ290" s="157"/>
    </row>
    <row r="291" spans="1:43" x14ac:dyDescent="0.2">
      <c r="A291" s="157"/>
      <c r="B291" s="161"/>
      <c r="C291" s="155"/>
      <c r="D291" s="156"/>
      <c r="E291" s="914"/>
      <c r="F291" s="914"/>
      <c r="G291" s="914"/>
      <c r="H291" s="914"/>
      <c r="I291" s="914"/>
      <c r="J291" s="914"/>
      <c r="K291" s="914"/>
      <c r="L291" s="914"/>
      <c r="M291" s="914"/>
      <c r="N291" s="914"/>
      <c r="O291" s="914"/>
      <c r="P291" s="914"/>
      <c r="Q291" s="914"/>
      <c r="R291" s="914"/>
      <c r="S291" s="914"/>
      <c r="T291" s="914"/>
      <c r="U291" s="238"/>
      <c r="V291" s="156"/>
      <c r="W291" s="159" t="s">
        <v>1317</v>
      </c>
      <c r="X291" s="159"/>
      <c r="AA291" s="162"/>
      <c r="AB291" s="162" t="s">
        <v>2</v>
      </c>
      <c r="AC291" s="162"/>
      <c r="AD291" s="162"/>
      <c r="AE291" s="162"/>
      <c r="AF291" s="162"/>
      <c r="AG291" s="162"/>
      <c r="AH291" s="162"/>
      <c r="AI291" s="162"/>
      <c r="AJ291" s="162"/>
      <c r="AK291" s="162"/>
      <c r="AL291" s="169" t="s">
        <v>12</v>
      </c>
      <c r="AM291" s="155"/>
      <c r="AN291" s="156"/>
      <c r="AO291" s="159"/>
      <c r="AP291" s="159"/>
      <c r="AQ291" s="157"/>
    </row>
    <row r="292" spans="1:43" x14ac:dyDescent="0.2">
      <c r="A292" s="157"/>
      <c r="B292" s="161"/>
      <c r="C292" s="155"/>
      <c r="D292" s="156"/>
      <c r="E292" s="914"/>
      <c r="F292" s="914"/>
      <c r="G292" s="914"/>
      <c r="H292" s="914"/>
      <c r="I292" s="914"/>
      <c r="J292" s="914"/>
      <c r="K292" s="914"/>
      <c r="L292" s="914"/>
      <c r="M292" s="914"/>
      <c r="N292" s="914"/>
      <c r="O292" s="914"/>
      <c r="P292" s="914"/>
      <c r="Q292" s="914"/>
      <c r="R292" s="914"/>
      <c r="S292" s="914"/>
      <c r="T292" s="914"/>
      <c r="U292" s="238"/>
      <c r="V292" s="156"/>
      <c r="W292" s="159" t="s">
        <v>1522</v>
      </c>
      <c r="X292" s="159"/>
      <c r="Y292" s="159"/>
      <c r="Z292" s="159"/>
      <c r="AA292" s="159"/>
      <c r="AB292" s="159"/>
      <c r="AC292" s="159"/>
      <c r="AD292" s="159"/>
      <c r="AF292" s="162"/>
      <c r="AG292" s="239"/>
      <c r="AH292" s="162" t="s">
        <v>2</v>
      </c>
      <c r="AI292" s="162"/>
      <c r="AJ292" s="162"/>
      <c r="AK292" s="182"/>
      <c r="AL292" s="169" t="s">
        <v>58</v>
      </c>
      <c r="AM292" s="155"/>
      <c r="AN292" s="156"/>
      <c r="AO292" s="159"/>
      <c r="AP292" s="159"/>
      <c r="AQ292" s="157"/>
    </row>
    <row r="293" spans="1:43" ht="6" customHeight="1" x14ac:dyDescent="0.2">
      <c r="A293" s="172"/>
      <c r="B293" s="171"/>
      <c r="C293" s="166"/>
      <c r="D293" s="165"/>
      <c r="E293" s="172"/>
      <c r="F293" s="172"/>
      <c r="G293" s="172"/>
      <c r="H293" s="172"/>
      <c r="I293" s="172"/>
      <c r="J293" s="172"/>
      <c r="K293" s="172"/>
      <c r="L293" s="172"/>
      <c r="M293" s="172"/>
      <c r="N293" s="172"/>
      <c r="O293" s="172"/>
      <c r="P293" s="172"/>
      <c r="Q293" s="172"/>
      <c r="R293" s="172"/>
      <c r="S293" s="172"/>
      <c r="T293" s="172"/>
      <c r="U293" s="166"/>
      <c r="V293" s="165"/>
      <c r="W293" s="172"/>
      <c r="X293" s="172"/>
      <c r="Y293" s="172"/>
      <c r="Z293" s="172"/>
      <c r="AA293" s="172"/>
      <c r="AB293" s="172"/>
      <c r="AC293" s="172"/>
      <c r="AD293" s="172"/>
      <c r="AE293" s="172"/>
      <c r="AF293" s="172"/>
      <c r="AG293" s="172"/>
      <c r="AH293" s="172"/>
      <c r="AI293" s="172"/>
      <c r="AJ293" s="172"/>
      <c r="AK293" s="172"/>
      <c r="AL293" s="173"/>
      <c r="AM293" s="166"/>
      <c r="AN293" s="165"/>
      <c r="AO293" s="172"/>
      <c r="AP293" s="172"/>
      <c r="AQ293" s="172"/>
    </row>
    <row r="294" spans="1:43" ht="6" customHeight="1" x14ac:dyDescent="0.2">
      <c r="A294" s="34"/>
      <c r="B294" s="787"/>
      <c r="C294" s="152"/>
      <c r="D294" s="153"/>
      <c r="E294" s="34"/>
      <c r="F294" s="34"/>
      <c r="G294" s="34"/>
      <c r="H294" s="34"/>
      <c r="I294" s="34"/>
      <c r="J294" s="34"/>
      <c r="K294" s="34"/>
      <c r="L294" s="34"/>
      <c r="M294" s="34"/>
      <c r="N294" s="34"/>
      <c r="O294" s="34"/>
      <c r="P294" s="34"/>
      <c r="Q294" s="34"/>
      <c r="R294" s="34"/>
      <c r="S294" s="34"/>
      <c r="T294" s="34"/>
      <c r="U294" s="152"/>
      <c r="V294" s="153"/>
      <c r="W294" s="34"/>
      <c r="X294" s="34"/>
      <c r="Y294" s="34"/>
      <c r="Z294" s="34"/>
      <c r="AA294" s="34"/>
      <c r="AB294" s="34"/>
      <c r="AC294" s="34"/>
      <c r="AD294" s="34"/>
      <c r="AE294" s="34"/>
      <c r="AF294" s="34"/>
      <c r="AG294" s="34"/>
      <c r="AH294" s="34"/>
      <c r="AI294" s="34"/>
      <c r="AJ294" s="34"/>
      <c r="AK294" s="34"/>
      <c r="AL294" s="41"/>
      <c r="AM294" s="152"/>
      <c r="AN294" s="153"/>
      <c r="AO294" s="34"/>
      <c r="AP294" s="34"/>
      <c r="AQ294" s="34"/>
    </row>
    <row r="295" spans="1:43" ht="11.25" customHeight="1" x14ac:dyDescent="0.2">
      <c r="A295" s="157"/>
      <c r="B295" s="161">
        <v>1041</v>
      </c>
      <c r="C295" s="155"/>
      <c r="D295" s="156"/>
      <c r="E295" s="914" t="str">
        <f ca="1">VLOOKUP(INDIRECT(ADDRESS(ROW(),COLUMN()-3)),Language_Translations,MATCH(Language_Selected,Language_Options,0),FALSE)</f>
        <v>Avez-vous peur de contracter le VIH si vous étiez en contact avec la salive d'une personne vivant avec le VIH ?</v>
      </c>
      <c r="F295" s="914"/>
      <c r="G295" s="914"/>
      <c r="H295" s="914"/>
      <c r="I295" s="914"/>
      <c r="J295" s="914"/>
      <c r="K295" s="914"/>
      <c r="L295" s="914"/>
      <c r="M295" s="914"/>
      <c r="N295" s="914"/>
      <c r="O295" s="914"/>
      <c r="P295" s="914"/>
      <c r="Q295" s="914"/>
      <c r="R295" s="914"/>
      <c r="S295" s="914"/>
      <c r="T295" s="914"/>
      <c r="U295" s="238"/>
      <c r="V295" s="156"/>
      <c r="W295" s="159" t="s">
        <v>444</v>
      </c>
      <c r="X295" s="159"/>
      <c r="Y295" s="162" t="s">
        <v>2</v>
      </c>
      <c r="Z295" s="162"/>
      <c r="AA295" s="162"/>
      <c r="AB295" s="162"/>
      <c r="AC295" s="162"/>
      <c r="AD295" s="162"/>
      <c r="AE295" s="162"/>
      <c r="AF295" s="162"/>
      <c r="AG295" s="239"/>
      <c r="AH295" s="162"/>
      <c r="AI295" s="162"/>
      <c r="AJ295" s="162"/>
      <c r="AK295" s="162"/>
      <c r="AL295" s="169" t="s">
        <v>10</v>
      </c>
      <c r="AM295" s="155"/>
      <c r="AN295" s="156"/>
      <c r="AO295" s="159"/>
      <c r="AP295" s="159"/>
      <c r="AQ295" s="157"/>
    </row>
    <row r="296" spans="1:43" x14ac:dyDescent="0.2">
      <c r="A296" s="157"/>
      <c r="B296" s="161"/>
      <c r="C296" s="155"/>
      <c r="D296" s="156"/>
      <c r="E296" s="914"/>
      <c r="F296" s="914"/>
      <c r="G296" s="914"/>
      <c r="H296" s="914"/>
      <c r="I296" s="914"/>
      <c r="J296" s="914"/>
      <c r="K296" s="914"/>
      <c r="L296" s="914"/>
      <c r="M296" s="914"/>
      <c r="N296" s="914"/>
      <c r="O296" s="914"/>
      <c r="P296" s="914"/>
      <c r="Q296" s="914"/>
      <c r="R296" s="914"/>
      <c r="S296" s="914"/>
      <c r="T296" s="914"/>
      <c r="U296" s="238"/>
      <c r="V296" s="156"/>
      <c r="W296" s="159" t="s">
        <v>445</v>
      </c>
      <c r="X296" s="159"/>
      <c r="Y296" s="162" t="s">
        <v>2</v>
      </c>
      <c r="Z296" s="162"/>
      <c r="AA296" s="162"/>
      <c r="AB296" s="162"/>
      <c r="AC296" s="162"/>
      <c r="AD296" s="162"/>
      <c r="AE296" s="162"/>
      <c r="AF296" s="162"/>
      <c r="AG296" s="162"/>
      <c r="AH296" s="162"/>
      <c r="AI296" s="162"/>
      <c r="AJ296" s="162"/>
      <c r="AK296" s="162"/>
      <c r="AL296" s="169" t="s">
        <v>12</v>
      </c>
      <c r="AM296" s="155"/>
      <c r="AN296" s="156"/>
      <c r="AO296" s="159"/>
      <c r="AP296" s="159"/>
      <c r="AQ296" s="157"/>
    </row>
    <row r="297" spans="1:43" x14ac:dyDescent="0.2">
      <c r="A297" s="157"/>
      <c r="B297" s="161"/>
      <c r="C297" s="155"/>
      <c r="D297" s="156"/>
      <c r="E297" s="914"/>
      <c r="F297" s="914"/>
      <c r="G297" s="914"/>
      <c r="H297" s="914"/>
      <c r="I297" s="914"/>
      <c r="J297" s="914"/>
      <c r="K297" s="914"/>
      <c r="L297" s="914"/>
      <c r="M297" s="914"/>
      <c r="N297" s="914"/>
      <c r="O297" s="914"/>
      <c r="P297" s="914"/>
      <c r="Q297" s="914"/>
      <c r="R297" s="914"/>
      <c r="S297" s="914"/>
      <c r="T297" s="914"/>
      <c r="U297" s="238"/>
      <c r="V297" s="156"/>
      <c r="W297" s="159" t="s">
        <v>1318</v>
      </c>
      <c r="X297" s="159"/>
      <c r="Y297" s="159"/>
      <c r="Z297" s="159"/>
      <c r="AA297" s="159"/>
      <c r="AB297" s="159"/>
      <c r="AC297" s="159"/>
      <c r="AD297" s="162" t="s">
        <v>2</v>
      </c>
      <c r="AE297" s="162"/>
      <c r="AF297" s="162"/>
      <c r="AG297" s="162"/>
      <c r="AH297" s="162"/>
      <c r="AI297" s="162"/>
      <c r="AJ297" s="162"/>
      <c r="AK297" s="162"/>
      <c r="AL297" s="169" t="s">
        <v>14</v>
      </c>
      <c r="AM297" s="155"/>
      <c r="AN297" s="156"/>
      <c r="AO297" s="159"/>
      <c r="AP297" s="159"/>
      <c r="AQ297" s="157"/>
    </row>
    <row r="298" spans="1:43" x14ac:dyDescent="0.2">
      <c r="A298" s="157"/>
      <c r="B298" s="161"/>
      <c r="C298" s="155"/>
      <c r="D298" s="156"/>
      <c r="E298" s="914"/>
      <c r="F298" s="914"/>
      <c r="G298" s="914"/>
      <c r="H298" s="914"/>
      <c r="I298" s="914"/>
      <c r="J298" s="914"/>
      <c r="K298" s="914"/>
      <c r="L298" s="914"/>
      <c r="M298" s="914"/>
      <c r="N298" s="914"/>
      <c r="O298" s="914"/>
      <c r="P298" s="914"/>
      <c r="Q298" s="914"/>
      <c r="R298" s="914"/>
      <c r="S298" s="914"/>
      <c r="T298" s="914"/>
      <c r="U298" s="238"/>
      <c r="V298" s="156"/>
      <c r="W298" s="159" t="s">
        <v>1522</v>
      </c>
      <c r="X298" s="159"/>
      <c r="Y298" s="159"/>
      <c r="Z298" s="159"/>
      <c r="AA298" s="159"/>
      <c r="AB298" s="159"/>
      <c r="AC298" s="159"/>
      <c r="AD298" s="159"/>
      <c r="AF298" s="162"/>
      <c r="AG298" s="239"/>
      <c r="AH298" s="162" t="s">
        <v>2</v>
      </c>
      <c r="AI298" s="162"/>
      <c r="AJ298" s="162"/>
      <c r="AK298" s="182"/>
      <c r="AL298" s="169" t="s">
        <v>58</v>
      </c>
      <c r="AM298" s="155"/>
      <c r="AN298" s="156"/>
      <c r="AO298" s="159"/>
      <c r="AP298" s="159"/>
      <c r="AQ298" s="157"/>
    </row>
    <row r="299" spans="1:43" ht="6" customHeight="1" x14ac:dyDescent="0.2">
      <c r="A299" s="172"/>
      <c r="B299" s="171"/>
      <c r="C299" s="166"/>
      <c r="D299" s="165"/>
      <c r="E299" s="172"/>
      <c r="F299" s="172"/>
      <c r="G299" s="172"/>
      <c r="H299" s="172"/>
      <c r="I299" s="172"/>
      <c r="J299" s="172"/>
      <c r="K299" s="172"/>
      <c r="L299" s="172"/>
      <c r="M299" s="172"/>
      <c r="N299" s="172"/>
      <c r="O299" s="172"/>
      <c r="P299" s="172"/>
      <c r="Q299" s="172"/>
      <c r="R299" s="172"/>
      <c r="S299" s="172"/>
      <c r="T299" s="172"/>
      <c r="U299" s="166"/>
      <c r="V299" s="165"/>
      <c r="W299" s="172"/>
      <c r="X299" s="172"/>
      <c r="Y299" s="172"/>
      <c r="Z299" s="172"/>
      <c r="AA299" s="172"/>
      <c r="AB299" s="172"/>
      <c r="AC299" s="172"/>
      <c r="AD299" s="172"/>
      <c r="AE299" s="172"/>
      <c r="AF299" s="172"/>
      <c r="AG299" s="172"/>
      <c r="AH299" s="172"/>
      <c r="AI299" s="172"/>
      <c r="AJ299" s="172"/>
      <c r="AK299" s="172"/>
      <c r="AL299" s="173"/>
      <c r="AM299" s="166"/>
      <c r="AN299" s="165"/>
      <c r="AO299" s="172"/>
      <c r="AP299" s="172"/>
      <c r="AQ299" s="172"/>
    </row>
    <row r="300" spans="1:43" ht="6" customHeight="1" x14ac:dyDescent="0.2">
      <c r="A300" s="34"/>
      <c r="B300" s="787"/>
      <c r="C300" s="152"/>
      <c r="D300" s="153"/>
      <c r="E300" s="34"/>
      <c r="F300" s="34"/>
      <c r="G300" s="34"/>
      <c r="H300" s="34"/>
      <c r="I300" s="34"/>
      <c r="J300" s="34"/>
      <c r="K300" s="34"/>
      <c r="L300" s="34"/>
      <c r="M300" s="34"/>
      <c r="N300" s="34"/>
      <c r="O300" s="34"/>
      <c r="P300" s="34"/>
      <c r="Q300" s="34"/>
      <c r="R300" s="34"/>
      <c r="S300" s="34"/>
      <c r="T300" s="34"/>
      <c r="U300" s="152"/>
      <c r="V300" s="153"/>
      <c r="W300" s="34"/>
      <c r="X300" s="34"/>
      <c r="Y300" s="34"/>
      <c r="Z300" s="34"/>
      <c r="AA300" s="34"/>
      <c r="AB300" s="34"/>
      <c r="AC300" s="34"/>
      <c r="AD300" s="34"/>
      <c r="AE300" s="34"/>
      <c r="AF300" s="34"/>
      <c r="AG300" s="34"/>
      <c r="AH300" s="34"/>
      <c r="AI300" s="34"/>
      <c r="AJ300" s="34"/>
      <c r="AK300" s="34"/>
      <c r="AL300" s="41"/>
      <c r="AM300" s="152"/>
      <c r="AN300" s="153"/>
      <c r="AO300" s="34"/>
      <c r="AP300" s="34"/>
      <c r="AQ300" s="34"/>
    </row>
    <row r="301" spans="1:43" x14ac:dyDescent="0.2">
      <c r="A301" s="157"/>
      <c r="B301" s="174">
        <v>1042</v>
      </c>
      <c r="C301" s="155"/>
      <c r="D301" s="156"/>
      <c r="E301" s="934" t="s">
        <v>1319</v>
      </c>
      <c r="F301" s="934"/>
      <c r="G301" s="934"/>
      <c r="H301" s="934"/>
      <c r="I301" s="934"/>
      <c r="J301" s="934"/>
      <c r="K301" s="934"/>
      <c r="L301" s="934"/>
      <c r="M301" s="934"/>
      <c r="N301" s="934"/>
      <c r="O301" s="934"/>
      <c r="P301" s="934"/>
      <c r="Q301" s="934"/>
      <c r="R301" s="934"/>
      <c r="S301" s="934"/>
      <c r="T301" s="934"/>
      <c r="U301" s="155"/>
      <c r="V301" s="156"/>
      <c r="W301" s="157"/>
      <c r="X301" s="157"/>
      <c r="Y301" s="157"/>
      <c r="Z301" s="157"/>
      <c r="AA301" s="157"/>
      <c r="AB301" s="157"/>
      <c r="AC301" s="157"/>
      <c r="AD301" s="157"/>
      <c r="AE301" s="157"/>
      <c r="AF301" s="157"/>
      <c r="AG301" s="157"/>
      <c r="AH301" s="157"/>
      <c r="AI301" s="157"/>
      <c r="AJ301" s="157"/>
      <c r="AK301" s="157"/>
      <c r="AL301" s="158"/>
      <c r="AM301" s="155"/>
      <c r="AN301" s="156"/>
      <c r="AO301" s="157"/>
      <c r="AP301" s="157"/>
      <c r="AQ301" s="157"/>
    </row>
    <row r="302" spans="1:43" ht="6" customHeight="1" x14ac:dyDescent="0.2">
      <c r="A302" s="157"/>
      <c r="B302" s="775"/>
      <c r="C302" s="155"/>
      <c r="D302" s="156"/>
      <c r="E302" s="157"/>
      <c r="F302" s="157"/>
      <c r="G302" s="157"/>
      <c r="H302" s="157"/>
      <c r="I302" s="157"/>
      <c r="J302" s="157"/>
      <c r="K302" s="157"/>
      <c r="L302" s="157"/>
      <c r="M302" s="157"/>
      <c r="N302" s="157"/>
      <c r="O302" s="157"/>
      <c r="P302" s="157"/>
      <c r="R302" s="157"/>
      <c r="S302" s="157"/>
      <c r="T302" s="157"/>
      <c r="U302" s="155"/>
      <c r="V302" s="156"/>
      <c r="W302" s="157"/>
      <c r="X302" s="157"/>
      <c r="Y302" s="157"/>
      <c r="Z302" s="157"/>
      <c r="AA302" s="157"/>
      <c r="AB302" s="157"/>
      <c r="AC302" s="157"/>
      <c r="AD302" s="157"/>
      <c r="AE302" s="157"/>
      <c r="AF302" s="157"/>
      <c r="AG302" s="157"/>
      <c r="AH302" s="157"/>
      <c r="AI302" s="157"/>
      <c r="AJ302" s="157"/>
      <c r="AK302" s="157"/>
      <c r="AL302" s="158"/>
      <c r="AM302" s="155"/>
      <c r="AN302" s="156"/>
      <c r="AO302" s="157"/>
      <c r="AP302" s="157"/>
      <c r="AQ302" s="157"/>
    </row>
    <row r="303" spans="1:43" x14ac:dyDescent="0.2">
      <c r="A303" s="157"/>
      <c r="B303" s="775"/>
      <c r="C303" s="155"/>
      <c r="D303" s="156"/>
      <c r="E303" s="28"/>
      <c r="F303" s="28"/>
      <c r="G303" s="28"/>
      <c r="H303" s="28"/>
      <c r="I303" s="28"/>
      <c r="J303" s="42" t="s">
        <v>1320</v>
      </c>
      <c r="K303" s="210"/>
      <c r="L303" s="270"/>
      <c r="M303" s="24"/>
      <c r="N303" s="24"/>
      <c r="O303" s="28"/>
      <c r="P303" s="28"/>
      <c r="S303" s="158" t="s">
        <v>1322</v>
      </c>
      <c r="T303" s="28"/>
      <c r="U303" s="94"/>
      <c r="V303" s="156"/>
      <c r="W303" s="157"/>
      <c r="X303" s="157"/>
      <c r="Y303" s="157"/>
      <c r="Z303" s="157"/>
      <c r="AA303" s="157"/>
      <c r="AB303" s="157"/>
      <c r="AC303" s="157"/>
      <c r="AD303" s="157"/>
      <c r="AE303" s="157"/>
      <c r="AF303" s="157"/>
      <c r="AG303" s="157"/>
      <c r="AH303" s="157"/>
      <c r="AI303" s="157"/>
      <c r="AJ303" s="157"/>
      <c r="AK303" s="157"/>
      <c r="AL303" s="158"/>
      <c r="AM303" s="155"/>
      <c r="AN303" s="156"/>
      <c r="AO303" s="157"/>
      <c r="AP303" s="157"/>
      <c r="AQ303" s="157"/>
    </row>
    <row r="304" spans="1:43" x14ac:dyDescent="0.2">
      <c r="A304" s="157"/>
      <c r="B304" s="775"/>
      <c r="C304" s="155"/>
      <c r="D304" s="156"/>
      <c r="E304" s="28"/>
      <c r="F304" s="28"/>
      <c r="G304" s="28"/>
      <c r="H304" s="28"/>
      <c r="I304" s="28"/>
      <c r="J304" s="42" t="s">
        <v>1321</v>
      </c>
      <c r="K304" s="210"/>
      <c r="L304" s="270"/>
      <c r="M304" s="24"/>
      <c r="N304" s="24"/>
      <c r="O304" s="28"/>
      <c r="P304" s="28"/>
      <c r="S304" s="158" t="s">
        <v>1321</v>
      </c>
      <c r="T304" s="28"/>
      <c r="U304" s="94"/>
      <c r="V304" s="156"/>
      <c r="W304" s="157"/>
      <c r="X304" s="157"/>
      <c r="Y304" s="157"/>
      <c r="Z304" s="157"/>
      <c r="AA304" s="157"/>
      <c r="AB304" s="157"/>
      <c r="AC304" s="157"/>
      <c r="AD304" s="157"/>
      <c r="AE304" s="157"/>
      <c r="AF304" s="157"/>
      <c r="AG304" s="157"/>
      <c r="AH304" s="157"/>
      <c r="AI304" s="157"/>
      <c r="AJ304" s="157"/>
      <c r="AK304" s="157"/>
      <c r="AL304" s="158"/>
      <c r="AM304" s="155"/>
      <c r="AN304" s="156"/>
      <c r="AO304" s="157"/>
      <c r="AP304" s="157"/>
      <c r="AQ304" s="157"/>
    </row>
    <row r="305" spans="1:43" ht="6" customHeight="1" x14ac:dyDescent="0.2">
      <c r="A305" s="157"/>
      <c r="B305" s="775"/>
      <c r="C305" s="155"/>
      <c r="D305" s="156"/>
      <c r="E305" s="157"/>
      <c r="F305" s="157"/>
      <c r="G305" s="157"/>
      <c r="H305" s="157"/>
      <c r="I305" s="157"/>
      <c r="J305" s="157"/>
      <c r="K305" s="157"/>
      <c r="L305" s="271"/>
      <c r="M305" s="157"/>
      <c r="N305" s="157"/>
      <c r="O305" s="157"/>
      <c r="P305" s="157"/>
      <c r="Q305" s="157"/>
      <c r="R305" s="157"/>
      <c r="S305" s="157"/>
      <c r="T305" s="157"/>
      <c r="U305" s="155"/>
      <c r="V305" s="156"/>
      <c r="W305" s="157"/>
      <c r="X305" s="157"/>
      <c r="Y305" s="157"/>
      <c r="Z305" s="157"/>
      <c r="AA305" s="157"/>
      <c r="AB305" s="157"/>
      <c r="AC305" s="157"/>
      <c r="AD305" s="157"/>
      <c r="AE305" s="157"/>
      <c r="AF305" s="157"/>
      <c r="AG305" s="157"/>
      <c r="AH305" s="157"/>
      <c r="AI305" s="157"/>
      <c r="AJ305" s="157"/>
      <c r="AK305" s="157"/>
      <c r="AL305" s="158"/>
      <c r="AM305" s="155"/>
      <c r="AN305" s="156"/>
      <c r="AO305" s="157"/>
      <c r="AP305" s="157"/>
      <c r="AQ305" s="157"/>
    </row>
    <row r="306" spans="1:43" ht="11.25" customHeight="1" x14ac:dyDescent="0.2">
      <c r="A306" s="157"/>
      <c r="B306" s="775"/>
      <c r="C306" s="155"/>
      <c r="D306" s="156"/>
      <c r="E306" s="142" t="s">
        <v>55</v>
      </c>
      <c r="F306" s="924" t="str">
        <f ca="1">VLOOKUP(CONCATENATE($B$301&amp;INDIRECT(ADDRESS(ROW(),COLUMN()-1))),Language_Translations,MATCH(Language_Selected,Language_Options,0),FALSE)</f>
        <v>Mis à part le sida, avez-vous entendu parler d'autres infections qui peuvent se transmettre par contact sexuel ?</v>
      </c>
      <c r="G306" s="924"/>
      <c r="H306" s="924"/>
      <c r="I306" s="924"/>
      <c r="J306" s="924"/>
      <c r="K306" s="924"/>
      <c r="L306" s="945"/>
      <c r="M306" s="272" t="s">
        <v>56</v>
      </c>
      <c r="N306" s="924" t="str">
        <f ca="1">VLOOKUP(CONCATENATE($B$301&amp;INDIRECT(ADDRESS(ROW(),COLUMN()-1))),Language_Translations,MATCH(Language_Selected,Language_Options,0),FALSE)</f>
        <v>Avez-vous entendu parler d'infections qui peuvent se transmettre par contact sexuel ?</v>
      </c>
      <c r="O306" s="924"/>
      <c r="P306" s="924"/>
      <c r="Q306" s="924"/>
      <c r="R306" s="924"/>
      <c r="S306" s="924"/>
      <c r="T306" s="924"/>
      <c r="U306" s="238"/>
      <c r="V306" s="156"/>
      <c r="W306" s="24"/>
      <c r="X306" s="24"/>
      <c r="Y306" s="24"/>
      <c r="Z306" s="24"/>
      <c r="AA306" s="24"/>
      <c r="AB306" s="24"/>
      <c r="AC306" s="24"/>
      <c r="AD306" s="24"/>
      <c r="AE306" s="24"/>
      <c r="AF306" s="24"/>
      <c r="AG306" s="24"/>
      <c r="AH306" s="24"/>
      <c r="AI306" s="24"/>
      <c r="AJ306" s="24"/>
      <c r="AK306" s="24"/>
      <c r="AL306" s="36"/>
      <c r="AM306" s="155"/>
      <c r="AN306" s="156"/>
      <c r="AO306" s="157"/>
      <c r="AP306" s="157"/>
      <c r="AQ306" s="157"/>
    </row>
    <row r="307" spans="1:43" x14ac:dyDescent="0.2">
      <c r="A307" s="157"/>
      <c r="B307" s="775"/>
      <c r="C307" s="155"/>
      <c r="D307" s="156"/>
      <c r="E307" s="272"/>
      <c r="F307" s="924"/>
      <c r="G307" s="924"/>
      <c r="H307" s="924"/>
      <c r="I307" s="924"/>
      <c r="J307" s="924"/>
      <c r="K307" s="924"/>
      <c r="L307" s="945"/>
      <c r="M307" s="272"/>
      <c r="N307" s="924"/>
      <c r="O307" s="924"/>
      <c r="P307" s="924"/>
      <c r="Q307" s="924"/>
      <c r="R307" s="924"/>
      <c r="S307" s="924"/>
      <c r="T307" s="924"/>
      <c r="U307" s="238"/>
      <c r="V307" s="156"/>
      <c r="W307" s="159" t="s">
        <v>444</v>
      </c>
      <c r="X307" s="159"/>
      <c r="Y307" s="162" t="s">
        <v>2</v>
      </c>
      <c r="Z307" s="162"/>
      <c r="AA307" s="162"/>
      <c r="AB307" s="162"/>
      <c r="AC307" s="162"/>
      <c r="AD307" s="162"/>
      <c r="AE307" s="162"/>
      <c r="AF307" s="162"/>
      <c r="AG307" s="239"/>
      <c r="AH307" s="162"/>
      <c r="AI307" s="162"/>
      <c r="AJ307" s="162"/>
      <c r="AK307" s="162"/>
      <c r="AL307" s="169" t="s">
        <v>10</v>
      </c>
      <c r="AM307" s="155"/>
      <c r="AN307" s="156"/>
      <c r="AO307" s="157"/>
      <c r="AP307" s="157"/>
      <c r="AQ307" s="157"/>
    </row>
    <row r="308" spans="1:43" x14ac:dyDescent="0.2">
      <c r="A308" s="157"/>
      <c r="B308" s="775"/>
      <c r="C308" s="155"/>
      <c r="D308" s="156"/>
      <c r="E308" s="272"/>
      <c r="F308" s="924"/>
      <c r="G308" s="924"/>
      <c r="H308" s="924"/>
      <c r="I308" s="924"/>
      <c r="J308" s="924"/>
      <c r="K308" s="924"/>
      <c r="L308" s="945"/>
      <c r="M308" s="272"/>
      <c r="N308" s="924"/>
      <c r="O308" s="924"/>
      <c r="P308" s="924"/>
      <c r="Q308" s="924"/>
      <c r="R308" s="924"/>
      <c r="S308" s="924"/>
      <c r="T308" s="924"/>
      <c r="U308" s="238"/>
      <c r="V308" s="156"/>
      <c r="W308" s="159" t="s">
        <v>445</v>
      </c>
      <c r="X308" s="159"/>
      <c r="Y308" s="162" t="s">
        <v>2</v>
      </c>
      <c r="Z308" s="162"/>
      <c r="AA308" s="162"/>
      <c r="AB308" s="162"/>
      <c r="AC308" s="162"/>
      <c r="AD308" s="162"/>
      <c r="AE308" s="162"/>
      <c r="AF308" s="162"/>
      <c r="AG308" s="162"/>
      <c r="AH308" s="162"/>
      <c r="AI308" s="162"/>
      <c r="AJ308" s="162"/>
      <c r="AK308" s="162"/>
      <c r="AL308" s="169" t="s">
        <v>12</v>
      </c>
      <c r="AM308" s="155"/>
      <c r="AN308" s="156"/>
      <c r="AO308" s="157"/>
      <c r="AP308" s="157"/>
      <c r="AQ308" s="157"/>
    </row>
    <row r="309" spans="1:43" x14ac:dyDescent="0.2">
      <c r="A309" s="157"/>
      <c r="B309" s="775"/>
      <c r="C309" s="155"/>
      <c r="D309" s="156"/>
      <c r="E309" s="272"/>
      <c r="F309" s="924"/>
      <c r="G309" s="924"/>
      <c r="H309" s="924"/>
      <c r="I309" s="924"/>
      <c r="J309" s="924"/>
      <c r="K309" s="924"/>
      <c r="L309" s="945"/>
      <c r="M309" s="272"/>
      <c r="N309" s="924"/>
      <c r="O309" s="924"/>
      <c r="P309" s="924"/>
      <c r="Q309" s="924"/>
      <c r="R309" s="924"/>
      <c r="S309" s="924"/>
      <c r="T309" s="924"/>
      <c r="U309" s="238"/>
      <c r="V309" s="156"/>
      <c r="AM309" s="155"/>
      <c r="AN309" s="156"/>
      <c r="AO309" s="157"/>
      <c r="AP309" s="157"/>
      <c r="AQ309" s="157"/>
    </row>
    <row r="310" spans="1:43" x14ac:dyDescent="0.2">
      <c r="A310" s="790"/>
      <c r="B310" s="775"/>
      <c r="C310" s="155"/>
      <c r="D310" s="156"/>
      <c r="E310" s="272"/>
      <c r="F310" s="924"/>
      <c r="G310" s="924"/>
      <c r="H310" s="924"/>
      <c r="I310" s="924"/>
      <c r="J310" s="924"/>
      <c r="K310" s="924"/>
      <c r="L310" s="945"/>
      <c r="M310" s="272"/>
      <c r="N310" s="924"/>
      <c r="O310" s="924"/>
      <c r="P310" s="924"/>
      <c r="Q310" s="924"/>
      <c r="R310" s="924"/>
      <c r="S310" s="924"/>
      <c r="T310" s="924"/>
      <c r="U310" s="238"/>
      <c r="V310" s="156"/>
      <c r="AM310" s="155"/>
      <c r="AN310" s="156"/>
      <c r="AO310" s="790"/>
      <c r="AP310" s="790"/>
      <c r="AQ310" s="790"/>
    </row>
    <row r="311" spans="1:43" x14ac:dyDescent="0.2">
      <c r="A311" s="157"/>
      <c r="B311" s="775"/>
      <c r="C311" s="155"/>
      <c r="D311" s="156"/>
      <c r="E311" s="272"/>
      <c r="F311" s="924"/>
      <c r="G311" s="924"/>
      <c r="H311" s="924"/>
      <c r="I311" s="924"/>
      <c r="J311" s="924"/>
      <c r="K311" s="924"/>
      <c r="L311" s="945"/>
      <c r="M311" s="272"/>
      <c r="N311" s="924"/>
      <c r="O311" s="924"/>
      <c r="P311" s="924"/>
      <c r="Q311" s="924"/>
      <c r="R311" s="924"/>
      <c r="S311" s="924"/>
      <c r="T311" s="924"/>
      <c r="U311" s="238"/>
      <c r="V311" s="156"/>
      <c r="W311" s="157"/>
      <c r="X311" s="157"/>
      <c r="Y311" s="157"/>
      <c r="Z311" s="157"/>
      <c r="AA311" s="157"/>
      <c r="AB311" s="157"/>
      <c r="AC311" s="157"/>
      <c r="AD311" s="157"/>
      <c r="AE311" s="157"/>
      <c r="AF311" s="157"/>
      <c r="AG311" s="157"/>
      <c r="AH311" s="157"/>
      <c r="AI311" s="157"/>
      <c r="AJ311" s="157"/>
      <c r="AK311" s="157"/>
      <c r="AL311" s="158"/>
      <c r="AM311" s="155"/>
      <c r="AN311" s="156"/>
      <c r="AO311" s="157"/>
      <c r="AP311" s="157"/>
      <c r="AQ311" s="157"/>
    </row>
    <row r="312" spans="1:43" ht="6" customHeight="1" thickBot="1" x14ac:dyDescent="0.25">
      <c r="A312" s="232"/>
      <c r="B312" s="791"/>
      <c r="C312" s="230"/>
      <c r="D312" s="231"/>
      <c r="E312" s="232"/>
      <c r="F312" s="232"/>
      <c r="G312" s="232"/>
      <c r="H312" s="232"/>
      <c r="I312" s="232"/>
      <c r="J312" s="232"/>
      <c r="K312" s="232"/>
      <c r="L312" s="232"/>
      <c r="M312" s="232"/>
      <c r="N312" s="232"/>
      <c r="O312" s="232"/>
      <c r="P312" s="232"/>
      <c r="Q312" s="232"/>
      <c r="R312" s="232"/>
      <c r="S312" s="232"/>
      <c r="T312" s="232"/>
      <c r="U312" s="230"/>
      <c r="V312" s="231"/>
      <c r="W312" s="232"/>
      <c r="X312" s="232"/>
      <c r="Y312" s="232"/>
      <c r="Z312" s="232"/>
      <c r="AA312" s="232"/>
      <c r="AB312" s="232"/>
      <c r="AC312" s="232"/>
      <c r="AD312" s="232"/>
      <c r="AE312" s="232"/>
      <c r="AF312" s="232"/>
      <c r="AG312" s="232"/>
      <c r="AH312" s="232"/>
      <c r="AI312" s="232"/>
      <c r="AJ312" s="232"/>
      <c r="AK312" s="232"/>
      <c r="AL312" s="233"/>
      <c r="AM312" s="230"/>
      <c r="AN312" s="231"/>
      <c r="AO312" s="232"/>
      <c r="AP312" s="232"/>
      <c r="AQ312" s="232"/>
    </row>
    <row r="313" spans="1:43" ht="6" customHeight="1" x14ac:dyDescent="0.2">
      <c r="A313" s="218"/>
      <c r="B313" s="219"/>
      <c r="C313" s="220"/>
      <c r="D313" s="221"/>
      <c r="E313" s="222"/>
      <c r="F313" s="222"/>
      <c r="G313" s="222"/>
      <c r="H313" s="222"/>
      <c r="I313" s="222"/>
      <c r="J313" s="222"/>
      <c r="K313" s="222"/>
      <c r="L313" s="222"/>
      <c r="M313" s="222"/>
      <c r="N313" s="222"/>
      <c r="O313" s="222"/>
      <c r="P313" s="222"/>
      <c r="Q313" s="222"/>
      <c r="R313" s="222"/>
      <c r="S313" s="222"/>
      <c r="T313" s="222"/>
      <c r="U313" s="222"/>
      <c r="V313" s="222"/>
      <c r="W313" s="222"/>
      <c r="X313" s="222"/>
      <c r="Y313" s="222"/>
      <c r="Z313" s="222"/>
      <c r="AA313" s="222"/>
      <c r="AB313" s="222"/>
      <c r="AC313" s="222"/>
      <c r="AD313" s="222"/>
      <c r="AE313" s="222"/>
      <c r="AF313" s="222"/>
      <c r="AG313" s="222"/>
      <c r="AH313" s="222"/>
      <c r="AI313" s="222"/>
      <c r="AJ313" s="222"/>
      <c r="AK313" s="222"/>
      <c r="AL313" s="223"/>
      <c r="AM313" s="220"/>
      <c r="AN313" s="221"/>
      <c r="AO313" s="222"/>
      <c r="AP313" s="222"/>
      <c r="AQ313" s="224"/>
    </row>
    <row r="314" spans="1:43" x14ac:dyDescent="0.2">
      <c r="A314" s="225"/>
      <c r="B314" s="174">
        <v>1043</v>
      </c>
      <c r="C314" s="155"/>
      <c r="D314" s="156"/>
      <c r="E314" s="934" t="s">
        <v>1323</v>
      </c>
      <c r="F314" s="934"/>
      <c r="G314" s="934"/>
      <c r="H314" s="934"/>
      <c r="I314" s="934"/>
      <c r="J314" s="934"/>
      <c r="K314" s="934"/>
      <c r="L314" s="934"/>
      <c r="M314" s="934"/>
      <c r="N314" s="934"/>
      <c r="O314" s="934"/>
      <c r="P314" s="934"/>
      <c r="Q314" s="934"/>
      <c r="R314" s="934"/>
      <c r="S314" s="934"/>
      <c r="T314" s="934"/>
      <c r="U314" s="157"/>
      <c r="V314" s="157"/>
      <c r="W314" s="157"/>
      <c r="X314" s="157"/>
      <c r="Y314" s="157"/>
      <c r="Z314" s="157"/>
      <c r="AA314" s="157"/>
      <c r="AB314" s="157"/>
      <c r="AC314" s="157"/>
      <c r="AD314" s="157"/>
      <c r="AE314" s="157"/>
      <c r="AF314" s="157"/>
      <c r="AG314" s="157"/>
      <c r="AH314" s="157"/>
      <c r="AI314" s="157"/>
      <c r="AJ314" s="157"/>
      <c r="AK314" s="157"/>
      <c r="AL314" s="158"/>
      <c r="AM314" s="155"/>
      <c r="AN314" s="156"/>
      <c r="AO314" s="157"/>
      <c r="AP314" s="157"/>
      <c r="AQ314" s="226"/>
    </row>
    <row r="315" spans="1:43" ht="6" customHeight="1" x14ac:dyDescent="0.2">
      <c r="A315" s="225"/>
      <c r="B315" s="775"/>
      <c r="C315" s="155"/>
      <c r="D315" s="156"/>
      <c r="E315" s="157"/>
      <c r="F315" s="157"/>
      <c r="G315" s="157"/>
      <c r="H315" s="157"/>
      <c r="I315" s="157"/>
      <c r="J315" s="157"/>
      <c r="K315" s="157"/>
      <c r="L315" s="157"/>
      <c r="M315" s="157"/>
      <c r="N315" s="157"/>
      <c r="P315" s="157"/>
      <c r="Q315" s="157"/>
      <c r="R315" s="157"/>
      <c r="S315" s="157"/>
      <c r="T315" s="157"/>
      <c r="U315" s="157"/>
      <c r="V315" s="157"/>
      <c r="W315" s="264"/>
      <c r="X315" s="157"/>
      <c r="Y315" s="157"/>
      <c r="Z315" s="157"/>
      <c r="AA315" s="157"/>
      <c r="AB315" s="157"/>
      <c r="AC315" s="157"/>
      <c r="AD315" s="157"/>
      <c r="AE315" s="157"/>
      <c r="AF315" s="157"/>
      <c r="AG315" s="157"/>
      <c r="AH315" s="157"/>
      <c r="AI315" s="157"/>
      <c r="AJ315" s="157"/>
      <c r="AK315" s="157"/>
      <c r="AL315" s="158"/>
      <c r="AM315" s="155"/>
      <c r="AN315" s="156"/>
      <c r="AO315" s="157"/>
      <c r="AP315" s="157"/>
      <c r="AQ315" s="226"/>
    </row>
    <row r="316" spans="1:43" x14ac:dyDescent="0.2">
      <c r="A316" s="225"/>
      <c r="B316" s="775"/>
      <c r="C316" s="155"/>
      <c r="D316" s="156"/>
      <c r="E316" s="157"/>
      <c r="F316" s="157"/>
      <c r="G316" s="157"/>
      <c r="H316" s="157"/>
      <c r="I316" s="157"/>
      <c r="J316" s="157"/>
      <c r="K316" s="157"/>
      <c r="L316" s="157"/>
      <c r="M316" s="157"/>
      <c r="N316" s="157"/>
      <c r="P316" s="157"/>
      <c r="Q316" s="158" t="s">
        <v>1324</v>
      </c>
      <c r="R316" s="157"/>
      <c r="S316" s="157"/>
      <c r="T316" s="157"/>
      <c r="U316" s="157"/>
      <c r="V316" s="157"/>
      <c r="X316" s="157"/>
      <c r="Y316" s="157"/>
      <c r="Z316" s="157"/>
      <c r="AA316" s="157"/>
      <c r="AB316" s="158" t="s">
        <v>1682</v>
      </c>
      <c r="AC316" s="157"/>
      <c r="AD316" s="157"/>
      <c r="AE316" s="157"/>
      <c r="AF316" s="157"/>
      <c r="AG316" s="157"/>
      <c r="AH316" s="157"/>
      <c r="AI316" s="157"/>
      <c r="AJ316" s="157"/>
      <c r="AK316" s="157"/>
      <c r="AL316" s="158"/>
      <c r="AM316" s="155"/>
      <c r="AN316" s="156"/>
      <c r="AO316" s="157"/>
      <c r="AP316" s="973">
        <v>1051</v>
      </c>
      <c r="AQ316" s="226"/>
    </row>
    <row r="317" spans="1:43" x14ac:dyDescent="0.2">
      <c r="A317" s="225"/>
      <c r="B317" s="775"/>
      <c r="C317" s="155"/>
      <c r="D317" s="156"/>
      <c r="E317" s="157"/>
      <c r="F317" s="157"/>
      <c r="G317" s="157"/>
      <c r="H317" s="157"/>
      <c r="I317" s="157"/>
      <c r="J317" s="157"/>
      <c r="K317" s="157"/>
      <c r="L317" s="157"/>
      <c r="M317" s="157"/>
      <c r="N317" s="157"/>
      <c r="P317" s="157"/>
      <c r="Q317" s="158" t="s">
        <v>1128</v>
      </c>
      <c r="R317" s="157"/>
      <c r="S317" s="157"/>
      <c r="T317" s="157"/>
      <c r="U317" s="157"/>
      <c r="V317" s="157"/>
      <c r="X317" s="157"/>
      <c r="Y317" s="157"/>
      <c r="Z317" s="157"/>
      <c r="AA317" s="157"/>
      <c r="AB317" s="158" t="s">
        <v>1325</v>
      </c>
      <c r="AC317" s="157"/>
      <c r="AD317" s="157"/>
      <c r="AE317" s="157"/>
      <c r="AF317" s="157"/>
      <c r="AG317" s="157"/>
      <c r="AH317" s="157"/>
      <c r="AI317" s="157"/>
      <c r="AJ317" s="157"/>
      <c r="AK317" s="157"/>
      <c r="AL317" s="158"/>
      <c r="AM317" s="155"/>
      <c r="AN317" s="156"/>
      <c r="AO317" s="157"/>
      <c r="AP317" s="973"/>
      <c r="AQ317" s="226"/>
    </row>
    <row r="318" spans="1:43" ht="6" customHeight="1" thickBot="1" x14ac:dyDescent="0.25">
      <c r="A318" s="228"/>
      <c r="B318" s="791"/>
      <c r="C318" s="230"/>
      <c r="D318" s="231"/>
      <c r="E318" s="232"/>
      <c r="F318" s="232"/>
      <c r="G318" s="232"/>
      <c r="H318" s="232"/>
      <c r="I318" s="232"/>
      <c r="J318" s="232"/>
      <c r="K318" s="232"/>
      <c r="L318" s="232"/>
      <c r="M318" s="232"/>
      <c r="N318" s="232"/>
      <c r="O318" s="232"/>
      <c r="P318" s="232"/>
      <c r="Q318" s="232"/>
      <c r="R318" s="232"/>
      <c r="S318" s="232"/>
      <c r="T318" s="232"/>
      <c r="U318" s="232"/>
      <c r="V318" s="232"/>
      <c r="W318" s="232"/>
      <c r="X318" s="232"/>
      <c r="Y318" s="232"/>
      <c r="Z318" s="232"/>
      <c r="AA318" s="232"/>
      <c r="AB318" s="232"/>
      <c r="AC318" s="232"/>
      <c r="AD318" s="232"/>
      <c r="AE318" s="232"/>
      <c r="AF318" s="232"/>
      <c r="AG318" s="232"/>
      <c r="AH318" s="232"/>
      <c r="AI318" s="232"/>
      <c r="AJ318" s="232"/>
      <c r="AK318" s="232"/>
      <c r="AL318" s="233"/>
      <c r="AM318" s="230"/>
      <c r="AN318" s="231"/>
      <c r="AO318" s="232"/>
      <c r="AP318" s="232"/>
      <c r="AQ318" s="234"/>
    </row>
    <row r="319" spans="1:43" ht="6" customHeight="1" x14ac:dyDescent="0.2">
      <c r="A319" s="218"/>
      <c r="B319" s="219"/>
      <c r="C319" s="220"/>
      <c r="D319" s="221"/>
      <c r="E319" s="222"/>
      <c r="F319" s="222"/>
      <c r="G319" s="222"/>
      <c r="H319" s="222"/>
      <c r="I319" s="222"/>
      <c r="J319" s="222"/>
      <c r="K319" s="222"/>
      <c r="L319" s="222"/>
      <c r="M319" s="222"/>
      <c r="N319" s="222"/>
      <c r="O319" s="222"/>
      <c r="P319" s="222"/>
      <c r="Q319" s="222"/>
      <c r="R319" s="222"/>
      <c r="S319" s="222"/>
      <c r="T319" s="222"/>
      <c r="U319" s="222"/>
      <c r="V319" s="222"/>
      <c r="W319" s="222"/>
      <c r="X319" s="222"/>
      <c r="Y319" s="222"/>
      <c r="Z319" s="222"/>
      <c r="AA319" s="222"/>
      <c r="AB319" s="222"/>
      <c r="AC319" s="222"/>
      <c r="AD319" s="222"/>
      <c r="AE319" s="222"/>
      <c r="AF319" s="222"/>
      <c r="AG319" s="222"/>
      <c r="AH319" s="222"/>
      <c r="AI319" s="222"/>
      <c r="AJ319" s="222"/>
      <c r="AK319" s="222"/>
      <c r="AL319" s="223"/>
      <c r="AM319" s="220"/>
      <c r="AN319" s="221"/>
      <c r="AO319" s="222"/>
      <c r="AP319" s="222"/>
      <c r="AQ319" s="224"/>
    </row>
    <row r="320" spans="1:43" x14ac:dyDescent="0.2">
      <c r="A320" s="225"/>
      <c r="B320" s="174">
        <v>1044</v>
      </c>
      <c r="C320" s="155"/>
      <c r="D320" s="156"/>
      <c r="E320" s="934" t="s">
        <v>1326</v>
      </c>
      <c r="F320" s="934"/>
      <c r="G320" s="934"/>
      <c r="H320" s="934"/>
      <c r="I320" s="934"/>
      <c r="J320" s="934"/>
      <c r="K320" s="934"/>
      <c r="L320" s="934"/>
      <c r="M320" s="934"/>
      <c r="N320" s="934"/>
      <c r="O320" s="934"/>
      <c r="P320" s="934"/>
      <c r="Q320" s="934"/>
      <c r="R320" s="934"/>
      <c r="S320" s="934"/>
      <c r="T320" s="934"/>
      <c r="U320" s="934"/>
      <c r="V320" s="934"/>
      <c r="W320" s="934"/>
      <c r="X320" s="934"/>
      <c r="Y320" s="934"/>
      <c r="Z320" s="934"/>
      <c r="AA320" s="934"/>
      <c r="AB320" s="934"/>
      <c r="AC320" s="934"/>
      <c r="AD320" s="934"/>
      <c r="AE320" s="934"/>
      <c r="AF320" s="934"/>
      <c r="AG320" s="934"/>
      <c r="AH320" s="934"/>
      <c r="AI320" s="934"/>
      <c r="AJ320" s="934"/>
      <c r="AK320" s="934"/>
      <c r="AL320" s="934"/>
      <c r="AM320" s="155"/>
      <c r="AN320" s="156"/>
      <c r="AO320" s="157"/>
      <c r="AP320" s="157"/>
      <c r="AQ320" s="226"/>
    </row>
    <row r="321" spans="1:43" ht="6" customHeight="1" x14ac:dyDescent="0.2">
      <c r="A321" s="225"/>
      <c r="B321" s="775"/>
      <c r="C321" s="155"/>
      <c r="D321" s="95"/>
      <c r="E321" s="24"/>
      <c r="F321" s="24"/>
      <c r="G321" s="24"/>
      <c r="H321" s="24"/>
      <c r="I321" s="24"/>
      <c r="J321" s="24"/>
      <c r="K321" s="24"/>
      <c r="L321" s="24"/>
      <c r="M321" s="24"/>
      <c r="N321" s="24"/>
      <c r="O321" s="24"/>
      <c r="P321" s="24"/>
      <c r="Q321" s="157"/>
      <c r="R321" s="157"/>
      <c r="S321" s="157"/>
      <c r="T321" s="24"/>
      <c r="U321" s="28"/>
      <c r="V321" s="157"/>
      <c r="W321" s="157"/>
      <c r="X321" s="157"/>
      <c r="Y321" s="157"/>
      <c r="Z321" s="157"/>
      <c r="AA321" s="157"/>
      <c r="AB321" s="157"/>
      <c r="AC321" s="157"/>
      <c r="AD321" s="157"/>
      <c r="AE321" s="157"/>
      <c r="AF321" s="157"/>
      <c r="AG321" s="157"/>
      <c r="AH321" s="157"/>
      <c r="AI321" s="157"/>
      <c r="AJ321" s="157"/>
      <c r="AK321" s="157"/>
      <c r="AL321" s="158"/>
      <c r="AM321" s="155"/>
      <c r="AN321" s="156"/>
      <c r="AO321" s="157"/>
      <c r="AP321" s="157"/>
      <c r="AQ321" s="226"/>
    </row>
    <row r="322" spans="1:43" x14ac:dyDescent="0.2">
      <c r="A322" s="225"/>
      <c r="B322" s="775"/>
      <c r="C322" s="155"/>
      <c r="D322" s="95"/>
      <c r="E322" s="28"/>
      <c r="F322" s="28"/>
      <c r="G322" s="28"/>
      <c r="H322" s="28"/>
      <c r="I322" s="28"/>
      <c r="J322" s="28"/>
      <c r="K322" s="28"/>
      <c r="L322" s="28"/>
      <c r="M322" s="28"/>
      <c r="N322" s="28"/>
      <c r="O322" s="210"/>
      <c r="P322" s="28"/>
      <c r="Q322" s="42" t="s">
        <v>444</v>
      </c>
      <c r="R322" s="157"/>
      <c r="S322" s="157"/>
      <c r="T322" s="28"/>
      <c r="U322" s="28"/>
      <c r="V322" s="157"/>
      <c r="W322" s="210"/>
      <c r="X322" s="157"/>
      <c r="Y322" s="157"/>
      <c r="Z322" s="157"/>
      <c r="AA322" s="157"/>
      <c r="AB322" s="158" t="s">
        <v>445</v>
      </c>
      <c r="AC322" s="157"/>
      <c r="AD322" s="157"/>
      <c r="AE322" s="157"/>
      <c r="AF322" s="157"/>
      <c r="AG322" s="157"/>
      <c r="AH322" s="157"/>
      <c r="AI322" s="157"/>
      <c r="AJ322" s="157"/>
      <c r="AK322" s="157"/>
      <c r="AL322" s="158"/>
      <c r="AM322" s="155"/>
      <c r="AN322" s="156"/>
      <c r="AO322" s="157"/>
      <c r="AP322" s="973">
        <v>1046</v>
      </c>
      <c r="AQ322" s="226"/>
    </row>
    <row r="323" spans="1:43" x14ac:dyDescent="0.2">
      <c r="A323" s="225"/>
      <c r="B323" s="775"/>
      <c r="C323" s="155"/>
      <c r="D323" s="95"/>
      <c r="E323" s="157"/>
      <c r="F323" s="157"/>
      <c r="G323" s="157"/>
      <c r="H323" s="157"/>
      <c r="I323" s="157"/>
      <c r="J323" s="157"/>
      <c r="K323" s="157"/>
      <c r="L323" s="157"/>
      <c r="M323" s="157"/>
      <c r="N323" s="157"/>
      <c r="O323" s="157"/>
      <c r="P323" s="157"/>
      <c r="Q323" s="157"/>
      <c r="R323" s="157"/>
      <c r="S323" s="157"/>
      <c r="T323" s="28"/>
      <c r="U323" s="157"/>
      <c r="V323" s="157"/>
      <c r="W323" s="157"/>
      <c r="X323" s="157"/>
      <c r="Y323" s="157"/>
      <c r="Z323" s="157"/>
      <c r="AA323" s="157"/>
      <c r="AB323" s="157"/>
      <c r="AC323" s="157"/>
      <c r="AD323" s="157"/>
      <c r="AE323" s="157"/>
      <c r="AF323" s="157"/>
      <c r="AG323" s="157"/>
      <c r="AH323" s="157"/>
      <c r="AI323" s="157"/>
      <c r="AJ323" s="157"/>
      <c r="AK323" s="157"/>
      <c r="AL323" s="158"/>
      <c r="AM323" s="155"/>
      <c r="AN323" s="156"/>
      <c r="AO323" s="157"/>
      <c r="AP323" s="973"/>
      <c r="AQ323" s="226"/>
    </row>
    <row r="324" spans="1:43" ht="6" customHeight="1" thickBot="1" x14ac:dyDescent="0.25">
      <c r="A324" s="228"/>
      <c r="B324" s="791"/>
      <c r="C324" s="230"/>
      <c r="D324" s="231"/>
      <c r="E324" s="232"/>
      <c r="F324" s="232"/>
      <c r="G324" s="232"/>
      <c r="H324" s="232"/>
      <c r="I324" s="232"/>
      <c r="J324" s="232"/>
      <c r="K324" s="232"/>
      <c r="L324" s="232"/>
      <c r="M324" s="232"/>
      <c r="N324" s="232"/>
      <c r="O324" s="232"/>
      <c r="P324" s="232"/>
      <c r="Q324" s="232"/>
      <c r="R324" s="232"/>
      <c r="S324" s="232"/>
      <c r="T324" s="232"/>
      <c r="U324" s="232"/>
      <c r="V324" s="232"/>
      <c r="W324" s="232"/>
      <c r="X324" s="232"/>
      <c r="Y324" s="232"/>
      <c r="Z324" s="232"/>
      <c r="AA324" s="232"/>
      <c r="AB324" s="232"/>
      <c r="AC324" s="232"/>
      <c r="AD324" s="232"/>
      <c r="AE324" s="232"/>
      <c r="AF324" s="232"/>
      <c r="AG324" s="232"/>
      <c r="AH324" s="232"/>
      <c r="AI324" s="232"/>
      <c r="AJ324" s="232"/>
      <c r="AK324" s="232"/>
      <c r="AL324" s="233"/>
      <c r="AM324" s="230"/>
      <c r="AN324" s="231"/>
      <c r="AO324" s="232"/>
      <c r="AP324" s="232"/>
      <c r="AQ324" s="234"/>
    </row>
    <row r="325" spans="1:43" ht="6" customHeight="1" x14ac:dyDescent="0.2">
      <c r="A325" s="157"/>
      <c r="B325" s="775"/>
      <c r="C325" s="155"/>
      <c r="D325" s="156"/>
      <c r="E325" s="157"/>
      <c r="F325" s="157"/>
      <c r="G325" s="157"/>
      <c r="H325" s="157"/>
      <c r="I325" s="157"/>
      <c r="J325" s="157"/>
      <c r="K325" s="157"/>
      <c r="L325" s="157"/>
      <c r="M325" s="157"/>
      <c r="N325" s="157"/>
      <c r="O325" s="157"/>
      <c r="P325" s="157"/>
      <c r="Q325" s="157"/>
      <c r="R325" s="157"/>
      <c r="S325" s="157"/>
      <c r="T325" s="157"/>
      <c r="U325" s="155"/>
      <c r="V325" s="156"/>
      <c r="W325" s="157"/>
      <c r="X325" s="157"/>
      <c r="Y325" s="157"/>
      <c r="Z325" s="157"/>
      <c r="AA325" s="157"/>
      <c r="AB325" s="157"/>
      <c r="AC325" s="157"/>
      <c r="AD325" s="157"/>
      <c r="AE325" s="157"/>
      <c r="AF325" s="157"/>
      <c r="AG325" s="157"/>
      <c r="AH325" s="157"/>
      <c r="AI325" s="157"/>
      <c r="AJ325" s="157"/>
      <c r="AK325" s="157"/>
      <c r="AL325" s="158"/>
      <c r="AM325" s="155"/>
      <c r="AN325" s="156"/>
      <c r="AO325" s="157"/>
      <c r="AP325" s="157"/>
      <c r="AQ325" s="157"/>
    </row>
    <row r="326" spans="1:43" ht="11.25" customHeight="1" x14ac:dyDescent="0.2">
      <c r="A326" s="157"/>
      <c r="B326" s="273">
        <v>1045</v>
      </c>
      <c r="C326" s="155"/>
      <c r="D326" s="156"/>
      <c r="E326" s="914" t="str">
        <f ca="1">VLOOKUP(INDIRECT(ADDRESS(ROW(),COLUMN()-3)),Language_Translations,MATCH(Language_Selected,Language_Options,0),FALSE)</f>
        <v>J'aimerais maintenant vous poser quelques questions sur votre santé au cours des 12 derniers mois. Durant les 12 derniers mois, avez-vous eu une maladie que vous avez contractée par contact sexuel ?</v>
      </c>
      <c r="F326" s="914"/>
      <c r="G326" s="914"/>
      <c r="H326" s="914"/>
      <c r="I326" s="914"/>
      <c r="J326" s="914"/>
      <c r="K326" s="914"/>
      <c r="L326" s="914"/>
      <c r="M326" s="914"/>
      <c r="N326" s="914"/>
      <c r="O326" s="914"/>
      <c r="P326" s="914"/>
      <c r="Q326" s="914"/>
      <c r="R326" s="914"/>
      <c r="S326" s="914"/>
      <c r="T326" s="914"/>
      <c r="U326" s="238"/>
      <c r="V326" s="156"/>
      <c r="W326" s="159" t="s">
        <v>444</v>
      </c>
      <c r="X326" s="159"/>
      <c r="Y326" s="162" t="s">
        <v>2</v>
      </c>
      <c r="Z326" s="162"/>
      <c r="AA326" s="162"/>
      <c r="AB326" s="162"/>
      <c r="AC326" s="162"/>
      <c r="AD326" s="162"/>
      <c r="AE326" s="162"/>
      <c r="AF326" s="162"/>
      <c r="AG326" s="162"/>
      <c r="AH326" s="162"/>
      <c r="AI326" s="162"/>
      <c r="AJ326" s="162"/>
      <c r="AK326" s="162"/>
      <c r="AL326" s="169" t="s">
        <v>10</v>
      </c>
      <c r="AM326" s="155"/>
      <c r="AN326" s="156"/>
      <c r="AO326" s="157"/>
      <c r="AP326" s="157"/>
      <c r="AQ326" s="157"/>
    </row>
    <row r="327" spans="1:43" x14ac:dyDescent="0.2">
      <c r="A327" s="157"/>
      <c r="B327" s="161"/>
      <c r="C327" s="155"/>
      <c r="D327" s="156"/>
      <c r="E327" s="914"/>
      <c r="F327" s="914"/>
      <c r="G327" s="914"/>
      <c r="H327" s="914"/>
      <c r="I327" s="914"/>
      <c r="J327" s="914"/>
      <c r="K327" s="914"/>
      <c r="L327" s="914"/>
      <c r="M327" s="914"/>
      <c r="N327" s="914"/>
      <c r="O327" s="914"/>
      <c r="P327" s="914"/>
      <c r="Q327" s="914"/>
      <c r="R327" s="914"/>
      <c r="S327" s="914"/>
      <c r="T327" s="914"/>
      <c r="U327" s="238"/>
      <c r="V327" s="156"/>
      <c r="W327" s="159" t="s">
        <v>445</v>
      </c>
      <c r="X327" s="159"/>
      <c r="Y327" s="162" t="s">
        <v>2</v>
      </c>
      <c r="Z327" s="162"/>
      <c r="AA327" s="162"/>
      <c r="AB327" s="162"/>
      <c r="AC327" s="162"/>
      <c r="AD327" s="162"/>
      <c r="AE327" s="162"/>
      <c r="AF327" s="162"/>
      <c r="AG327" s="162"/>
      <c r="AH327" s="162"/>
      <c r="AI327" s="162"/>
      <c r="AJ327" s="162"/>
      <c r="AK327" s="162"/>
      <c r="AL327" s="169" t="s">
        <v>12</v>
      </c>
      <c r="AM327" s="155"/>
      <c r="AN327" s="156"/>
      <c r="AO327" s="159"/>
      <c r="AP327" s="159"/>
      <c r="AQ327" s="157"/>
    </row>
    <row r="328" spans="1:43" x14ac:dyDescent="0.2">
      <c r="A328" s="157"/>
      <c r="B328" s="161"/>
      <c r="C328" s="155"/>
      <c r="D328" s="156"/>
      <c r="E328" s="914"/>
      <c r="F328" s="914"/>
      <c r="G328" s="914"/>
      <c r="H328" s="914"/>
      <c r="I328" s="914"/>
      <c r="J328" s="914"/>
      <c r="K328" s="914"/>
      <c r="L328" s="914"/>
      <c r="M328" s="914"/>
      <c r="N328" s="914"/>
      <c r="O328" s="914"/>
      <c r="P328" s="914"/>
      <c r="Q328" s="914"/>
      <c r="R328" s="914"/>
      <c r="S328" s="914"/>
      <c r="T328" s="914"/>
      <c r="U328" s="238"/>
      <c r="V328" s="156"/>
      <c r="W328" s="743" t="s">
        <v>560</v>
      </c>
      <c r="X328" s="159"/>
      <c r="Y328" s="159"/>
      <c r="Z328" s="159"/>
      <c r="AA328" s="159"/>
      <c r="AB328" s="162" t="s">
        <v>2</v>
      </c>
      <c r="AC328" s="239"/>
      <c r="AD328" s="162"/>
      <c r="AE328" s="162"/>
      <c r="AF328" s="162"/>
      <c r="AG328" s="162"/>
      <c r="AH328" s="162"/>
      <c r="AI328" s="162"/>
      <c r="AJ328" s="162"/>
      <c r="AK328" s="162"/>
      <c r="AL328" s="169" t="s">
        <v>58</v>
      </c>
      <c r="AM328" s="155"/>
      <c r="AN328" s="156"/>
      <c r="AO328" s="159"/>
      <c r="AP328" s="159"/>
      <c r="AQ328" s="157"/>
    </row>
    <row r="329" spans="1:43" x14ac:dyDescent="0.2">
      <c r="A329" s="157"/>
      <c r="B329" s="161"/>
      <c r="C329" s="155"/>
      <c r="D329" s="156"/>
      <c r="E329" s="914"/>
      <c r="F329" s="914"/>
      <c r="G329" s="914"/>
      <c r="H329" s="914"/>
      <c r="I329" s="914"/>
      <c r="J329" s="914"/>
      <c r="K329" s="914"/>
      <c r="L329" s="914"/>
      <c r="M329" s="914"/>
      <c r="N329" s="914"/>
      <c r="O329" s="914"/>
      <c r="P329" s="914"/>
      <c r="Q329" s="914"/>
      <c r="R329" s="914"/>
      <c r="S329" s="914"/>
      <c r="T329" s="914"/>
      <c r="U329" s="238"/>
      <c r="V329" s="156"/>
      <c r="W329" s="159"/>
      <c r="X329" s="159"/>
      <c r="Y329" s="159"/>
      <c r="Z329" s="159"/>
      <c r="AA329" s="159"/>
      <c r="AB329" s="159"/>
      <c r="AC329" s="159"/>
      <c r="AD329" s="159"/>
      <c r="AE329" s="159"/>
      <c r="AF329" s="159"/>
      <c r="AG329" s="159"/>
      <c r="AH329" s="159"/>
      <c r="AI329" s="159"/>
      <c r="AJ329" s="159"/>
      <c r="AK329" s="159"/>
      <c r="AL329" s="168"/>
      <c r="AM329" s="155"/>
      <c r="AN329" s="156"/>
      <c r="AO329" s="159"/>
      <c r="AP329" s="159"/>
      <c r="AQ329" s="157"/>
    </row>
    <row r="330" spans="1:43" ht="6" customHeight="1" x14ac:dyDescent="0.2">
      <c r="A330" s="172"/>
      <c r="B330" s="171"/>
      <c r="C330" s="166"/>
      <c r="D330" s="165"/>
      <c r="E330" s="172"/>
      <c r="F330" s="172"/>
      <c r="G330" s="172"/>
      <c r="H330" s="172"/>
      <c r="I330" s="172"/>
      <c r="J330" s="172"/>
      <c r="K330" s="172"/>
      <c r="L330" s="172"/>
      <c r="M330" s="172"/>
      <c r="N330" s="172"/>
      <c r="O330" s="172"/>
      <c r="P330" s="172"/>
      <c r="Q330" s="172"/>
      <c r="R330" s="172"/>
      <c r="S330" s="172"/>
      <c r="T330" s="172"/>
      <c r="U330" s="166"/>
      <c r="V330" s="165"/>
      <c r="W330" s="172"/>
      <c r="X330" s="172"/>
      <c r="Y330" s="172"/>
      <c r="Z330" s="172"/>
      <c r="AA330" s="172"/>
      <c r="AB330" s="172"/>
      <c r="AC330" s="172"/>
      <c r="AD330" s="172"/>
      <c r="AE330" s="172"/>
      <c r="AF330" s="172"/>
      <c r="AG330" s="172"/>
      <c r="AH330" s="172"/>
      <c r="AI330" s="172"/>
      <c r="AJ330" s="172"/>
      <c r="AK330" s="172"/>
      <c r="AL330" s="173"/>
      <c r="AM330" s="166"/>
      <c r="AN330" s="165"/>
      <c r="AO330" s="172"/>
      <c r="AP330" s="172"/>
      <c r="AQ330" s="172"/>
    </row>
    <row r="331" spans="1:43" ht="6" customHeight="1" x14ac:dyDescent="0.2">
      <c r="A331" s="34"/>
      <c r="B331" s="787"/>
      <c r="C331" s="152"/>
      <c r="D331" s="153"/>
      <c r="E331" s="34"/>
      <c r="F331" s="34"/>
      <c r="G331" s="34"/>
      <c r="H331" s="34"/>
      <c r="I331" s="34"/>
      <c r="J331" s="34"/>
      <c r="K331" s="34"/>
      <c r="L331" s="34"/>
      <c r="M331" s="34"/>
      <c r="N331" s="34"/>
      <c r="O331" s="34"/>
      <c r="P331" s="34"/>
      <c r="Q331" s="34"/>
      <c r="R331" s="34"/>
      <c r="S331" s="34"/>
      <c r="T331" s="34"/>
      <c r="U331" s="152"/>
      <c r="V331" s="153"/>
      <c r="W331" s="34"/>
      <c r="X331" s="34"/>
      <c r="Y331" s="34"/>
      <c r="Z331" s="34"/>
      <c r="AA331" s="34"/>
      <c r="AB331" s="34"/>
      <c r="AC331" s="34"/>
      <c r="AD331" s="34"/>
      <c r="AE331" s="34"/>
      <c r="AF331" s="34"/>
      <c r="AG331" s="34"/>
      <c r="AH331" s="34"/>
      <c r="AI331" s="34"/>
      <c r="AJ331" s="34"/>
      <c r="AK331" s="34"/>
      <c r="AL331" s="41"/>
      <c r="AM331" s="152"/>
      <c r="AN331" s="153"/>
      <c r="AO331" s="34"/>
      <c r="AP331" s="34"/>
      <c r="AQ331" s="34"/>
    </row>
    <row r="332" spans="1:43" ht="11.25" customHeight="1" x14ac:dyDescent="0.2">
      <c r="A332" s="157"/>
      <c r="B332" s="273">
        <v>1046</v>
      </c>
      <c r="C332" s="155"/>
      <c r="D332" s="156"/>
      <c r="E332" s="914" t="str">
        <f ca="1">VLOOKUP(INDIRECT(ADDRESS(ROW(),COLUMN()-3)),Language_Translations,MATCH(Language_Selected,Language_Options,0),FALSE)</f>
        <v>Il arrive parfois que les femmes aient des pertes vaginales, anormales et malodorantes. Au cours des 12 derniers mois, avez-vous eu des pertes vaginales anormales et malodorantes ?</v>
      </c>
      <c r="F332" s="914"/>
      <c r="G332" s="914"/>
      <c r="H332" s="914"/>
      <c r="I332" s="914"/>
      <c r="J332" s="914"/>
      <c r="K332" s="914"/>
      <c r="L332" s="914"/>
      <c r="M332" s="914"/>
      <c r="N332" s="914"/>
      <c r="O332" s="914"/>
      <c r="P332" s="914"/>
      <c r="Q332" s="914"/>
      <c r="R332" s="914"/>
      <c r="S332" s="914"/>
      <c r="T332" s="914"/>
      <c r="U332" s="238"/>
      <c r="V332" s="156"/>
      <c r="W332" s="159" t="s">
        <v>444</v>
      </c>
      <c r="X332" s="159"/>
      <c r="Y332" s="162" t="s">
        <v>2</v>
      </c>
      <c r="Z332" s="162"/>
      <c r="AA332" s="162"/>
      <c r="AB332" s="162"/>
      <c r="AC332" s="162"/>
      <c r="AD332" s="162"/>
      <c r="AE332" s="162"/>
      <c r="AF332" s="162"/>
      <c r="AG332" s="162"/>
      <c r="AH332" s="162"/>
      <c r="AI332" s="162"/>
      <c r="AJ332" s="162"/>
      <c r="AK332" s="162"/>
      <c r="AL332" s="169" t="s">
        <v>10</v>
      </c>
      <c r="AM332" s="155"/>
      <c r="AN332" s="156"/>
      <c r="AO332" s="157"/>
      <c r="AP332" s="157"/>
      <c r="AQ332" s="157"/>
    </row>
    <row r="333" spans="1:43" x14ac:dyDescent="0.2">
      <c r="A333" s="157"/>
      <c r="B333" s="777"/>
      <c r="C333" s="155"/>
      <c r="D333" s="156"/>
      <c r="E333" s="914"/>
      <c r="F333" s="914"/>
      <c r="G333" s="914"/>
      <c r="H333" s="914"/>
      <c r="I333" s="914"/>
      <c r="J333" s="914"/>
      <c r="K333" s="914"/>
      <c r="L333" s="914"/>
      <c r="M333" s="914"/>
      <c r="N333" s="914"/>
      <c r="O333" s="914"/>
      <c r="P333" s="914"/>
      <c r="Q333" s="914"/>
      <c r="R333" s="914"/>
      <c r="S333" s="914"/>
      <c r="T333" s="914"/>
      <c r="U333" s="238"/>
      <c r="V333" s="156"/>
      <c r="W333" s="159" t="s">
        <v>445</v>
      </c>
      <c r="X333" s="159"/>
      <c r="Y333" s="162" t="s">
        <v>2</v>
      </c>
      <c r="Z333" s="162"/>
      <c r="AA333" s="162"/>
      <c r="AB333" s="162"/>
      <c r="AC333" s="162"/>
      <c r="AD333" s="162"/>
      <c r="AE333" s="162"/>
      <c r="AF333" s="162"/>
      <c r="AG333" s="162"/>
      <c r="AH333" s="162"/>
      <c r="AI333" s="162"/>
      <c r="AJ333" s="162"/>
      <c r="AK333" s="162"/>
      <c r="AL333" s="169" t="s">
        <v>12</v>
      </c>
      <c r="AM333" s="155"/>
      <c r="AN333" s="156"/>
      <c r="AO333" s="159"/>
      <c r="AP333" s="159"/>
      <c r="AQ333" s="157"/>
    </row>
    <row r="334" spans="1:43" ht="11.25" customHeight="1" x14ac:dyDescent="0.2">
      <c r="A334" s="157"/>
      <c r="B334" s="161"/>
      <c r="C334" s="155"/>
      <c r="D334" s="156"/>
      <c r="E334" s="914"/>
      <c r="F334" s="914"/>
      <c r="G334" s="914"/>
      <c r="H334" s="914"/>
      <c r="I334" s="914"/>
      <c r="J334" s="914"/>
      <c r="K334" s="914"/>
      <c r="L334" s="914"/>
      <c r="M334" s="914"/>
      <c r="N334" s="914"/>
      <c r="O334" s="914"/>
      <c r="P334" s="914"/>
      <c r="Q334" s="914"/>
      <c r="R334" s="914"/>
      <c r="S334" s="914"/>
      <c r="T334" s="914"/>
      <c r="U334" s="238"/>
      <c r="V334" s="156"/>
      <c r="W334" s="743" t="s">
        <v>560</v>
      </c>
      <c r="X334" s="159"/>
      <c r="Y334" s="159"/>
      <c r="Z334" s="159"/>
      <c r="AA334" s="159"/>
      <c r="AB334" s="162" t="s">
        <v>2</v>
      </c>
      <c r="AC334" s="239"/>
      <c r="AD334" s="162"/>
      <c r="AE334" s="162"/>
      <c r="AF334" s="162"/>
      <c r="AG334" s="162"/>
      <c r="AH334" s="162"/>
      <c r="AI334" s="162"/>
      <c r="AJ334" s="162"/>
      <c r="AK334" s="162"/>
      <c r="AL334" s="169" t="s">
        <v>58</v>
      </c>
      <c r="AM334" s="155"/>
      <c r="AN334" s="156"/>
      <c r="AO334" s="159"/>
      <c r="AP334" s="159"/>
      <c r="AQ334" s="157"/>
    </row>
    <row r="335" spans="1:43" x14ac:dyDescent="0.2">
      <c r="A335" s="157"/>
      <c r="B335" s="161"/>
      <c r="C335" s="155"/>
      <c r="D335" s="156"/>
      <c r="E335" s="914"/>
      <c r="F335" s="914"/>
      <c r="G335" s="914"/>
      <c r="H335" s="914"/>
      <c r="I335" s="914"/>
      <c r="J335" s="914"/>
      <c r="K335" s="914"/>
      <c r="L335" s="914"/>
      <c r="M335" s="914"/>
      <c r="N335" s="914"/>
      <c r="O335" s="914"/>
      <c r="P335" s="914"/>
      <c r="Q335" s="914"/>
      <c r="R335" s="914"/>
      <c r="S335" s="914"/>
      <c r="T335" s="914"/>
      <c r="U335" s="238"/>
      <c r="V335" s="156"/>
      <c r="W335" s="24"/>
      <c r="X335" s="24"/>
      <c r="Y335" s="24"/>
      <c r="Z335" s="24"/>
      <c r="AA335" s="24"/>
      <c r="AB335" s="24"/>
      <c r="AC335" s="24"/>
      <c r="AD335" s="24"/>
      <c r="AE335" s="24"/>
      <c r="AF335" s="24"/>
      <c r="AG335" s="24"/>
      <c r="AH335" s="24"/>
      <c r="AI335" s="24"/>
      <c r="AJ335" s="24"/>
      <c r="AK335" s="24"/>
      <c r="AL335" s="36"/>
      <c r="AM335" s="155"/>
      <c r="AN335" s="156"/>
      <c r="AO335" s="159"/>
      <c r="AP335" s="159"/>
      <c r="AQ335" s="157"/>
    </row>
    <row r="336" spans="1:43" ht="6" customHeight="1" x14ac:dyDescent="0.2">
      <c r="A336" s="172"/>
      <c r="B336" s="171"/>
      <c r="C336" s="166"/>
      <c r="D336" s="165"/>
      <c r="E336" s="30"/>
      <c r="F336" s="30"/>
      <c r="G336" s="30"/>
      <c r="H336" s="30"/>
      <c r="I336" s="30"/>
      <c r="J336" s="30"/>
      <c r="K336" s="30"/>
      <c r="L336" s="30"/>
      <c r="M336" s="30"/>
      <c r="N336" s="30"/>
      <c r="O336" s="30"/>
      <c r="P336" s="30"/>
      <c r="Q336" s="30"/>
      <c r="R336" s="30"/>
      <c r="S336" s="30"/>
      <c r="T336" s="30"/>
      <c r="U336" s="91"/>
      <c r="V336" s="165"/>
      <c r="W336" s="172"/>
      <c r="X336" s="172"/>
      <c r="Y336" s="172"/>
      <c r="Z336" s="172"/>
      <c r="AA336" s="172"/>
      <c r="AB336" s="172"/>
      <c r="AC336" s="172"/>
      <c r="AD336" s="172"/>
      <c r="AE336" s="172"/>
      <c r="AF336" s="172"/>
      <c r="AG336" s="172"/>
      <c r="AH336" s="172"/>
      <c r="AI336" s="172"/>
      <c r="AJ336" s="172"/>
      <c r="AK336" s="172"/>
      <c r="AL336" s="173"/>
      <c r="AM336" s="166"/>
      <c r="AN336" s="165"/>
      <c r="AO336" s="172"/>
      <c r="AP336" s="172"/>
      <c r="AQ336" s="172"/>
    </row>
    <row r="337" spans="1:43" ht="6" customHeight="1" x14ac:dyDescent="0.2">
      <c r="A337" s="34"/>
      <c r="B337" s="787"/>
      <c r="C337" s="152"/>
      <c r="D337" s="153"/>
      <c r="E337" s="34"/>
      <c r="F337" s="34"/>
      <c r="G337" s="34"/>
      <c r="H337" s="34"/>
      <c r="I337" s="34"/>
      <c r="J337" s="34"/>
      <c r="K337" s="34"/>
      <c r="L337" s="34"/>
      <c r="M337" s="34"/>
      <c r="N337" s="34"/>
      <c r="O337" s="34"/>
      <c r="P337" s="34"/>
      <c r="Q337" s="34"/>
      <c r="R337" s="34"/>
      <c r="S337" s="34"/>
      <c r="T337" s="34"/>
      <c r="U337" s="152"/>
      <c r="V337" s="153"/>
      <c r="W337" s="34"/>
      <c r="X337" s="34"/>
      <c r="Y337" s="34"/>
      <c r="Z337" s="34"/>
      <c r="AA337" s="34"/>
      <c r="AB337" s="34"/>
      <c r="AC337" s="34"/>
      <c r="AD337" s="34"/>
      <c r="AE337" s="34"/>
      <c r="AF337" s="34"/>
      <c r="AG337" s="34"/>
      <c r="AH337" s="34"/>
      <c r="AI337" s="34"/>
      <c r="AJ337" s="34"/>
      <c r="AK337" s="34"/>
      <c r="AL337" s="41"/>
      <c r="AM337" s="152"/>
      <c r="AN337" s="153"/>
      <c r="AO337" s="34"/>
      <c r="AP337" s="34"/>
      <c r="AQ337" s="34"/>
    </row>
    <row r="338" spans="1:43" ht="11.25" customHeight="1" x14ac:dyDescent="0.2">
      <c r="A338" s="157"/>
      <c r="B338" s="174">
        <v>1047</v>
      </c>
      <c r="C338" s="155"/>
      <c r="D338" s="156"/>
      <c r="E338" s="924" t="str">
        <f ca="1">VLOOKUP(INDIRECT(ADDRESS(ROW(),COLUMN()-3)),Language_Translations,MATCH(Language_Selected,Language_Options,0),FALSE)</f>
        <v>Il arrive parfois que les femmes aient une plaie ou un ulcère génital. Au cours des 12 derniers mois, avez-vous eu une plaie ou un ulcère génital ?</v>
      </c>
      <c r="F338" s="924"/>
      <c r="G338" s="924"/>
      <c r="H338" s="924"/>
      <c r="I338" s="924"/>
      <c r="J338" s="924"/>
      <c r="K338" s="924"/>
      <c r="L338" s="924"/>
      <c r="M338" s="924"/>
      <c r="N338" s="924"/>
      <c r="O338" s="924"/>
      <c r="P338" s="924"/>
      <c r="Q338" s="924"/>
      <c r="R338" s="924"/>
      <c r="S338" s="924"/>
      <c r="T338" s="924"/>
      <c r="U338" s="238"/>
      <c r="V338" s="156"/>
      <c r="W338" s="159" t="s">
        <v>444</v>
      </c>
      <c r="X338" s="157"/>
      <c r="Y338" s="163" t="s">
        <v>2</v>
      </c>
      <c r="Z338" s="163"/>
      <c r="AA338" s="163"/>
      <c r="AB338" s="163"/>
      <c r="AC338" s="163"/>
      <c r="AD338" s="163"/>
      <c r="AE338" s="163"/>
      <c r="AF338" s="163"/>
      <c r="AG338" s="163"/>
      <c r="AH338" s="163"/>
      <c r="AI338" s="163"/>
      <c r="AJ338" s="163"/>
      <c r="AK338" s="163"/>
      <c r="AL338" s="269" t="s">
        <v>10</v>
      </c>
      <c r="AM338" s="155"/>
      <c r="AN338" s="156"/>
      <c r="AO338" s="157"/>
      <c r="AP338" s="157"/>
      <c r="AQ338" s="157"/>
    </row>
    <row r="339" spans="1:43" x14ac:dyDescent="0.2">
      <c r="A339" s="157"/>
      <c r="B339" s="775"/>
      <c r="C339" s="155"/>
      <c r="D339" s="156"/>
      <c r="E339" s="924"/>
      <c r="F339" s="924"/>
      <c r="G339" s="924"/>
      <c r="H339" s="924"/>
      <c r="I339" s="924"/>
      <c r="J339" s="924"/>
      <c r="K339" s="924"/>
      <c r="L339" s="924"/>
      <c r="M339" s="924"/>
      <c r="N339" s="924"/>
      <c r="O339" s="924"/>
      <c r="P339" s="924"/>
      <c r="Q339" s="924"/>
      <c r="R339" s="924"/>
      <c r="S339" s="924"/>
      <c r="T339" s="924"/>
      <c r="U339" s="238"/>
      <c r="V339" s="156"/>
      <c r="W339" s="159" t="s">
        <v>445</v>
      </c>
      <c r="X339" s="157"/>
      <c r="Y339" s="163" t="s">
        <v>2</v>
      </c>
      <c r="Z339" s="163"/>
      <c r="AA339" s="163"/>
      <c r="AB339" s="163"/>
      <c r="AC339" s="163"/>
      <c r="AD339" s="163"/>
      <c r="AE339" s="163"/>
      <c r="AF339" s="163"/>
      <c r="AG339" s="163"/>
      <c r="AH339" s="163"/>
      <c r="AI339" s="163"/>
      <c r="AJ339" s="163"/>
      <c r="AK339" s="163"/>
      <c r="AL339" s="269" t="s">
        <v>12</v>
      </c>
      <c r="AM339" s="155"/>
      <c r="AN339" s="156"/>
      <c r="AO339" s="157"/>
      <c r="AP339" s="157"/>
      <c r="AQ339" s="157"/>
    </row>
    <row r="340" spans="1:43" x14ac:dyDescent="0.2">
      <c r="A340" s="157"/>
      <c r="B340" s="775"/>
      <c r="C340" s="155"/>
      <c r="D340" s="156"/>
      <c r="E340" s="924"/>
      <c r="F340" s="924"/>
      <c r="G340" s="924"/>
      <c r="H340" s="924"/>
      <c r="I340" s="924"/>
      <c r="J340" s="924"/>
      <c r="K340" s="924"/>
      <c r="L340" s="924"/>
      <c r="M340" s="924"/>
      <c r="N340" s="924"/>
      <c r="O340" s="924"/>
      <c r="P340" s="924"/>
      <c r="Q340" s="924"/>
      <c r="R340" s="924"/>
      <c r="S340" s="924"/>
      <c r="T340" s="924"/>
      <c r="U340" s="238"/>
      <c r="V340" s="156"/>
      <c r="W340" s="743" t="s">
        <v>560</v>
      </c>
      <c r="X340" s="157"/>
      <c r="Y340" s="157"/>
      <c r="Z340" s="157"/>
      <c r="AA340" s="157"/>
      <c r="AB340" s="163" t="s">
        <v>2</v>
      </c>
      <c r="AC340" s="274"/>
      <c r="AD340" s="163"/>
      <c r="AE340" s="163"/>
      <c r="AF340" s="163"/>
      <c r="AG340" s="163"/>
      <c r="AH340" s="163"/>
      <c r="AI340" s="163"/>
      <c r="AJ340" s="163"/>
      <c r="AK340" s="163"/>
      <c r="AL340" s="269" t="s">
        <v>58</v>
      </c>
      <c r="AM340" s="155"/>
      <c r="AN340" s="156"/>
      <c r="AO340" s="157"/>
      <c r="AP340" s="157"/>
      <c r="AQ340" s="157"/>
    </row>
    <row r="341" spans="1:43" ht="6" customHeight="1" thickBot="1" x14ac:dyDescent="0.25">
      <c r="A341" s="157"/>
      <c r="B341" s="775"/>
      <c r="C341" s="155"/>
      <c r="D341" s="156"/>
      <c r="E341" s="28"/>
      <c r="F341" s="28"/>
      <c r="G341" s="28"/>
      <c r="H341" s="28"/>
      <c r="I341" s="28"/>
      <c r="J341" s="28"/>
      <c r="K341" s="157"/>
      <c r="L341" s="157"/>
      <c r="M341" s="157"/>
      <c r="N341" s="157"/>
      <c r="O341" s="157"/>
      <c r="P341" s="157"/>
      <c r="Q341" s="157"/>
      <c r="R341" s="157"/>
      <c r="S341" s="157"/>
      <c r="T341" s="157"/>
      <c r="U341" s="155"/>
      <c r="V341" s="156"/>
      <c r="W341" s="157"/>
      <c r="X341" s="157"/>
      <c r="Y341" s="157"/>
      <c r="Z341" s="157"/>
      <c r="AA341" s="157"/>
      <c r="AB341" s="157"/>
      <c r="AC341" s="157"/>
      <c r="AD341" s="157"/>
      <c r="AE341" s="157"/>
      <c r="AF341" s="157"/>
      <c r="AG341" s="157"/>
      <c r="AH341" s="157"/>
      <c r="AI341" s="157"/>
      <c r="AJ341" s="157"/>
      <c r="AK341" s="157"/>
      <c r="AL341" s="158"/>
      <c r="AM341" s="155"/>
      <c r="AN341" s="156"/>
      <c r="AO341" s="157"/>
      <c r="AP341" s="157"/>
      <c r="AQ341" s="157"/>
    </row>
    <row r="342" spans="1:43" ht="6" customHeight="1" x14ac:dyDescent="0.2">
      <c r="A342" s="218"/>
      <c r="B342" s="219"/>
      <c r="C342" s="220"/>
      <c r="D342" s="221"/>
      <c r="E342" s="222"/>
      <c r="F342" s="222"/>
      <c r="G342" s="222"/>
      <c r="H342" s="222"/>
      <c r="I342" s="222"/>
      <c r="J342" s="222"/>
      <c r="K342" s="222"/>
      <c r="L342" s="222"/>
      <c r="M342" s="222"/>
      <c r="N342" s="222"/>
      <c r="O342" s="222"/>
      <c r="P342" s="222"/>
      <c r="Q342" s="222"/>
      <c r="R342" s="222"/>
      <c r="S342" s="222"/>
      <c r="T342" s="222"/>
      <c r="U342" s="222"/>
      <c r="V342" s="222"/>
      <c r="W342" s="222"/>
      <c r="X342" s="222"/>
      <c r="Y342" s="222"/>
      <c r="Z342" s="222"/>
      <c r="AA342" s="222"/>
      <c r="AB342" s="222"/>
      <c r="AC342" s="222"/>
      <c r="AD342" s="222"/>
      <c r="AE342" s="222"/>
      <c r="AF342" s="222"/>
      <c r="AG342" s="222"/>
      <c r="AH342" s="222"/>
      <c r="AI342" s="222"/>
      <c r="AJ342" s="222"/>
      <c r="AK342" s="222"/>
      <c r="AL342" s="223"/>
      <c r="AM342" s="220"/>
      <c r="AN342" s="221"/>
      <c r="AO342" s="222"/>
      <c r="AP342" s="222"/>
      <c r="AQ342" s="224"/>
    </row>
    <row r="343" spans="1:43" x14ac:dyDescent="0.2">
      <c r="A343" s="225"/>
      <c r="B343" s="174">
        <v>1048</v>
      </c>
      <c r="C343" s="155"/>
      <c r="D343" s="156"/>
      <c r="E343" s="934" t="s">
        <v>1327</v>
      </c>
      <c r="F343" s="934"/>
      <c r="G343" s="934"/>
      <c r="H343" s="934"/>
      <c r="I343" s="934"/>
      <c r="J343" s="934"/>
      <c r="K343" s="934"/>
      <c r="L343" s="934"/>
      <c r="M343" s="934"/>
      <c r="N343" s="934"/>
      <c r="O343" s="934"/>
      <c r="P343" s="934"/>
      <c r="Q343" s="934"/>
      <c r="R343" s="934"/>
      <c r="S343" s="934"/>
      <c r="T343" s="934"/>
      <c r="U343" s="157"/>
      <c r="V343" s="157"/>
      <c r="W343" s="157"/>
      <c r="X343" s="157"/>
      <c r="Y343" s="157"/>
      <c r="Z343" s="157"/>
      <c r="AA343" s="157"/>
      <c r="AB343" s="157"/>
      <c r="AC343" s="157"/>
      <c r="AD343" s="157"/>
      <c r="AE343" s="157"/>
      <c r="AF343" s="157"/>
      <c r="AG343" s="157"/>
      <c r="AH343" s="157"/>
      <c r="AI343" s="157"/>
      <c r="AJ343" s="157"/>
      <c r="AK343" s="157"/>
      <c r="AL343" s="158"/>
      <c r="AM343" s="155"/>
      <c r="AN343" s="156"/>
      <c r="AO343" s="157"/>
      <c r="AP343" s="157"/>
      <c r="AQ343" s="226"/>
    </row>
    <row r="344" spans="1:43" ht="6" customHeight="1" x14ac:dyDescent="0.2">
      <c r="A344" s="225"/>
      <c r="B344" s="174"/>
      <c r="C344" s="155"/>
      <c r="D344" s="156"/>
      <c r="E344" s="157"/>
      <c r="F344" s="157"/>
      <c r="G344" s="157"/>
      <c r="H344" s="157"/>
      <c r="I344" s="157"/>
      <c r="J344" s="157"/>
      <c r="K344" s="157"/>
      <c r="L344" s="157"/>
      <c r="M344" s="157"/>
      <c r="N344" s="157"/>
      <c r="O344" s="157"/>
      <c r="P344" s="157"/>
      <c r="Q344" s="157"/>
      <c r="R344" s="157"/>
      <c r="S344" s="157"/>
      <c r="T344" s="157"/>
      <c r="U344" s="157"/>
      <c r="V344" s="157"/>
      <c r="W344" s="157"/>
      <c r="X344" s="157"/>
      <c r="Y344" s="157"/>
      <c r="Z344" s="157"/>
      <c r="AA344" s="157"/>
      <c r="AB344" s="157"/>
      <c r="AC344" s="157"/>
      <c r="AD344" s="157"/>
      <c r="AE344" s="157"/>
      <c r="AF344" s="157"/>
      <c r="AG344" s="157"/>
      <c r="AH344" s="157"/>
      <c r="AI344" s="157"/>
      <c r="AJ344" s="157"/>
      <c r="AK344" s="157"/>
      <c r="AL344" s="158"/>
      <c r="AM344" s="155"/>
      <c r="AN344" s="156"/>
      <c r="AO344" s="157"/>
      <c r="AP344" s="157"/>
      <c r="AQ344" s="226"/>
    </row>
    <row r="345" spans="1:43" x14ac:dyDescent="0.2">
      <c r="A345" s="225"/>
      <c r="B345" s="775"/>
      <c r="C345" s="155"/>
      <c r="D345" s="156"/>
      <c r="E345" s="157"/>
      <c r="F345" s="157"/>
      <c r="G345" s="157"/>
      <c r="H345" s="157"/>
      <c r="I345" s="157"/>
      <c r="J345" s="157"/>
      <c r="K345" s="157"/>
      <c r="L345" s="157"/>
      <c r="M345" s="157"/>
      <c r="N345" s="157"/>
      <c r="O345" s="210"/>
      <c r="P345" s="157"/>
      <c r="Q345" s="158" t="s">
        <v>1328</v>
      </c>
      <c r="R345" s="157"/>
      <c r="S345" s="157"/>
      <c r="T345" s="157"/>
      <c r="U345" s="157"/>
      <c r="V345" s="157"/>
      <c r="W345" s="157"/>
      <c r="X345" s="210"/>
      <c r="Y345" s="157"/>
      <c r="Z345" s="157"/>
      <c r="AA345" s="157"/>
      <c r="AB345" s="158" t="s">
        <v>1330</v>
      </c>
      <c r="AC345" s="210"/>
      <c r="AD345" s="157"/>
      <c r="AE345" s="157"/>
      <c r="AF345" s="157"/>
      <c r="AG345" s="157"/>
      <c r="AH345" s="157"/>
      <c r="AI345" s="157"/>
      <c r="AJ345" s="157"/>
      <c r="AK345" s="157"/>
      <c r="AL345" s="158"/>
      <c r="AM345" s="155"/>
      <c r="AN345" s="156"/>
      <c r="AO345" s="157"/>
      <c r="AP345" s="973">
        <v>1051</v>
      </c>
      <c r="AQ345" s="226"/>
    </row>
    <row r="346" spans="1:43" x14ac:dyDescent="0.2">
      <c r="A346" s="225"/>
      <c r="B346" s="775"/>
      <c r="C346" s="155"/>
      <c r="D346" s="156"/>
      <c r="E346" s="157"/>
      <c r="F346" s="157"/>
      <c r="G346" s="157"/>
      <c r="H346" s="157"/>
      <c r="I346" s="157"/>
      <c r="J346" s="157"/>
      <c r="K346" s="157"/>
      <c r="L346" s="157"/>
      <c r="M346" s="157"/>
      <c r="N346" s="157"/>
      <c r="O346" s="210"/>
      <c r="P346" s="157"/>
      <c r="Q346" s="158" t="s">
        <v>247</v>
      </c>
      <c r="R346" s="157"/>
      <c r="S346" s="157"/>
      <c r="T346" s="157"/>
      <c r="U346" s="157"/>
      <c r="V346" s="157"/>
      <c r="W346" s="157"/>
      <c r="X346" s="210"/>
      <c r="Y346" s="157"/>
      <c r="Z346" s="157"/>
      <c r="AA346" s="157"/>
      <c r="AB346" s="158" t="s">
        <v>1331</v>
      </c>
      <c r="AC346" s="210"/>
      <c r="AD346" s="157"/>
      <c r="AE346" s="157"/>
      <c r="AF346" s="157"/>
      <c r="AG346" s="157"/>
      <c r="AH346" s="157"/>
      <c r="AI346" s="157"/>
      <c r="AJ346" s="157"/>
      <c r="AK346" s="157"/>
      <c r="AL346" s="158"/>
      <c r="AM346" s="155"/>
      <c r="AN346" s="156"/>
      <c r="AO346" s="157"/>
      <c r="AP346" s="973"/>
      <c r="AQ346" s="226"/>
    </row>
    <row r="347" spans="1:43" x14ac:dyDescent="0.2">
      <c r="A347" s="225"/>
      <c r="B347" s="775"/>
      <c r="C347" s="155"/>
      <c r="D347" s="156"/>
      <c r="E347" s="157"/>
      <c r="F347" s="157"/>
      <c r="G347" s="157"/>
      <c r="H347" s="157"/>
      <c r="I347" s="157"/>
      <c r="J347" s="157"/>
      <c r="K347" s="157"/>
      <c r="L347" s="157"/>
      <c r="M347" s="157"/>
      <c r="N347" s="157"/>
      <c r="O347" s="210"/>
      <c r="P347" s="157"/>
      <c r="Q347" s="158" t="s">
        <v>1329</v>
      </c>
      <c r="R347" s="157"/>
      <c r="S347" s="157"/>
      <c r="T347" s="157"/>
      <c r="U347" s="157"/>
      <c r="V347" s="157"/>
      <c r="W347" s="157"/>
      <c r="X347" s="210"/>
      <c r="Y347" s="157"/>
      <c r="Z347" s="157"/>
      <c r="AA347" s="157"/>
      <c r="AB347" s="158" t="s">
        <v>560</v>
      </c>
      <c r="AC347" s="210"/>
      <c r="AD347" s="157"/>
      <c r="AE347" s="157"/>
      <c r="AF347" s="157"/>
      <c r="AG347" s="157"/>
      <c r="AH347" s="157"/>
      <c r="AI347" s="157"/>
      <c r="AJ347" s="157"/>
      <c r="AK347" s="157"/>
      <c r="AL347" s="158"/>
      <c r="AM347" s="155"/>
      <c r="AN347" s="156"/>
      <c r="AO347" s="157"/>
      <c r="AP347" s="157"/>
      <c r="AQ347" s="226"/>
    </row>
    <row r="348" spans="1:43" ht="6" customHeight="1" thickBot="1" x14ac:dyDescent="0.25">
      <c r="A348" s="228"/>
      <c r="B348" s="791"/>
      <c r="C348" s="230"/>
      <c r="D348" s="231"/>
      <c r="E348" s="232"/>
      <c r="F348" s="232"/>
      <c r="G348" s="232"/>
      <c r="H348" s="232"/>
      <c r="I348" s="232"/>
      <c r="J348" s="232"/>
      <c r="K348" s="232"/>
      <c r="L348" s="232"/>
      <c r="M348" s="232"/>
      <c r="N348" s="232"/>
      <c r="O348" s="232"/>
      <c r="P348" s="232"/>
      <c r="Q348" s="232"/>
      <c r="R348" s="232"/>
      <c r="S348" s="232"/>
      <c r="T348" s="232"/>
      <c r="U348" s="232"/>
      <c r="V348" s="232"/>
      <c r="W348" s="232"/>
      <c r="X348" s="232"/>
      <c r="Y348" s="232"/>
      <c r="Z348" s="232"/>
      <c r="AA348" s="232"/>
      <c r="AB348" s="232"/>
      <c r="AC348" s="232"/>
      <c r="AD348" s="232"/>
      <c r="AE348" s="232"/>
      <c r="AF348" s="232"/>
      <c r="AG348" s="232"/>
      <c r="AH348" s="232"/>
      <c r="AI348" s="232"/>
      <c r="AJ348" s="232"/>
      <c r="AK348" s="232"/>
      <c r="AL348" s="233"/>
      <c r="AM348" s="230"/>
      <c r="AN348" s="231"/>
      <c r="AO348" s="232"/>
      <c r="AP348" s="232"/>
      <c r="AQ348" s="234"/>
    </row>
    <row r="349" spans="1:43" ht="6" customHeight="1" x14ac:dyDescent="0.2">
      <c r="A349" s="222"/>
      <c r="B349" s="219"/>
      <c r="C349" s="220"/>
      <c r="D349" s="221"/>
      <c r="E349" s="222"/>
      <c r="F349" s="222"/>
      <c r="G349" s="222"/>
      <c r="H349" s="222"/>
      <c r="I349" s="222"/>
      <c r="J349" s="222"/>
      <c r="K349" s="222"/>
      <c r="L349" s="222"/>
      <c r="M349" s="222"/>
      <c r="N349" s="222"/>
      <c r="O349" s="222"/>
      <c r="P349" s="222"/>
      <c r="Q349" s="222"/>
      <c r="R349" s="222"/>
      <c r="S349" s="222"/>
      <c r="T349" s="222"/>
      <c r="U349" s="220"/>
      <c r="V349" s="221"/>
      <c r="W349" s="222"/>
      <c r="X349" s="222"/>
      <c r="Y349" s="222"/>
      <c r="Z349" s="222"/>
      <c r="AA349" s="222"/>
      <c r="AB349" s="222"/>
      <c r="AC349" s="222"/>
      <c r="AD349" s="222"/>
      <c r="AE349" s="222"/>
      <c r="AF349" s="222"/>
      <c r="AG349" s="222"/>
      <c r="AH349" s="222"/>
      <c r="AI349" s="222"/>
      <c r="AJ349" s="222"/>
      <c r="AK349" s="222"/>
      <c r="AL349" s="223"/>
      <c r="AM349" s="220"/>
      <c r="AN349" s="221"/>
      <c r="AO349" s="222"/>
      <c r="AP349" s="222"/>
      <c r="AQ349" s="222"/>
    </row>
    <row r="350" spans="1:43" ht="11.25" customHeight="1" x14ac:dyDescent="0.2">
      <c r="A350" s="157"/>
      <c r="B350" s="174">
        <v>1049</v>
      </c>
      <c r="C350" s="155"/>
      <c r="D350" s="156"/>
      <c r="E350" s="914" t="str">
        <f ca="1">VLOOKUP(INDIRECT(ADDRESS(ROW(),COLUMN()-3)),Language_Translations,MATCH(Language_Selected,Language_Options,0),FALSE)</f>
        <v>La dernière fois que vous avez eu (PROBLEME DÉCLARÉ À 1045/1046/1047), avez-vous recherché des conseils ou un traitement ?</v>
      </c>
      <c r="F350" s="914"/>
      <c r="G350" s="914"/>
      <c r="H350" s="914"/>
      <c r="I350" s="914"/>
      <c r="J350" s="914"/>
      <c r="K350" s="914"/>
      <c r="L350" s="914"/>
      <c r="M350" s="914"/>
      <c r="N350" s="914"/>
      <c r="O350" s="914"/>
      <c r="P350" s="914"/>
      <c r="Q350" s="914"/>
      <c r="R350" s="914"/>
      <c r="S350" s="914"/>
      <c r="T350" s="914"/>
      <c r="U350" s="238"/>
      <c r="V350" s="156"/>
      <c r="W350" s="159" t="s">
        <v>444</v>
      </c>
      <c r="X350" s="159"/>
      <c r="Y350" s="162" t="s">
        <v>2</v>
      </c>
      <c r="Z350" s="162"/>
      <c r="AA350" s="162"/>
      <c r="AB350" s="162"/>
      <c r="AC350" s="162"/>
      <c r="AD350" s="162"/>
      <c r="AE350" s="162"/>
      <c r="AF350" s="162"/>
      <c r="AG350" s="162"/>
      <c r="AH350" s="162"/>
      <c r="AI350" s="162"/>
      <c r="AJ350" s="162"/>
      <c r="AK350" s="162"/>
      <c r="AL350" s="169" t="s">
        <v>10</v>
      </c>
      <c r="AM350" s="155"/>
      <c r="AN350" s="156"/>
      <c r="AO350" s="159"/>
      <c r="AP350" s="159"/>
      <c r="AQ350" s="157"/>
    </row>
    <row r="351" spans="1:43" ht="11.25" customHeight="1" x14ac:dyDescent="0.2">
      <c r="A351" s="157"/>
      <c r="B351" s="174"/>
      <c r="C351" s="155"/>
      <c r="D351" s="156"/>
      <c r="E351" s="914"/>
      <c r="F351" s="914"/>
      <c r="G351" s="914"/>
      <c r="H351" s="914"/>
      <c r="I351" s="914"/>
      <c r="J351" s="914"/>
      <c r="K351" s="914"/>
      <c r="L351" s="914"/>
      <c r="M351" s="914"/>
      <c r="N351" s="914"/>
      <c r="O351" s="914"/>
      <c r="P351" s="914"/>
      <c r="Q351" s="914"/>
      <c r="R351" s="914"/>
      <c r="S351" s="914"/>
      <c r="T351" s="914"/>
      <c r="U351" s="238"/>
      <c r="V351" s="156"/>
      <c r="W351" s="159" t="s">
        <v>445</v>
      </c>
      <c r="X351" s="159"/>
      <c r="Y351" s="162" t="s">
        <v>2</v>
      </c>
      <c r="Z351" s="162"/>
      <c r="AA351" s="162"/>
      <c r="AB351" s="162"/>
      <c r="AC351" s="162"/>
      <c r="AD351" s="162"/>
      <c r="AE351" s="162"/>
      <c r="AF351" s="162"/>
      <c r="AG351" s="162"/>
      <c r="AH351" s="162"/>
      <c r="AI351" s="162"/>
      <c r="AJ351" s="162"/>
      <c r="AK351" s="162"/>
      <c r="AL351" s="169" t="s">
        <v>12</v>
      </c>
      <c r="AM351" s="155"/>
      <c r="AN351" s="156"/>
      <c r="AO351" s="159"/>
      <c r="AP351" s="275">
        <v>1051</v>
      </c>
      <c r="AQ351" s="157"/>
    </row>
    <row r="352" spans="1:43" x14ac:dyDescent="0.2">
      <c r="A352" s="157"/>
      <c r="B352" s="161"/>
      <c r="C352" s="155"/>
      <c r="D352" s="156"/>
      <c r="E352" s="914"/>
      <c r="F352" s="914"/>
      <c r="G352" s="914"/>
      <c r="H352" s="914"/>
      <c r="I352" s="914"/>
      <c r="J352" s="914"/>
      <c r="K352" s="914"/>
      <c r="L352" s="914"/>
      <c r="M352" s="914"/>
      <c r="N352" s="914"/>
      <c r="O352" s="914"/>
      <c r="P352" s="914"/>
      <c r="Q352" s="914"/>
      <c r="R352" s="914"/>
      <c r="S352" s="914"/>
      <c r="T352" s="914"/>
      <c r="U352" s="238"/>
      <c r="V352" s="156"/>
      <c r="AM352" s="155"/>
      <c r="AN352" s="156"/>
      <c r="AQ352" s="157"/>
    </row>
    <row r="353" spans="1:43" ht="6" customHeight="1" x14ac:dyDescent="0.2">
      <c r="A353" s="172"/>
      <c r="B353" s="171"/>
      <c r="C353" s="166"/>
      <c r="D353" s="165"/>
      <c r="E353" s="172"/>
      <c r="F353" s="172"/>
      <c r="G353" s="172"/>
      <c r="H353" s="172"/>
      <c r="I353" s="172"/>
      <c r="J353" s="172"/>
      <c r="K353" s="172"/>
      <c r="L353" s="172"/>
      <c r="M353" s="172"/>
      <c r="N353" s="172"/>
      <c r="O353" s="172"/>
      <c r="P353" s="172"/>
      <c r="Q353" s="172"/>
      <c r="R353" s="172"/>
      <c r="S353" s="172"/>
      <c r="T353" s="172"/>
      <c r="U353" s="166"/>
      <c r="V353" s="165"/>
      <c r="W353" s="172"/>
      <c r="X353" s="172"/>
      <c r="Y353" s="172"/>
      <c r="Z353" s="172"/>
      <c r="AA353" s="172"/>
      <c r="AB353" s="172"/>
      <c r="AC353" s="172"/>
      <c r="AD353" s="172"/>
      <c r="AE353" s="172"/>
      <c r="AF353" s="172"/>
      <c r="AG353" s="172"/>
      <c r="AH353" s="172"/>
      <c r="AI353" s="172"/>
      <c r="AJ353" s="172"/>
      <c r="AK353" s="172"/>
      <c r="AL353" s="173"/>
      <c r="AM353" s="166"/>
      <c r="AN353" s="165"/>
      <c r="AO353" s="172"/>
      <c r="AP353" s="172"/>
      <c r="AQ353" s="172"/>
    </row>
    <row r="354" spans="1:43" ht="6" customHeight="1" x14ac:dyDescent="0.2">
      <c r="A354" s="34"/>
      <c r="B354" s="787"/>
      <c r="C354" s="152"/>
      <c r="D354" s="153"/>
      <c r="E354" s="34"/>
      <c r="F354" s="34"/>
      <c r="G354" s="34"/>
      <c r="H354" s="34"/>
      <c r="I354" s="34"/>
      <c r="J354" s="34"/>
      <c r="K354" s="34"/>
      <c r="L354" s="34"/>
      <c r="M354" s="34"/>
      <c r="N354" s="34"/>
      <c r="O354" s="34"/>
      <c r="P354" s="34"/>
      <c r="Q354" s="34"/>
      <c r="R354" s="34"/>
      <c r="S354" s="34"/>
      <c r="T354" s="34"/>
      <c r="U354" s="152"/>
      <c r="V354" s="153"/>
      <c r="W354" s="34"/>
      <c r="X354" s="34"/>
      <c r="Y354" s="34"/>
      <c r="Z354" s="34"/>
      <c r="AA354" s="34"/>
      <c r="AB354" s="34"/>
      <c r="AC354" s="34"/>
      <c r="AD354" s="34"/>
      <c r="AE354" s="34"/>
      <c r="AF354" s="34"/>
      <c r="AG354" s="34"/>
      <c r="AH354" s="34"/>
      <c r="AI354" s="34"/>
      <c r="AJ354" s="34"/>
      <c r="AK354" s="34"/>
      <c r="AL354" s="151"/>
      <c r="AM354" s="152"/>
      <c r="AN354" s="153"/>
      <c r="AO354" s="34"/>
      <c r="AP354" s="34"/>
      <c r="AQ354" s="34"/>
    </row>
    <row r="355" spans="1:43" ht="11.25" customHeight="1" x14ac:dyDescent="0.2">
      <c r="A355" s="157"/>
      <c r="B355" s="273">
        <v>1050</v>
      </c>
      <c r="C355" s="155"/>
      <c r="D355" s="156"/>
      <c r="E355" s="914" t="str">
        <f ca="1">VLOOKUP(INDIRECT(ADDRESS(ROW(),COLUMN()-3)),Language_Translations,MATCH(Language_Selected,Language_Options,0),FALSE)</f>
        <v>Où êtes-vous allée ?
Pas d'autre endroit ?</v>
      </c>
      <c r="F355" s="914"/>
      <c r="G355" s="914"/>
      <c r="H355" s="914"/>
      <c r="I355" s="914"/>
      <c r="J355" s="914"/>
      <c r="K355" s="914"/>
      <c r="L355" s="914"/>
      <c r="M355" s="914"/>
      <c r="N355" s="914"/>
      <c r="O355" s="914"/>
      <c r="P355" s="914"/>
      <c r="Q355" s="914"/>
      <c r="R355" s="914"/>
      <c r="S355" s="914"/>
      <c r="T355" s="914"/>
      <c r="U355" s="238"/>
      <c r="V355" s="156"/>
      <c r="W355" s="263" t="s">
        <v>597</v>
      </c>
      <c r="X355" s="159"/>
      <c r="Y355" s="159"/>
      <c r="Z355" s="159"/>
      <c r="AA355" s="159"/>
      <c r="AB355" s="159"/>
      <c r="AC355" s="159"/>
      <c r="AD355" s="159"/>
      <c r="AE355" s="159"/>
      <c r="AF355" s="159"/>
      <c r="AG355" s="159"/>
      <c r="AH355" s="159"/>
      <c r="AI355" s="159"/>
      <c r="AJ355" s="159"/>
      <c r="AK355" s="159"/>
      <c r="AL355" s="161"/>
      <c r="AM355" s="155"/>
      <c r="AN355" s="156"/>
      <c r="AO355" s="159"/>
      <c r="AP355" s="159"/>
      <c r="AQ355" s="157"/>
    </row>
    <row r="356" spans="1:43" x14ac:dyDescent="0.2">
      <c r="A356" s="157"/>
      <c r="B356" s="273" t="s">
        <v>53</v>
      </c>
      <c r="C356" s="155"/>
      <c r="D356" s="156"/>
      <c r="E356" s="914"/>
      <c r="F356" s="914"/>
      <c r="G356" s="914"/>
      <c r="H356" s="914"/>
      <c r="I356" s="914"/>
      <c r="J356" s="914"/>
      <c r="K356" s="914"/>
      <c r="L356" s="914"/>
      <c r="M356" s="914"/>
      <c r="N356" s="914"/>
      <c r="O356" s="914"/>
      <c r="P356" s="914"/>
      <c r="Q356" s="914"/>
      <c r="R356" s="914"/>
      <c r="S356" s="914"/>
      <c r="T356" s="914"/>
      <c r="U356" s="155"/>
      <c r="V356" s="156"/>
      <c r="W356" s="159"/>
      <c r="X356" s="159" t="s">
        <v>598</v>
      </c>
      <c r="Y356" s="159"/>
      <c r="Z356" s="159"/>
      <c r="AA356" s="159"/>
      <c r="AB356" s="159"/>
      <c r="AC356" s="159"/>
      <c r="AD356" s="159"/>
      <c r="AE356" s="159"/>
      <c r="AF356" s="159"/>
      <c r="AG356" s="162" t="s">
        <v>2</v>
      </c>
      <c r="AH356" s="239"/>
      <c r="AI356" s="162"/>
      <c r="AJ356" s="162"/>
      <c r="AK356" s="162"/>
      <c r="AL356" s="161" t="s">
        <v>22</v>
      </c>
      <c r="AM356" s="155"/>
      <c r="AN356" s="156"/>
      <c r="AO356" s="159"/>
      <c r="AP356" s="159"/>
      <c r="AQ356" s="157"/>
    </row>
    <row r="357" spans="1:43" ht="11.25" customHeight="1" x14ac:dyDescent="0.2">
      <c r="A357" s="157"/>
      <c r="B357" s="161"/>
      <c r="C357" s="155"/>
      <c r="D357" s="156"/>
      <c r="E357" s="914"/>
      <c r="F357" s="914"/>
      <c r="G357" s="914"/>
      <c r="H357" s="914"/>
      <c r="I357" s="914"/>
      <c r="J357" s="914"/>
      <c r="K357" s="914"/>
      <c r="L357" s="914"/>
      <c r="M357" s="914"/>
      <c r="N357" s="914"/>
      <c r="O357" s="914"/>
      <c r="P357" s="914"/>
      <c r="Q357" s="914"/>
      <c r="R357" s="914"/>
      <c r="S357" s="914"/>
      <c r="T357" s="914"/>
      <c r="U357" s="181"/>
      <c r="V357" s="156"/>
      <c r="W357" s="159"/>
      <c r="X357" s="159" t="s">
        <v>1166</v>
      </c>
      <c r="Y357" s="159"/>
      <c r="Z357" s="159"/>
      <c r="AA357" s="159"/>
      <c r="AB357" s="159"/>
      <c r="AC357" s="159"/>
      <c r="AD357" s="159"/>
      <c r="AE357" s="159"/>
      <c r="AF357" s="264"/>
      <c r="AG357" s="162"/>
      <c r="AI357" s="162"/>
      <c r="AJ357" s="162" t="s">
        <v>2</v>
      </c>
      <c r="AK357" s="162"/>
      <c r="AL357" s="161" t="s">
        <v>23</v>
      </c>
      <c r="AM357" s="155"/>
      <c r="AN357" s="156"/>
      <c r="AO357" s="159"/>
      <c r="AP357" s="159"/>
      <c r="AQ357" s="157"/>
    </row>
    <row r="358" spans="1:43" x14ac:dyDescent="0.2">
      <c r="A358" s="157"/>
      <c r="B358" s="161"/>
      <c r="C358" s="155"/>
      <c r="D358" s="156"/>
      <c r="E358" s="24"/>
      <c r="F358" s="24"/>
      <c r="G358" s="24"/>
      <c r="H358" s="24"/>
      <c r="I358" s="24"/>
      <c r="J358" s="24"/>
      <c r="K358" s="24"/>
      <c r="L358" s="24"/>
      <c r="M358" s="24"/>
      <c r="N358" s="24"/>
      <c r="O358" s="24"/>
      <c r="P358" s="24"/>
      <c r="Q358" s="24"/>
      <c r="R358" s="24"/>
      <c r="S358" s="24"/>
      <c r="T358" s="24"/>
      <c r="U358" s="94"/>
      <c r="V358" s="156"/>
      <c r="W358" s="159"/>
      <c r="X358" s="159" t="s">
        <v>1678</v>
      </c>
      <c r="Y358" s="159"/>
      <c r="Z358" s="159"/>
      <c r="AA358" s="159"/>
      <c r="AB358" s="159"/>
      <c r="AC358" s="159"/>
      <c r="AD358" s="159"/>
      <c r="AE358" s="265"/>
      <c r="AF358" s="265"/>
      <c r="AG358" s="162"/>
      <c r="AH358" s="266"/>
      <c r="AI358" s="266"/>
      <c r="AJ358" s="239"/>
      <c r="AK358" s="162"/>
      <c r="AL358" s="142"/>
      <c r="AM358" s="155"/>
      <c r="AN358" s="156"/>
      <c r="AO358" s="159"/>
      <c r="AP358" s="159"/>
      <c r="AQ358" s="157"/>
    </row>
    <row r="359" spans="1:43" x14ac:dyDescent="0.2">
      <c r="A359" s="790"/>
      <c r="B359" s="161"/>
      <c r="C359" s="155"/>
      <c r="D359" s="156"/>
      <c r="E359" s="792"/>
      <c r="F359" s="792"/>
      <c r="G359" s="792"/>
      <c r="H359" s="792"/>
      <c r="I359" s="792"/>
      <c r="J359" s="792"/>
      <c r="K359" s="792"/>
      <c r="L359" s="792"/>
      <c r="M359" s="792"/>
      <c r="N359" s="792"/>
      <c r="O359" s="792"/>
      <c r="P359" s="792"/>
      <c r="Q359" s="792"/>
      <c r="R359" s="792"/>
      <c r="S359" s="792"/>
      <c r="T359" s="792"/>
      <c r="U359" s="765"/>
      <c r="V359" s="156"/>
      <c r="W359" s="159"/>
      <c r="X359" s="159"/>
      <c r="Y359" s="159" t="s">
        <v>1679</v>
      </c>
      <c r="Z359" s="159"/>
      <c r="AA359" s="159"/>
      <c r="AB359" s="159"/>
      <c r="AC359" s="159"/>
      <c r="AD359" s="162" t="s">
        <v>2</v>
      </c>
      <c r="AE359" s="266"/>
      <c r="AF359" s="266"/>
      <c r="AG359" s="162"/>
      <c r="AH359" s="266"/>
      <c r="AI359" s="266"/>
      <c r="AJ359" s="239"/>
      <c r="AK359" s="162"/>
      <c r="AL359" s="161" t="s">
        <v>24</v>
      </c>
      <c r="AM359" s="155"/>
      <c r="AN359" s="156"/>
      <c r="AO359" s="159"/>
      <c r="AP359" s="159"/>
      <c r="AQ359" s="790"/>
    </row>
    <row r="360" spans="1:43" x14ac:dyDescent="0.2">
      <c r="A360" s="157"/>
      <c r="B360" s="161"/>
      <c r="C360" s="155"/>
      <c r="D360" s="156"/>
      <c r="U360" s="94"/>
      <c r="V360" s="156"/>
      <c r="W360" s="159"/>
      <c r="X360" s="159" t="s">
        <v>1167</v>
      </c>
      <c r="Y360" s="159"/>
      <c r="Z360" s="159"/>
      <c r="AA360" s="159"/>
      <c r="AB360" s="159"/>
      <c r="AC360" s="159"/>
      <c r="AD360" s="159"/>
      <c r="AE360" s="159"/>
      <c r="AG360" s="162"/>
      <c r="AH360" s="239"/>
      <c r="AI360" s="162"/>
      <c r="AJ360" s="162" t="s">
        <v>2</v>
      </c>
      <c r="AK360" s="162"/>
      <c r="AL360" s="161" t="s">
        <v>25</v>
      </c>
      <c r="AM360" s="155"/>
      <c r="AN360" s="156"/>
      <c r="AO360" s="159"/>
      <c r="AP360" s="159"/>
      <c r="AQ360" s="157"/>
    </row>
    <row r="361" spans="1:43" ht="11.25" customHeight="1" x14ac:dyDescent="0.2">
      <c r="A361" s="157"/>
      <c r="B361" s="161"/>
      <c r="C361" s="155"/>
      <c r="D361" s="156"/>
      <c r="E361" s="899" t="s">
        <v>1165</v>
      </c>
      <c r="F361" s="899"/>
      <c r="G361" s="899"/>
      <c r="H361" s="899"/>
      <c r="I361" s="899"/>
      <c r="J361" s="899"/>
      <c r="K361" s="899"/>
      <c r="L361" s="899"/>
      <c r="M361" s="899"/>
      <c r="N361" s="899"/>
      <c r="O361" s="899"/>
      <c r="P361" s="899"/>
      <c r="Q361" s="899"/>
      <c r="R361" s="899"/>
      <c r="S361" s="899"/>
      <c r="T361" s="899"/>
      <c r="U361" s="94"/>
      <c r="V361" s="156"/>
      <c r="W361" s="159"/>
      <c r="X361" s="159" t="s">
        <v>1680</v>
      </c>
      <c r="Y361" s="159"/>
      <c r="Z361" s="159"/>
      <c r="AA361" s="159"/>
      <c r="AB361" s="159"/>
      <c r="AC361" s="159"/>
      <c r="AD361" s="159"/>
      <c r="AF361" s="162"/>
      <c r="AG361" s="162"/>
      <c r="AH361" s="162"/>
      <c r="AI361" s="162"/>
      <c r="AJ361" s="162"/>
      <c r="AK361" s="162"/>
      <c r="AL361" s="142"/>
      <c r="AM361" s="155"/>
      <c r="AN361" s="156"/>
      <c r="AO361" s="159"/>
      <c r="AP361" s="159"/>
      <c r="AQ361" s="157"/>
    </row>
    <row r="362" spans="1:43" ht="11.25" customHeight="1" x14ac:dyDescent="0.2">
      <c r="A362" s="790"/>
      <c r="B362" s="161"/>
      <c r="C362" s="155"/>
      <c r="D362" s="156"/>
      <c r="E362" s="899"/>
      <c r="F362" s="899"/>
      <c r="G362" s="899"/>
      <c r="H362" s="899"/>
      <c r="I362" s="899"/>
      <c r="J362" s="899"/>
      <c r="K362" s="899"/>
      <c r="L362" s="899"/>
      <c r="M362" s="899"/>
      <c r="N362" s="899"/>
      <c r="O362" s="899"/>
      <c r="P362" s="899"/>
      <c r="Q362" s="899"/>
      <c r="R362" s="899"/>
      <c r="S362" s="899"/>
      <c r="T362" s="899"/>
      <c r="U362" s="765"/>
      <c r="V362" s="156"/>
      <c r="W362" s="159"/>
      <c r="X362" s="159"/>
      <c r="Y362" s="159" t="s">
        <v>1679</v>
      </c>
      <c r="Z362" s="159"/>
      <c r="AA362" s="159"/>
      <c r="AB362" s="159"/>
      <c r="AC362" s="159"/>
      <c r="AD362" s="162" t="s">
        <v>2</v>
      </c>
      <c r="AE362" s="266"/>
      <c r="AF362" s="266"/>
      <c r="AG362" s="162"/>
      <c r="AH362" s="266"/>
      <c r="AI362" s="266"/>
      <c r="AJ362" s="239"/>
      <c r="AK362" s="162"/>
      <c r="AL362" s="161" t="s">
        <v>26</v>
      </c>
      <c r="AM362" s="155"/>
      <c r="AN362" s="156"/>
      <c r="AO362" s="159"/>
      <c r="AP362" s="159"/>
      <c r="AQ362" s="790"/>
    </row>
    <row r="363" spans="1:43" x14ac:dyDescent="0.2">
      <c r="A363" s="157"/>
      <c r="B363" s="161"/>
      <c r="C363" s="155"/>
      <c r="D363" s="156"/>
      <c r="E363" s="899"/>
      <c r="F363" s="899"/>
      <c r="G363" s="899"/>
      <c r="H363" s="899"/>
      <c r="I363" s="899"/>
      <c r="J363" s="899"/>
      <c r="K363" s="899"/>
      <c r="L363" s="899"/>
      <c r="M363" s="899"/>
      <c r="N363" s="899"/>
      <c r="O363" s="899"/>
      <c r="P363" s="899"/>
      <c r="Q363" s="899"/>
      <c r="R363" s="899"/>
      <c r="S363" s="899"/>
      <c r="T363" s="899"/>
      <c r="U363" s="94"/>
      <c r="V363" s="156"/>
      <c r="W363" s="159"/>
      <c r="X363" s="159" t="s">
        <v>600</v>
      </c>
      <c r="Y363" s="159"/>
      <c r="Z363" s="159"/>
      <c r="AA363" s="159"/>
      <c r="AB363" s="159"/>
      <c r="AC363" s="159"/>
      <c r="AD363" s="159"/>
      <c r="AE363" s="159"/>
      <c r="AF363" s="159"/>
      <c r="AG363" s="159"/>
      <c r="AH363" s="159"/>
      <c r="AI363" s="159"/>
      <c r="AJ363" s="159"/>
      <c r="AK363" s="159"/>
      <c r="AL363" s="242"/>
      <c r="AM363" s="155"/>
      <c r="AN363" s="156"/>
      <c r="AO363" s="159"/>
      <c r="AP363" s="159"/>
      <c r="AQ363" s="157"/>
    </row>
    <row r="364" spans="1:43" x14ac:dyDescent="0.2">
      <c r="A364" s="157"/>
      <c r="B364" s="161"/>
      <c r="C364" s="155"/>
      <c r="D364" s="156"/>
      <c r="E364" s="899"/>
      <c r="F364" s="899"/>
      <c r="G364" s="899"/>
      <c r="H364" s="899"/>
      <c r="I364" s="899"/>
      <c r="J364" s="899"/>
      <c r="K364" s="899"/>
      <c r="L364" s="899"/>
      <c r="M364" s="899"/>
      <c r="N364" s="899"/>
      <c r="O364" s="899"/>
      <c r="P364" s="899"/>
      <c r="Q364" s="899"/>
      <c r="R364" s="899"/>
      <c r="S364" s="899"/>
      <c r="T364" s="899"/>
      <c r="U364" s="94"/>
      <c r="V364" s="156"/>
      <c r="W364" s="159"/>
      <c r="X364" s="159"/>
      <c r="Y364" s="159"/>
      <c r="Z364" s="159"/>
      <c r="AA364" s="159"/>
      <c r="AB364" s="159"/>
      <c r="AC364" s="159"/>
      <c r="AD364" s="159"/>
      <c r="AE364" s="159"/>
      <c r="AF364" s="159"/>
      <c r="AG364" s="159"/>
      <c r="AH364" s="159"/>
      <c r="AI364" s="159"/>
      <c r="AJ364" s="159"/>
      <c r="AK364" s="159"/>
      <c r="AL364" s="242"/>
      <c r="AM364" s="155"/>
      <c r="AN364" s="156"/>
      <c r="AO364" s="159"/>
      <c r="AP364" s="159"/>
      <c r="AQ364" s="157"/>
    </row>
    <row r="365" spans="1:43" x14ac:dyDescent="0.2">
      <c r="A365" s="157"/>
      <c r="B365" s="161"/>
      <c r="C365" s="155"/>
      <c r="D365" s="156"/>
      <c r="E365" s="899"/>
      <c r="F365" s="899"/>
      <c r="G365" s="899"/>
      <c r="H365" s="899"/>
      <c r="I365" s="899"/>
      <c r="J365" s="899"/>
      <c r="K365" s="899"/>
      <c r="L365" s="899"/>
      <c r="M365" s="899"/>
      <c r="N365" s="899"/>
      <c r="O365" s="899"/>
      <c r="P365" s="899"/>
      <c r="Q365" s="899"/>
      <c r="R365" s="899"/>
      <c r="S365" s="899"/>
      <c r="T365" s="899"/>
      <c r="U365" s="94"/>
      <c r="V365" s="156"/>
      <c r="W365" s="159"/>
      <c r="X365" s="24"/>
      <c r="Y365" s="159"/>
      <c r="Z365" s="159"/>
      <c r="AA365" s="159"/>
      <c r="AB365" s="159"/>
      <c r="AC365" s="159"/>
      <c r="AD365" s="159"/>
      <c r="AE365" s="157"/>
      <c r="AF365" s="157"/>
      <c r="AG365" s="157"/>
      <c r="AH365" s="157"/>
      <c r="AI365" s="157"/>
      <c r="AJ365" s="157"/>
      <c r="AK365" s="157"/>
      <c r="AL365" s="161" t="s">
        <v>28</v>
      </c>
      <c r="AM365" s="155"/>
      <c r="AN365" s="156"/>
      <c r="AO365" s="159"/>
      <c r="AP365" s="159"/>
      <c r="AQ365" s="157"/>
    </row>
    <row r="366" spans="1:43" x14ac:dyDescent="0.2">
      <c r="A366" s="157"/>
      <c r="B366" s="161"/>
      <c r="C366" s="155"/>
      <c r="D366" s="156"/>
      <c r="E366" s="899"/>
      <c r="F366" s="899"/>
      <c r="G366" s="899"/>
      <c r="H366" s="899"/>
      <c r="I366" s="899"/>
      <c r="J366" s="899"/>
      <c r="K366" s="899"/>
      <c r="L366" s="899"/>
      <c r="M366" s="899"/>
      <c r="N366" s="899"/>
      <c r="O366" s="899"/>
      <c r="P366" s="899"/>
      <c r="Q366" s="899"/>
      <c r="R366" s="899"/>
      <c r="S366" s="899"/>
      <c r="T366" s="899"/>
      <c r="U366" s="94"/>
      <c r="V366" s="156"/>
      <c r="W366" s="159"/>
      <c r="X366" s="159"/>
      <c r="Z366" s="998" t="s">
        <v>559</v>
      </c>
      <c r="AA366" s="998"/>
      <c r="AB366" s="998"/>
      <c r="AC366" s="998"/>
      <c r="AD366" s="998"/>
      <c r="AE366" s="998"/>
      <c r="AF366" s="998"/>
      <c r="AG366" s="998"/>
      <c r="AH366" s="998"/>
      <c r="AI366" s="998"/>
      <c r="AJ366" s="998"/>
      <c r="AK366" s="998"/>
      <c r="AL366" s="242"/>
      <c r="AM366" s="155"/>
      <c r="AN366" s="156"/>
      <c r="AO366" s="159"/>
      <c r="AP366" s="159"/>
      <c r="AQ366" s="157"/>
    </row>
    <row r="367" spans="1:43" ht="10.5" x14ac:dyDescent="0.2">
      <c r="A367" s="157"/>
      <c r="B367" s="161"/>
      <c r="C367" s="155"/>
      <c r="D367" s="156"/>
      <c r="E367" s="899"/>
      <c r="F367" s="899"/>
      <c r="G367" s="899"/>
      <c r="H367" s="899"/>
      <c r="I367" s="899"/>
      <c r="J367" s="899"/>
      <c r="K367" s="899"/>
      <c r="L367" s="899"/>
      <c r="M367" s="899"/>
      <c r="N367" s="899"/>
      <c r="O367" s="899"/>
      <c r="P367" s="899"/>
      <c r="Q367" s="899"/>
      <c r="R367" s="899"/>
      <c r="S367" s="899"/>
      <c r="T367" s="899"/>
      <c r="U367" s="94"/>
      <c r="V367" s="156"/>
      <c r="W367" s="263" t="s">
        <v>1332</v>
      </c>
      <c r="X367" s="159"/>
      <c r="Y367" s="159"/>
      <c r="Z367" s="159"/>
      <c r="AA367" s="159"/>
      <c r="AB367" s="159"/>
      <c r="AC367" s="159"/>
      <c r="AD367" s="159"/>
      <c r="AE367" s="159"/>
      <c r="AF367" s="159"/>
      <c r="AG367" s="159"/>
      <c r="AH367" s="159"/>
      <c r="AI367" s="159"/>
      <c r="AJ367" s="159"/>
      <c r="AK367" s="159"/>
      <c r="AL367" s="161"/>
      <c r="AM367" s="155"/>
      <c r="AN367" s="156"/>
      <c r="AO367" s="159"/>
      <c r="AP367" s="159"/>
      <c r="AQ367" s="157"/>
    </row>
    <row r="368" spans="1:43" x14ac:dyDescent="0.2">
      <c r="A368" s="157"/>
      <c r="B368" s="161"/>
      <c r="C368" s="155"/>
      <c r="D368" s="95"/>
      <c r="E368" s="899"/>
      <c r="F368" s="899"/>
      <c r="G368" s="899"/>
      <c r="H368" s="899"/>
      <c r="I368" s="899"/>
      <c r="J368" s="899"/>
      <c r="K368" s="899"/>
      <c r="L368" s="899"/>
      <c r="M368" s="899"/>
      <c r="N368" s="899"/>
      <c r="O368" s="899"/>
      <c r="P368" s="899"/>
      <c r="Q368" s="899"/>
      <c r="R368" s="899"/>
      <c r="S368" s="899"/>
      <c r="T368" s="899"/>
      <c r="U368" s="94"/>
      <c r="V368" s="156"/>
      <c r="W368" s="159"/>
      <c r="X368" s="159" t="s">
        <v>1307</v>
      </c>
      <c r="Y368" s="159"/>
      <c r="Z368" s="159"/>
      <c r="AA368" s="159"/>
      <c r="AB368" s="159"/>
      <c r="AC368" s="159"/>
      <c r="AD368" s="159"/>
      <c r="AE368" s="159"/>
      <c r="AF368" s="159"/>
      <c r="AG368" s="159"/>
      <c r="AH368" s="159"/>
      <c r="AI368" s="159"/>
      <c r="AJ368" s="159"/>
      <c r="AK368" s="159"/>
      <c r="AL368" s="145"/>
      <c r="AM368" s="155"/>
      <c r="AN368" s="156"/>
      <c r="AO368" s="159"/>
      <c r="AP368" s="159"/>
      <c r="AQ368" s="157"/>
    </row>
    <row r="369" spans="1:43" x14ac:dyDescent="0.2">
      <c r="A369" s="157"/>
      <c r="B369" s="161"/>
      <c r="C369" s="155"/>
      <c r="D369" s="95"/>
      <c r="F369" s="24"/>
      <c r="G369" s="24"/>
      <c r="H369" s="24"/>
      <c r="I369" s="24"/>
      <c r="J369" s="24"/>
      <c r="K369" s="24"/>
      <c r="L369" s="24"/>
      <c r="M369" s="24"/>
      <c r="N369" s="24"/>
      <c r="O369" s="24"/>
      <c r="P369" s="24"/>
      <c r="Q369" s="24"/>
      <c r="R369" s="24"/>
      <c r="S369" s="24"/>
      <c r="T369" s="24"/>
      <c r="U369" s="94"/>
      <c r="V369" s="156"/>
      <c r="W369" s="159"/>
      <c r="X369" s="159"/>
      <c r="Y369" s="159" t="s">
        <v>645</v>
      </c>
      <c r="Z369" s="159"/>
      <c r="AA369" s="159"/>
      <c r="AB369" s="159"/>
      <c r="AC369" s="159"/>
      <c r="AD369" s="159"/>
      <c r="AE369" s="159"/>
      <c r="AF369" s="162" t="s">
        <v>2</v>
      </c>
      <c r="AG369" s="266"/>
      <c r="AH369" s="266"/>
      <c r="AI369" s="266"/>
      <c r="AJ369" s="266"/>
      <c r="AK369" s="266"/>
      <c r="AL369" s="161" t="s">
        <v>29</v>
      </c>
      <c r="AM369" s="155"/>
      <c r="AN369" s="156"/>
      <c r="AO369" s="159"/>
      <c r="AP369" s="159"/>
      <c r="AQ369" s="157"/>
    </row>
    <row r="370" spans="1:43" x14ac:dyDescent="0.2">
      <c r="A370" s="157"/>
      <c r="B370" s="161"/>
      <c r="C370" s="155"/>
      <c r="D370" s="156"/>
      <c r="E370" s="890" t="s">
        <v>595</v>
      </c>
      <c r="F370" s="890"/>
      <c r="G370" s="890"/>
      <c r="H370" s="890"/>
      <c r="I370" s="890"/>
      <c r="J370" s="890"/>
      <c r="K370" s="890"/>
      <c r="L370" s="890"/>
      <c r="M370" s="890"/>
      <c r="N370" s="890"/>
      <c r="O370" s="890"/>
      <c r="P370" s="890"/>
      <c r="Q370" s="890"/>
      <c r="R370" s="890"/>
      <c r="S370" s="890"/>
      <c r="T370" s="890"/>
      <c r="U370" s="94"/>
      <c r="V370" s="156"/>
      <c r="W370" s="159"/>
      <c r="X370" s="159" t="s">
        <v>1678</v>
      </c>
      <c r="Y370" s="159"/>
      <c r="Z370" s="159"/>
      <c r="AA370" s="159"/>
      <c r="AB370" s="159"/>
      <c r="AC370" s="159"/>
      <c r="AD370" s="159"/>
      <c r="AE370" s="265"/>
      <c r="AF370" s="265"/>
      <c r="AG370" s="162"/>
      <c r="AH370" s="266"/>
      <c r="AI370" s="266"/>
      <c r="AJ370" s="239"/>
      <c r="AK370" s="162"/>
      <c r="AL370" s="142"/>
      <c r="AM370" s="155"/>
      <c r="AN370" s="156"/>
      <c r="AO370" s="159"/>
      <c r="AP370" s="159"/>
      <c r="AQ370" s="157"/>
    </row>
    <row r="371" spans="1:43" x14ac:dyDescent="0.2">
      <c r="A371" s="790"/>
      <c r="B371" s="161"/>
      <c r="C371" s="155"/>
      <c r="D371" s="156"/>
      <c r="E371" s="757"/>
      <c r="F371" s="757"/>
      <c r="G371" s="757"/>
      <c r="H371" s="757"/>
      <c r="I371" s="757"/>
      <c r="J371" s="757"/>
      <c r="K371" s="757"/>
      <c r="L371" s="757"/>
      <c r="M371" s="757"/>
      <c r="N371" s="757"/>
      <c r="O371" s="757"/>
      <c r="P371" s="757"/>
      <c r="Q371" s="757"/>
      <c r="R371" s="757"/>
      <c r="S371" s="757"/>
      <c r="T371" s="757"/>
      <c r="U371" s="765"/>
      <c r="V371" s="156"/>
      <c r="W371" s="159"/>
      <c r="X371" s="159"/>
      <c r="Y371" s="159" t="s">
        <v>1679</v>
      </c>
      <c r="Z371" s="159"/>
      <c r="AA371" s="159"/>
      <c r="AB371" s="159"/>
      <c r="AC371" s="159"/>
      <c r="AD371" s="162" t="s">
        <v>2</v>
      </c>
      <c r="AE371" s="266"/>
      <c r="AF371" s="266"/>
      <c r="AG371" s="162"/>
      <c r="AH371" s="266"/>
      <c r="AI371" s="266"/>
      <c r="AJ371" s="239"/>
      <c r="AK371" s="162"/>
      <c r="AL371" s="161" t="s">
        <v>30</v>
      </c>
      <c r="AM371" s="155"/>
      <c r="AN371" s="156"/>
      <c r="AO371" s="159"/>
      <c r="AP371" s="159"/>
      <c r="AQ371" s="790"/>
    </row>
    <row r="372" spans="1:43" x14ac:dyDescent="0.2">
      <c r="A372" s="157"/>
      <c r="B372" s="161"/>
      <c r="C372" s="155"/>
      <c r="D372" s="156"/>
      <c r="F372" s="24"/>
      <c r="G372" s="24"/>
      <c r="H372" s="24"/>
      <c r="I372" s="24"/>
      <c r="J372" s="24"/>
      <c r="K372" s="24"/>
      <c r="L372" s="24"/>
      <c r="M372" s="24"/>
      <c r="N372" s="24"/>
      <c r="O372" s="24"/>
      <c r="P372" s="24"/>
      <c r="Q372" s="24"/>
      <c r="R372" s="24"/>
      <c r="S372" s="24"/>
      <c r="T372" s="24"/>
      <c r="U372" s="94"/>
      <c r="V372" s="156"/>
      <c r="W372" s="159"/>
      <c r="X372" s="159" t="s">
        <v>644</v>
      </c>
      <c r="Y372" s="159"/>
      <c r="Z372" s="159"/>
      <c r="AA372" s="159"/>
      <c r="AB372" s="162" t="s">
        <v>2</v>
      </c>
      <c r="AC372" s="239"/>
      <c r="AD372" s="266"/>
      <c r="AE372" s="266"/>
      <c r="AF372" s="266"/>
      <c r="AG372" s="266"/>
      <c r="AH372" s="266"/>
      <c r="AI372" s="266"/>
      <c r="AJ372" s="266"/>
      <c r="AK372" s="162"/>
      <c r="AL372" s="161" t="s">
        <v>51</v>
      </c>
      <c r="AM372" s="155"/>
      <c r="AN372" s="156"/>
      <c r="AO372" s="159"/>
      <c r="AP372" s="159"/>
      <c r="AQ372" s="157"/>
    </row>
    <row r="373" spans="1:43" x14ac:dyDescent="0.2">
      <c r="A373" s="157"/>
      <c r="B373" s="161"/>
      <c r="C373" s="155"/>
      <c r="D373" s="156"/>
      <c r="U373" s="94"/>
      <c r="V373" s="156"/>
      <c r="W373" s="159"/>
      <c r="X373" s="159" t="s">
        <v>1680</v>
      </c>
      <c r="Y373" s="159"/>
      <c r="Z373" s="159"/>
      <c r="AA373" s="159"/>
      <c r="AB373" s="159"/>
      <c r="AC373" s="159"/>
      <c r="AD373" s="159"/>
      <c r="AF373" s="162"/>
      <c r="AG373" s="162"/>
      <c r="AH373" s="162"/>
      <c r="AI373" s="162"/>
      <c r="AJ373" s="162"/>
      <c r="AK373" s="162"/>
      <c r="AL373" s="142"/>
      <c r="AM373" s="155"/>
      <c r="AN373" s="156"/>
      <c r="AO373" s="159"/>
      <c r="AP373" s="159"/>
      <c r="AQ373" s="157"/>
    </row>
    <row r="374" spans="1:43" x14ac:dyDescent="0.2">
      <c r="A374" s="790"/>
      <c r="B374" s="161"/>
      <c r="C374" s="155"/>
      <c r="D374" s="156"/>
      <c r="U374" s="765"/>
      <c r="V374" s="156"/>
      <c r="W374" s="159"/>
      <c r="X374" s="159"/>
      <c r="Y374" s="159" t="s">
        <v>1679</v>
      </c>
      <c r="Z374" s="159"/>
      <c r="AA374" s="159"/>
      <c r="AB374" s="159"/>
      <c r="AC374" s="159"/>
      <c r="AD374" s="162" t="s">
        <v>2</v>
      </c>
      <c r="AE374" s="266"/>
      <c r="AF374" s="266"/>
      <c r="AG374" s="162"/>
      <c r="AH374" s="266"/>
      <c r="AI374" s="266"/>
      <c r="AJ374" s="239"/>
      <c r="AK374" s="162"/>
      <c r="AL374" s="161" t="s">
        <v>52</v>
      </c>
      <c r="AM374" s="155"/>
      <c r="AN374" s="156"/>
      <c r="AO374" s="159"/>
      <c r="AP374" s="159"/>
      <c r="AQ374" s="790"/>
    </row>
    <row r="375" spans="1:43" x14ac:dyDescent="0.2">
      <c r="A375" s="157"/>
      <c r="B375" s="161"/>
      <c r="C375" s="155"/>
      <c r="D375" s="156"/>
      <c r="U375" s="155"/>
      <c r="V375" s="156"/>
      <c r="W375" s="159"/>
      <c r="X375" s="159" t="s">
        <v>604</v>
      </c>
      <c r="Y375" s="159"/>
      <c r="Z375" s="159"/>
      <c r="AA375" s="159"/>
      <c r="AB375" s="159"/>
      <c r="AC375" s="159"/>
      <c r="AD375" s="159"/>
      <c r="AE375" s="159"/>
      <c r="AF375" s="159"/>
      <c r="AG375" s="159"/>
      <c r="AH375" s="159"/>
      <c r="AI375" s="159"/>
      <c r="AJ375" s="159"/>
      <c r="AK375" s="159"/>
      <c r="AL375" s="242"/>
      <c r="AM375" s="155"/>
      <c r="AN375" s="156"/>
      <c r="AO375" s="159"/>
      <c r="AP375" s="159"/>
      <c r="AQ375" s="157"/>
    </row>
    <row r="376" spans="1:43" x14ac:dyDescent="0.2">
      <c r="A376" s="157"/>
      <c r="B376" s="161"/>
      <c r="C376" s="155"/>
      <c r="D376" s="156"/>
      <c r="U376" s="155"/>
      <c r="V376" s="156"/>
      <c r="W376" s="159"/>
      <c r="X376" s="159"/>
      <c r="Y376" s="159"/>
      <c r="Z376" s="159"/>
      <c r="AA376" s="159"/>
      <c r="AB376" s="159"/>
      <c r="AC376" s="159"/>
      <c r="AD376" s="159"/>
      <c r="AE376" s="159"/>
      <c r="AF376" s="159"/>
      <c r="AG376" s="159"/>
      <c r="AH376" s="159"/>
      <c r="AI376" s="159"/>
      <c r="AJ376" s="159"/>
      <c r="AK376" s="159"/>
      <c r="AL376" s="242"/>
      <c r="AM376" s="155"/>
      <c r="AN376" s="156"/>
      <c r="AO376" s="159"/>
      <c r="AP376" s="159"/>
      <c r="AQ376" s="157"/>
    </row>
    <row r="377" spans="1:43" x14ac:dyDescent="0.2">
      <c r="A377" s="157"/>
      <c r="B377" s="161"/>
      <c r="C377" s="155"/>
      <c r="D377" s="156"/>
      <c r="U377" s="155"/>
      <c r="V377" s="156"/>
      <c r="W377" s="159"/>
      <c r="X377" s="24"/>
      <c r="Y377" s="159"/>
      <c r="Z377" s="159"/>
      <c r="AA377" s="159"/>
      <c r="AB377" s="159"/>
      <c r="AC377" s="159"/>
      <c r="AD377" s="159"/>
      <c r="AE377" s="157"/>
      <c r="AF377" s="157"/>
      <c r="AG377" s="157"/>
      <c r="AH377" s="157"/>
      <c r="AI377" s="157"/>
      <c r="AJ377" s="157"/>
      <c r="AK377" s="157"/>
      <c r="AL377" s="161" t="s">
        <v>98</v>
      </c>
      <c r="AM377" s="155"/>
      <c r="AN377" s="156"/>
      <c r="AO377" s="159"/>
      <c r="AP377" s="159"/>
      <c r="AQ377" s="157"/>
    </row>
    <row r="378" spans="1:43" x14ac:dyDescent="0.2">
      <c r="A378" s="157"/>
      <c r="B378" s="161"/>
      <c r="C378" s="155"/>
      <c r="D378" s="156"/>
      <c r="U378" s="155"/>
      <c r="V378" s="156"/>
      <c r="W378" s="159"/>
      <c r="X378" s="159"/>
      <c r="Z378" s="998" t="s">
        <v>559</v>
      </c>
      <c r="AA378" s="998"/>
      <c r="AB378" s="998"/>
      <c r="AC378" s="998"/>
      <c r="AD378" s="998"/>
      <c r="AE378" s="998"/>
      <c r="AF378" s="998"/>
      <c r="AG378" s="998"/>
      <c r="AH378" s="998"/>
      <c r="AI378" s="998"/>
      <c r="AJ378" s="998"/>
      <c r="AK378" s="998"/>
      <c r="AL378" s="242"/>
      <c r="AM378" s="155"/>
      <c r="AN378" s="156"/>
      <c r="AO378" s="159"/>
      <c r="AP378" s="159"/>
      <c r="AQ378" s="157"/>
    </row>
    <row r="379" spans="1:43" ht="10.5" x14ac:dyDescent="0.2">
      <c r="A379" s="157"/>
      <c r="B379" s="161"/>
      <c r="C379" s="155"/>
      <c r="D379" s="156"/>
      <c r="U379" s="94"/>
      <c r="V379" s="156"/>
      <c r="W379" s="263" t="s">
        <v>646</v>
      </c>
      <c r="X379" s="159"/>
      <c r="Y379" s="159"/>
      <c r="Z379" s="159"/>
      <c r="AA379" s="159"/>
      <c r="AB379" s="159"/>
      <c r="AC379" s="159"/>
      <c r="AD379" s="159"/>
      <c r="AE379" s="159"/>
      <c r="AF379" s="159"/>
      <c r="AG379" s="159"/>
      <c r="AH379" s="159"/>
      <c r="AI379" s="159"/>
      <c r="AJ379" s="159"/>
      <c r="AK379" s="159"/>
      <c r="AL379" s="161"/>
      <c r="AM379" s="155"/>
      <c r="AN379" s="156"/>
      <c r="AO379" s="159"/>
      <c r="AP379" s="159"/>
      <c r="AQ379" s="157"/>
    </row>
    <row r="380" spans="1:43" x14ac:dyDescent="0.2">
      <c r="A380" s="157"/>
      <c r="B380" s="161"/>
      <c r="C380" s="155"/>
      <c r="D380" s="156"/>
      <c r="U380" s="94"/>
      <c r="V380" s="156"/>
      <c r="W380" s="159"/>
      <c r="X380" s="159" t="s">
        <v>647</v>
      </c>
      <c r="Y380" s="159"/>
      <c r="Z380" s="159"/>
      <c r="AA380" s="162"/>
      <c r="AB380" s="162" t="s">
        <v>2</v>
      </c>
      <c r="AC380" s="162"/>
      <c r="AD380" s="162"/>
      <c r="AE380" s="162"/>
      <c r="AF380" s="162"/>
      <c r="AG380" s="162"/>
      <c r="AH380" s="162"/>
      <c r="AI380" s="162"/>
      <c r="AJ380" s="162"/>
      <c r="AK380" s="162"/>
      <c r="AL380" s="161" t="s">
        <v>99</v>
      </c>
      <c r="AM380" s="155"/>
      <c r="AN380" s="156"/>
      <c r="AO380" s="159"/>
      <c r="AP380" s="159"/>
      <c r="AQ380" s="157"/>
    </row>
    <row r="381" spans="1:43" x14ac:dyDescent="0.2">
      <c r="A381" s="157"/>
      <c r="B381" s="161"/>
      <c r="C381" s="155"/>
      <c r="D381" s="156"/>
      <c r="U381" s="94"/>
      <c r="V381" s="156"/>
      <c r="W381" s="159"/>
      <c r="Y381" s="159"/>
      <c r="Z381" s="159"/>
      <c r="AA381" s="157"/>
      <c r="AB381" s="159"/>
      <c r="AC381" s="159"/>
      <c r="AD381" s="159"/>
      <c r="AE381" s="159"/>
      <c r="AF381" s="159"/>
      <c r="AG381" s="159"/>
      <c r="AH381" s="159"/>
      <c r="AI381" s="159"/>
      <c r="AJ381" s="159"/>
      <c r="AK381" s="159"/>
      <c r="AM381" s="155"/>
      <c r="AN381" s="156"/>
      <c r="AO381" s="159"/>
      <c r="AP381" s="159"/>
      <c r="AQ381" s="157"/>
    </row>
    <row r="382" spans="1:43" x14ac:dyDescent="0.2">
      <c r="A382" s="157"/>
      <c r="B382" s="161"/>
      <c r="C382" s="155"/>
      <c r="D382" s="156"/>
      <c r="E382" s="159"/>
      <c r="F382" s="159"/>
      <c r="G382" s="159"/>
      <c r="H382" s="159"/>
      <c r="I382" s="159"/>
      <c r="J382" s="159"/>
      <c r="K382" s="159"/>
      <c r="L382" s="159"/>
      <c r="M382" s="159"/>
      <c r="N382" s="159"/>
      <c r="O382" s="159"/>
      <c r="P382" s="159"/>
      <c r="Q382" s="159"/>
      <c r="R382" s="159"/>
      <c r="S382" s="159"/>
      <c r="T382" s="159"/>
      <c r="U382" s="155"/>
      <c r="V382" s="156"/>
      <c r="W382" s="159" t="s">
        <v>558</v>
      </c>
      <c r="X382" s="159"/>
      <c r="Y382" s="159"/>
      <c r="Z382" s="159"/>
      <c r="AA382" s="157"/>
      <c r="AB382" s="159"/>
      <c r="AC382" s="159"/>
      <c r="AD382" s="159"/>
      <c r="AE382" s="159"/>
      <c r="AF382" s="159"/>
      <c r="AG382" s="159"/>
      <c r="AH382" s="159"/>
      <c r="AI382" s="159"/>
      <c r="AJ382" s="159"/>
      <c r="AK382" s="159"/>
      <c r="AL382" s="161" t="s">
        <v>27</v>
      </c>
      <c r="AM382" s="155"/>
      <c r="AN382" s="156"/>
      <c r="AO382" s="157"/>
      <c r="AP382" s="159"/>
      <c r="AQ382" s="157"/>
    </row>
    <row r="383" spans="1:43" x14ac:dyDescent="0.2">
      <c r="A383" s="157"/>
      <c r="B383" s="161"/>
      <c r="C383" s="155"/>
      <c r="D383" s="156"/>
      <c r="E383" s="159"/>
      <c r="F383" s="159"/>
      <c r="G383" s="159"/>
      <c r="H383" s="159"/>
      <c r="I383" s="159"/>
      <c r="J383" s="159"/>
      <c r="K383" s="159"/>
      <c r="L383" s="159"/>
      <c r="M383" s="159"/>
      <c r="N383" s="159"/>
      <c r="O383" s="159"/>
      <c r="P383" s="159"/>
      <c r="Q383" s="159"/>
      <c r="R383" s="159"/>
      <c r="S383" s="159"/>
      <c r="T383" s="159"/>
      <c r="U383" s="155"/>
      <c r="V383" s="156"/>
      <c r="W383" s="159"/>
      <c r="X383" s="159"/>
      <c r="Y383" s="159"/>
      <c r="Z383" s="998" t="s">
        <v>559</v>
      </c>
      <c r="AA383" s="998"/>
      <c r="AB383" s="998"/>
      <c r="AC383" s="998"/>
      <c r="AD383" s="998"/>
      <c r="AE383" s="998"/>
      <c r="AF383" s="998"/>
      <c r="AG383" s="998"/>
      <c r="AH383" s="998"/>
      <c r="AI383" s="998"/>
      <c r="AJ383" s="998"/>
      <c r="AK383" s="998"/>
      <c r="AL383" s="161"/>
      <c r="AM383" s="155"/>
      <c r="AN383" s="156"/>
      <c r="AO383" s="157"/>
      <c r="AP383" s="159"/>
      <c r="AQ383" s="157"/>
    </row>
    <row r="384" spans="1:43" ht="6" customHeight="1" x14ac:dyDescent="0.2">
      <c r="A384" s="172"/>
      <c r="B384" s="171"/>
      <c r="C384" s="166"/>
      <c r="D384" s="165"/>
      <c r="E384" s="172"/>
      <c r="F384" s="172"/>
      <c r="G384" s="172"/>
      <c r="H384" s="172"/>
      <c r="I384" s="172"/>
      <c r="J384" s="172"/>
      <c r="K384" s="172"/>
      <c r="L384" s="172"/>
      <c r="M384" s="172"/>
      <c r="N384" s="172"/>
      <c r="O384" s="172"/>
      <c r="P384" s="172"/>
      <c r="Q384" s="172"/>
      <c r="R384" s="172"/>
      <c r="S384" s="172"/>
      <c r="T384" s="172"/>
      <c r="U384" s="166"/>
      <c r="V384" s="165"/>
      <c r="W384" s="172"/>
      <c r="X384" s="172"/>
      <c r="Y384" s="172"/>
      <c r="Z384" s="172"/>
      <c r="AA384" s="172"/>
      <c r="AB384" s="172"/>
      <c r="AC384" s="172"/>
      <c r="AD384" s="172"/>
      <c r="AE384" s="172"/>
      <c r="AF384" s="172"/>
      <c r="AG384" s="172"/>
      <c r="AH384" s="172"/>
      <c r="AI384" s="172"/>
      <c r="AJ384" s="172"/>
      <c r="AK384" s="172"/>
      <c r="AL384" s="171"/>
      <c r="AM384" s="166"/>
      <c r="AN384" s="165"/>
      <c r="AO384" s="172"/>
      <c r="AP384" s="172"/>
      <c r="AQ384" s="172"/>
    </row>
    <row r="385" spans="1:43" ht="6" customHeight="1" x14ac:dyDescent="0.2">
      <c r="A385" s="34"/>
      <c r="B385" s="787"/>
      <c r="C385" s="152"/>
      <c r="D385" s="153"/>
      <c r="E385" s="34"/>
      <c r="F385" s="34"/>
      <c r="G385" s="34"/>
      <c r="H385" s="34"/>
      <c r="I385" s="34"/>
      <c r="J385" s="34"/>
      <c r="K385" s="34"/>
      <c r="L385" s="34"/>
      <c r="M385" s="34"/>
      <c r="N385" s="34"/>
      <c r="O385" s="34"/>
      <c r="P385" s="34"/>
      <c r="Q385" s="34"/>
      <c r="R385" s="34"/>
      <c r="S385" s="34"/>
      <c r="T385" s="34"/>
      <c r="U385" s="152"/>
      <c r="V385" s="153"/>
      <c r="W385" s="34"/>
      <c r="X385" s="34"/>
      <c r="Y385" s="34"/>
      <c r="Z385" s="34"/>
      <c r="AA385" s="34"/>
      <c r="AB385" s="34"/>
      <c r="AC385" s="34"/>
      <c r="AD385" s="34"/>
      <c r="AE385" s="34"/>
      <c r="AF385" s="34"/>
      <c r="AG385" s="34"/>
      <c r="AH385" s="34"/>
      <c r="AI385" s="34"/>
      <c r="AJ385" s="34"/>
      <c r="AK385" s="34"/>
      <c r="AL385" s="41"/>
      <c r="AM385" s="152"/>
      <c r="AN385" s="153"/>
      <c r="AO385" s="34"/>
      <c r="AP385" s="34"/>
      <c r="AQ385" s="34"/>
    </row>
    <row r="386" spans="1:43" ht="11.25" customHeight="1" x14ac:dyDescent="0.2">
      <c r="A386" s="157"/>
      <c r="B386" s="273">
        <v>1051</v>
      </c>
      <c r="C386" s="240"/>
      <c r="D386" s="156"/>
      <c r="E386" s="914" t="str">
        <f ca="1">VLOOKUP(INDIRECT(ADDRESS(ROW(),COLUMN()-3)),Language_Translations,MATCH(Language_Selected,Language_Options,0),FALSE)</f>
        <v>Si une femme sait que son mari est atteint d'une maladie qu'elle peut contracter au cours de rapports sexuels, pensez-vous qu'il est justifié qu'elle lui demande qu'ils utilisent un condom quand ils ont des rapports sexuels ?</v>
      </c>
      <c r="F386" s="914"/>
      <c r="G386" s="914"/>
      <c r="H386" s="914"/>
      <c r="I386" s="914"/>
      <c r="J386" s="914"/>
      <c r="K386" s="914"/>
      <c r="L386" s="914"/>
      <c r="M386" s="914"/>
      <c r="N386" s="914"/>
      <c r="O386" s="914"/>
      <c r="P386" s="914"/>
      <c r="Q386" s="914"/>
      <c r="R386" s="914"/>
      <c r="S386" s="914"/>
      <c r="T386" s="914"/>
      <c r="U386" s="238"/>
      <c r="V386" s="156"/>
      <c r="AL386" s="142"/>
      <c r="AM386" s="155"/>
      <c r="AN386" s="156"/>
      <c r="AO386" s="159"/>
      <c r="AP386" s="159"/>
      <c r="AQ386" s="157"/>
    </row>
    <row r="387" spans="1:43" ht="11.25" customHeight="1" x14ac:dyDescent="0.2">
      <c r="A387" s="790"/>
      <c r="B387" s="273"/>
      <c r="C387" s="240"/>
      <c r="D387" s="156"/>
      <c r="E387" s="914"/>
      <c r="F387" s="914"/>
      <c r="G387" s="914"/>
      <c r="H387" s="914"/>
      <c r="I387" s="914"/>
      <c r="J387" s="914"/>
      <c r="K387" s="914"/>
      <c r="L387" s="914"/>
      <c r="M387" s="914"/>
      <c r="N387" s="914"/>
      <c r="O387" s="914"/>
      <c r="P387" s="914"/>
      <c r="Q387" s="914"/>
      <c r="R387" s="914"/>
      <c r="S387" s="914"/>
      <c r="T387" s="914"/>
      <c r="U387" s="238"/>
      <c r="V387" s="156"/>
      <c r="W387" s="159" t="s">
        <v>444</v>
      </c>
      <c r="X387" s="159"/>
      <c r="Y387" s="162" t="s">
        <v>2</v>
      </c>
      <c r="Z387" s="162"/>
      <c r="AA387" s="162"/>
      <c r="AB387" s="162"/>
      <c r="AC387" s="162"/>
      <c r="AD387" s="162"/>
      <c r="AE387" s="162"/>
      <c r="AF387" s="162"/>
      <c r="AG387" s="162"/>
      <c r="AH387" s="162"/>
      <c r="AI387" s="162"/>
      <c r="AJ387" s="162"/>
      <c r="AK387" s="162"/>
      <c r="AL387" s="169" t="s">
        <v>10</v>
      </c>
      <c r="AM387" s="155"/>
      <c r="AN387" s="156"/>
      <c r="AO387" s="159"/>
      <c r="AP387" s="159"/>
      <c r="AQ387" s="790"/>
    </row>
    <row r="388" spans="1:43" ht="10.5" x14ac:dyDescent="0.2">
      <c r="A388" s="157"/>
      <c r="B388" s="174"/>
      <c r="C388" s="240"/>
      <c r="D388" s="156"/>
      <c r="E388" s="914"/>
      <c r="F388" s="914"/>
      <c r="G388" s="914"/>
      <c r="H388" s="914"/>
      <c r="I388" s="914"/>
      <c r="J388" s="914"/>
      <c r="K388" s="914"/>
      <c r="L388" s="914"/>
      <c r="M388" s="914"/>
      <c r="N388" s="914"/>
      <c r="O388" s="914"/>
      <c r="P388" s="914"/>
      <c r="Q388" s="914"/>
      <c r="R388" s="914"/>
      <c r="S388" s="914"/>
      <c r="T388" s="914"/>
      <c r="U388" s="238"/>
      <c r="V388" s="156"/>
      <c r="W388" s="159" t="s">
        <v>445</v>
      </c>
      <c r="X388" s="159"/>
      <c r="Y388" s="162" t="s">
        <v>2</v>
      </c>
      <c r="Z388" s="162"/>
      <c r="AA388" s="162"/>
      <c r="AB388" s="162"/>
      <c r="AC388" s="162"/>
      <c r="AD388" s="162"/>
      <c r="AE388" s="162"/>
      <c r="AF388" s="162"/>
      <c r="AG388" s="162"/>
      <c r="AH388" s="162"/>
      <c r="AI388" s="162"/>
      <c r="AJ388" s="162"/>
      <c r="AK388" s="162"/>
      <c r="AL388" s="169" t="s">
        <v>12</v>
      </c>
      <c r="AM388" s="155"/>
      <c r="AN388" s="156"/>
      <c r="AO388" s="159"/>
      <c r="AP388" s="159"/>
      <c r="AQ388" s="157"/>
    </row>
    <row r="389" spans="1:43" x14ac:dyDescent="0.2">
      <c r="A389" s="157"/>
      <c r="B389" s="161"/>
      <c r="C389" s="155"/>
      <c r="D389" s="156"/>
      <c r="E389" s="914"/>
      <c r="F389" s="914"/>
      <c r="G389" s="914"/>
      <c r="H389" s="914"/>
      <c r="I389" s="914"/>
      <c r="J389" s="914"/>
      <c r="K389" s="914"/>
      <c r="L389" s="914"/>
      <c r="M389" s="914"/>
      <c r="N389" s="914"/>
      <c r="O389" s="914"/>
      <c r="P389" s="914"/>
      <c r="Q389" s="914"/>
      <c r="R389" s="914"/>
      <c r="S389" s="914"/>
      <c r="T389" s="914"/>
      <c r="U389" s="238"/>
      <c r="V389" s="156"/>
      <c r="W389" s="743" t="s">
        <v>560</v>
      </c>
      <c r="X389" s="159"/>
      <c r="Y389" s="159"/>
      <c r="Z389" s="159"/>
      <c r="AA389" s="159"/>
      <c r="AB389" s="162" t="s">
        <v>2</v>
      </c>
      <c r="AC389" s="239"/>
      <c r="AD389" s="162"/>
      <c r="AE389" s="162"/>
      <c r="AF389" s="162"/>
      <c r="AG389" s="162"/>
      <c r="AH389" s="162"/>
      <c r="AI389" s="162"/>
      <c r="AJ389" s="162"/>
      <c r="AK389" s="162"/>
      <c r="AL389" s="169" t="s">
        <v>58</v>
      </c>
      <c r="AM389" s="155"/>
      <c r="AN389" s="156"/>
      <c r="AO389" s="159"/>
      <c r="AP389" s="159"/>
      <c r="AQ389" s="157"/>
    </row>
    <row r="390" spans="1:43" x14ac:dyDescent="0.2">
      <c r="A390" s="790"/>
      <c r="B390" s="161"/>
      <c r="C390" s="155"/>
      <c r="D390" s="156"/>
      <c r="E390" s="914"/>
      <c r="F390" s="914"/>
      <c r="G390" s="914"/>
      <c r="H390" s="914"/>
      <c r="I390" s="914"/>
      <c r="J390" s="914"/>
      <c r="K390" s="914"/>
      <c r="L390" s="914"/>
      <c r="M390" s="914"/>
      <c r="N390" s="914"/>
      <c r="O390" s="914"/>
      <c r="P390" s="914"/>
      <c r="Q390" s="914"/>
      <c r="R390" s="914"/>
      <c r="S390" s="914"/>
      <c r="T390" s="914"/>
      <c r="U390" s="238"/>
      <c r="V390" s="156"/>
      <c r="W390" s="790"/>
      <c r="X390" s="159"/>
      <c r="Y390" s="159"/>
      <c r="Z390" s="159"/>
      <c r="AA390" s="159"/>
      <c r="AB390" s="162"/>
      <c r="AC390" s="239"/>
      <c r="AD390" s="162"/>
      <c r="AE390" s="162"/>
      <c r="AF390" s="162"/>
      <c r="AG390" s="162"/>
      <c r="AH390" s="162"/>
      <c r="AI390" s="162"/>
      <c r="AJ390" s="162"/>
      <c r="AK390" s="162"/>
      <c r="AL390" s="169"/>
      <c r="AM390" s="155"/>
      <c r="AN390" s="156"/>
      <c r="AO390" s="159"/>
      <c r="AP390" s="159"/>
      <c r="AQ390" s="790"/>
    </row>
    <row r="391" spans="1:43" ht="6" customHeight="1" x14ac:dyDescent="0.2">
      <c r="A391" s="172"/>
      <c r="B391" s="171"/>
      <c r="C391" s="166"/>
      <c r="D391" s="165"/>
      <c r="E391" s="172"/>
      <c r="F391" s="172"/>
      <c r="G391" s="172"/>
      <c r="H391" s="172"/>
      <c r="I391" s="172"/>
      <c r="J391" s="172"/>
      <c r="K391" s="172"/>
      <c r="L391" s="172"/>
      <c r="M391" s="172"/>
      <c r="N391" s="172"/>
      <c r="O391" s="172"/>
      <c r="P391" s="172"/>
      <c r="Q391" s="172"/>
      <c r="R391" s="172"/>
      <c r="S391" s="172"/>
      <c r="T391" s="172"/>
      <c r="U391" s="166"/>
      <c r="V391" s="165"/>
      <c r="W391" s="172"/>
      <c r="X391" s="172"/>
      <c r="Y391" s="172"/>
      <c r="Z391" s="172"/>
      <c r="AA391" s="172"/>
      <c r="AB391" s="172"/>
      <c r="AC391" s="172"/>
      <c r="AD391" s="172"/>
      <c r="AE391" s="172"/>
      <c r="AF391" s="172"/>
      <c r="AG391" s="172"/>
      <c r="AH391" s="172"/>
      <c r="AI391" s="172"/>
      <c r="AJ391" s="172"/>
      <c r="AK391" s="172"/>
      <c r="AL391" s="173"/>
      <c r="AM391" s="166"/>
      <c r="AN391" s="165"/>
      <c r="AO391" s="172"/>
      <c r="AP391" s="276"/>
      <c r="AQ391" s="172"/>
    </row>
    <row r="392" spans="1:43" ht="6" customHeight="1" x14ac:dyDescent="0.2">
      <c r="A392" s="34"/>
      <c r="B392" s="787"/>
      <c r="C392" s="152"/>
      <c r="D392" s="153"/>
      <c r="E392" s="34"/>
      <c r="F392" s="34"/>
      <c r="G392" s="34"/>
      <c r="H392" s="34"/>
      <c r="I392" s="34"/>
      <c r="J392" s="34"/>
      <c r="K392" s="34"/>
      <c r="L392" s="34"/>
      <c r="M392" s="34"/>
      <c r="N392" s="34"/>
      <c r="O392" s="34"/>
      <c r="P392" s="34"/>
      <c r="Q392" s="34"/>
      <c r="R392" s="34"/>
      <c r="S392" s="34"/>
      <c r="T392" s="34"/>
      <c r="U392" s="152"/>
      <c r="V392" s="153"/>
      <c r="W392" s="34"/>
      <c r="X392" s="34"/>
      <c r="Y392" s="34"/>
      <c r="Z392" s="34"/>
      <c r="AA392" s="34"/>
      <c r="AB392" s="34"/>
      <c r="AC392" s="34"/>
      <c r="AD392" s="34"/>
      <c r="AE392" s="34"/>
      <c r="AF392" s="34"/>
      <c r="AG392" s="34"/>
      <c r="AH392" s="34"/>
      <c r="AI392" s="34"/>
      <c r="AJ392" s="34"/>
      <c r="AK392" s="34"/>
      <c r="AL392" s="41"/>
      <c r="AM392" s="152"/>
      <c r="AN392" s="153"/>
      <c r="AO392" s="34"/>
      <c r="AP392" s="34"/>
      <c r="AQ392" s="34"/>
    </row>
    <row r="393" spans="1:43" ht="11.25" customHeight="1" x14ac:dyDescent="0.2">
      <c r="A393" s="157"/>
      <c r="B393" s="174">
        <v>1052</v>
      </c>
      <c r="C393" s="155"/>
      <c r="D393" s="156"/>
      <c r="E393" s="914" t="str">
        <f ca="1">VLOOKUP(INDIRECT(ADDRESS(ROW(),COLUMN()-3)),Language_Translations,MATCH(Language_Selected,Language_Options,0),FALSE)</f>
        <v>Est-ce que vous pensez qu'il est justifié qu'une femme refuse d'avoir des rapports sexuels avec son mari quand elle sait qu'il a des relations sexuelles avec d'autres femmes ?</v>
      </c>
      <c r="F393" s="914"/>
      <c r="G393" s="914"/>
      <c r="H393" s="914"/>
      <c r="I393" s="914"/>
      <c r="J393" s="914"/>
      <c r="K393" s="914"/>
      <c r="L393" s="914"/>
      <c r="M393" s="914"/>
      <c r="N393" s="914"/>
      <c r="O393" s="914"/>
      <c r="P393" s="914"/>
      <c r="Q393" s="914"/>
      <c r="R393" s="914"/>
      <c r="S393" s="914"/>
      <c r="T393" s="914"/>
      <c r="U393" s="238"/>
      <c r="V393" s="156"/>
      <c r="W393" s="157" t="s">
        <v>444</v>
      </c>
      <c r="X393" s="157"/>
      <c r="Y393" s="163" t="s">
        <v>2</v>
      </c>
      <c r="Z393" s="163"/>
      <c r="AA393" s="163"/>
      <c r="AB393" s="163"/>
      <c r="AC393" s="163"/>
      <c r="AD393" s="163"/>
      <c r="AE393" s="163"/>
      <c r="AF393" s="163"/>
      <c r="AG393" s="163"/>
      <c r="AH393" s="163"/>
      <c r="AI393" s="163"/>
      <c r="AJ393" s="163"/>
      <c r="AK393" s="163"/>
      <c r="AL393" s="269" t="s">
        <v>10</v>
      </c>
      <c r="AM393" s="155"/>
      <c r="AN393" s="156"/>
      <c r="AO393" s="157"/>
      <c r="AP393" s="157"/>
      <c r="AQ393" s="157"/>
    </row>
    <row r="394" spans="1:43" x14ac:dyDescent="0.2">
      <c r="A394" s="157"/>
      <c r="B394" s="174"/>
      <c r="C394" s="155"/>
      <c r="D394" s="156"/>
      <c r="E394" s="914"/>
      <c r="F394" s="914"/>
      <c r="G394" s="914"/>
      <c r="H394" s="914"/>
      <c r="I394" s="914"/>
      <c r="J394" s="914"/>
      <c r="K394" s="914"/>
      <c r="L394" s="914"/>
      <c r="M394" s="914"/>
      <c r="N394" s="914"/>
      <c r="O394" s="914"/>
      <c r="P394" s="914"/>
      <c r="Q394" s="914"/>
      <c r="R394" s="914"/>
      <c r="S394" s="914"/>
      <c r="T394" s="914"/>
      <c r="U394" s="238"/>
      <c r="V394" s="156"/>
      <c r="W394" s="157" t="s">
        <v>445</v>
      </c>
      <c r="X394" s="157"/>
      <c r="Y394" s="163" t="s">
        <v>2</v>
      </c>
      <c r="Z394" s="163"/>
      <c r="AA394" s="163"/>
      <c r="AB394" s="163"/>
      <c r="AC394" s="163"/>
      <c r="AD394" s="163"/>
      <c r="AE394" s="163"/>
      <c r="AF394" s="163"/>
      <c r="AG394" s="163"/>
      <c r="AH394" s="163"/>
      <c r="AI394" s="163"/>
      <c r="AJ394" s="163"/>
      <c r="AK394" s="163"/>
      <c r="AL394" s="269" t="s">
        <v>12</v>
      </c>
      <c r="AM394" s="155"/>
      <c r="AN394" s="156"/>
      <c r="AO394" s="157"/>
      <c r="AP394" s="157"/>
      <c r="AQ394" s="157"/>
    </row>
    <row r="395" spans="1:43" x14ac:dyDescent="0.2">
      <c r="A395" s="157"/>
      <c r="B395" s="775"/>
      <c r="C395" s="155"/>
      <c r="D395" s="156"/>
      <c r="E395" s="914"/>
      <c r="F395" s="914"/>
      <c r="G395" s="914"/>
      <c r="H395" s="914"/>
      <c r="I395" s="914"/>
      <c r="J395" s="914"/>
      <c r="K395" s="914"/>
      <c r="L395" s="914"/>
      <c r="M395" s="914"/>
      <c r="N395" s="914"/>
      <c r="O395" s="914"/>
      <c r="P395" s="914"/>
      <c r="Q395" s="914"/>
      <c r="R395" s="914"/>
      <c r="S395" s="914"/>
      <c r="T395" s="914"/>
      <c r="U395" s="238"/>
      <c r="V395" s="156"/>
      <c r="W395" s="157" t="s">
        <v>560</v>
      </c>
      <c r="X395" s="157"/>
      <c r="Y395" s="157"/>
      <c r="Z395" s="157"/>
      <c r="AA395" s="157"/>
      <c r="AB395" s="163" t="s">
        <v>2</v>
      </c>
      <c r="AC395" s="274"/>
      <c r="AD395" s="163"/>
      <c r="AE395" s="163"/>
      <c r="AF395" s="163"/>
      <c r="AG395" s="163"/>
      <c r="AH395" s="163"/>
      <c r="AI395" s="163"/>
      <c r="AJ395" s="163"/>
      <c r="AK395" s="163"/>
      <c r="AL395" s="269" t="s">
        <v>58</v>
      </c>
      <c r="AM395" s="155"/>
      <c r="AN395" s="156"/>
      <c r="AO395" s="157"/>
      <c r="AP395" s="157"/>
      <c r="AQ395" s="157"/>
    </row>
    <row r="396" spans="1:43" x14ac:dyDescent="0.2">
      <c r="A396" s="790"/>
      <c r="B396" s="775"/>
      <c r="C396" s="155"/>
      <c r="D396" s="156"/>
      <c r="E396" s="914"/>
      <c r="F396" s="914"/>
      <c r="G396" s="914"/>
      <c r="H396" s="914"/>
      <c r="I396" s="914"/>
      <c r="J396" s="914"/>
      <c r="K396" s="914"/>
      <c r="L396" s="914"/>
      <c r="M396" s="914"/>
      <c r="N396" s="914"/>
      <c r="O396" s="914"/>
      <c r="P396" s="914"/>
      <c r="Q396" s="914"/>
      <c r="R396" s="914"/>
      <c r="S396" s="914"/>
      <c r="T396" s="914"/>
      <c r="U396" s="238"/>
      <c r="V396" s="156"/>
      <c r="W396" s="790"/>
      <c r="X396" s="790"/>
      <c r="Y396" s="790"/>
      <c r="Z396" s="790"/>
      <c r="AA396" s="790"/>
      <c r="AB396" s="163"/>
      <c r="AC396" s="274"/>
      <c r="AD396" s="163"/>
      <c r="AE396" s="163"/>
      <c r="AF396" s="163"/>
      <c r="AG396" s="163"/>
      <c r="AH396" s="163"/>
      <c r="AI396" s="163"/>
      <c r="AJ396" s="163"/>
      <c r="AK396" s="163"/>
      <c r="AL396" s="778"/>
      <c r="AM396" s="155"/>
      <c r="AN396" s="156"/>
      <c r="AO396" s="790"/>
      <c r="AP396" s="790"/>
      <c r="AQ396" s="790"/>
    </row>
    <row r="397" spans="1:43" s="210" customFormat="1" ht="6" customHeight="1" x14ac:dyDescent="0.2">
      <c r="A397" s="172"/>
      <c r="B397" s="171"/>
      <c r="C397" s="166"/>
      <c r="D397" s="165"/>
      <c r="E397" s="172"/>
      <c r="F397" s="172"/>
      <c r="G397" s="172"/>
      <c r="H397" s="172"/>
      <c r="I397" s="172"/>
      <c r="J397" s="172"/>
      <c r="K397" s="172"/>
      <c r="L397" s="172"/>
      <c r="M397" s="172"/>
      <c r="N397" s="172"/>
      <c r="O397" s="172"/>
      <c r="P397" s="172"/>
      <c r="Q397" s="172"/>
      <c r="R397" s="172"/>
      <c r="S397" s="172"/>
      <c r="T397" s="172"/>
      <c r="U397" s="166"/>
      <c r="V397" s="165"/>
      <c r="W397" s="172"/>
      <c r="X397" s="172"/>
      <c r="Y397" s="172"/>
      <c r="Z397" s="172"/>
      <c r="AA397" s="172"/>
      <c r="AB397" s="172"/>
      <c r="AC397" s="172"/>
      <c r="AD397" s="172"/>
      <c r="AE397" s="172"/>
      <c r="AF397" s="172"/>
      <c r="AG397" s="172"/>
      <c r="AH397" s="172"/>
      <c r="AI397" s="172"/>
      <c r="AJ397" s="172"/>
      <c r="AK397" s="172"/>
      <c r="AL397" s="173"/>
      <c r="AM397" s="166"/>
      <c r="AN397" s="165"/>
      <c r="AO397" s="172"/>
      <c r="AP397" s="276"/>
      <c r="AQ397" s="172"/>
    </row>
    <row r="398" spans="1:43" ht="6" customHeight="1" x14ac:dyDescent="0.2">
      <c r="A398" s="225"/>
      <c r="B398" s="775"/>
      <c r="C398" s="155"/>
      <c r="D398" s="156"/>
      <c r="E398" s="157"/>
      <c r="F398" s="157"/>
      <c r="G398" s="157"/>
      <c r="H398" s="157"/>
      <c r="I398" s="157"/>
      <c r="J398" s="157"/>
      <c r="K398" s="157"/>
      <c r="L398" s="157"/>
      <c r="M398" s="157"/>
      <c r="N398" s="157"/>
      <c r="O398" s="157"/>
      <c r="P398" s="157"/>
      <c r="Q398" s="157"/>
      <c r="R398" s="157"/>
      <c r="S398" s="157"/>
      <c r="T398" s="157"/>
      <c r="U398" s="157"/>
      <c r="V398" s="157"/>
      <c r="W398" s="157"/>
      <c r="X398" s="157"/>
      <c r="Y398" s="157"/>
      <c r="Z398" s="157"/>
      <c r="AA398" s="157"/>
      <c r="AB398" s="157"/>
      <c r="AC398" s="157"/>
      <c r="AD398" s="157"/>
      <c r="AE398" s="157"/>
      <c r="AF398" s="157"/>
      <c r="AG398" s="157"/>
      <c r="AH398" s="157"/>
      <c r="AI398" s="157"/>
      <c r="AJ398" s="157"/>
      <c r="AK398" s="157"/>
      <c r="AL398" s="158"/>
      <c r="AM398" s="155"/>
      <c r="AN398" s="156"/>
      <c r="AO398" s="157"/>
      <c r="AP398" s="157"/>
      <c r="AQ398" s="226"/>
    </row>
    <row r="399" spans="1:43" ht="10.5" x14ac:dyDescent="0.2">
      <c r="A399" s="225"/>
      <c r="B399" s="174">
        <v>1053</v>
      </c>
      <c r="C399" s="240"/>
      <c r="D399" s="156"/>
      <c r="E399" s="934" t="s">
        <v>1177</v>
      </c>
      <c r="F399" s="934"/>
      <c r="G399" s="934"/>
      <c r="H399" s="934"/>
      <c r="I399" s="934"/>
      <c r="J399" s="934"/>
      <c r="K399" s="934"/>
      <c r="L399" s="934"/>
      <c r="M399" s="934"/>
      <c r="N399" s="934"/>
      <c r="O399" s="934"/>
      <c r="P399" s="934"/>
      <c r="Q399" s="934"/>
      <c r="R399" s="934"/>
      <c r="S399" s="934"/>
      <c r="T399" s="934"/>
      <c r="U399" s="157"/>
      <c r="V399" s="157"/>
      <c r="W399" s="157"/>
      <c r="X399" s="157"/>
      <c r="Y399" s="157"/>
      <c r="Z399" s="157"/>
      <c r="AA399" s="157"/>
      <c r="AB399" s="157"/>
      <c r="AC399" s="157"/>
      <c r="AD399" s="157"/>
      <c r="AE399" s="157"/>
      <c r="AF399" s="157"/>
      <c r="AG399" s="157"/>
      <c r="AH399" s="157"/>
      <c r="AI399" s="157"/>
      <c r="AJ399" s="157"/>
      <c r="AK399" s="157"/>
      <c r="AL399" s="158"/>
      <c r="AM399" s="155"/>
      <c r="AN399" s="156"/>
      <c r="AO399" s="157"/>
      <c r="AP399" s="157"/>
      <c r="AQ399" s="226"/>
    </row>
    <row r="400" spans="1:43" ht="6" customHeight="1" x14ac:dyDescent="0.2">
      <c r="A400" s="225"/>
      <c r="B400" s="174"/>
      <c r="C400" s="240"/>
      <c r="D400" s="156"/>
      <c r="E400" s="157"/>
      <c r="F400" s="157"/>
      <c r="G400" s="157"/>
      <c r="H400" s="157"/>
      <c r="I400" s="157"/>
      <c r="J400" s="157"/>
      <c r="K400" s="157"/>
      <c r="L400" s="157"/>
      <c r="M400" s="157"/>
      <c r="N400" s="157"/>
      <c r="O400" s="159"/>
      <c r="P400" s="157"/>
      <c r="Q400" s="159"/>
      <c r="R400" s="157"/>
      <c r="S400" s="159"/>
      <c r="T400" s="159"/>
      <c r="U400" s="157"/>
      <c r="V400" s="157"/>
      <c r="W400" s="157"/>
      <c r="X400" s="157"/>
      <c r="Y400" s="157"/>
      <c r="Z400" s="157"/>
      <c r="AA400" s="157"/>
      <c r="AB400" s="157"/>
      <c r="AC400" s="157"/>
      <c r="AD400" s="157"/>
      <c r="AE400" s="157"/>
      <c r="AF400" s="157"/>
      <c r="AG400" s="157"/>
      <c r="AH400" s="157"/>
      <c r="AI400" s="157"/>
      <c r="AJ400" s="157"/>
      <c r="AK400" s="157"/>
      <c r="AL400" s="158"/>
      <c r="AM400" s="155"/>
      <c r="AN400" s="156"/>
      <c r="AO400" s="157"/>
      <c r="AP400" s="157"/>
      <c r="AQ400" s="226"/>
    </row>
    <row r="401" spans="1:43" x14ac:dyDescent="0.2">
      <c r="A401" s="225"/>
      <c r="B401" s="174"/>
      <c r="C401" s="155"/>
      <c r="D401" s="156"/>
      <c r="E401" s="157"/>
      <c r="F401" s="157"/>
      <c r="G401" s="157"/>
      <c r="H401" s="157"/>
      <c r="I401" s="157"/>
      <c r="J401" s="157"/>
      <c r="K401" s="157"/>
      <c r="L401" s="157"/>
      <c r="M401" s="157"/>
      <c r="N401" s="157"/>
      <c r="O401" s="159"/>
      <c r="P401" s="159"/>
      <c r="Q401" s="158" t="s">
        <v>1156</v>
      </c>
      <c r="R401" s="157"/>
      <c r="S401" s="157"/>
      <c r="T401" s="157"/>
      <c r="U401" s="157"/>
      <c r="V401" s="157"/>
      <c r="W401" s="159"/>
      <c r="X401" s="159"/>
      <c r="Y401" s="159"/>
      <c r="Z401" s="159"/>
      <c r="AA401" s="159"/>
      <c r="AB401" s="158" t="s">
        <v>1244</v>
      </c>
      <c r="AC401" s="159"/>
      <c r="AD401" s="159"/>
      <c r="AE401" s="159"/>
      <c r="AF401" s="159"/>
      <c r="AG401" s="159"/>
      <c r="AH401" s="159"/>
      <c r="AI401" s="159"/>
      <c r="AJ401" s="159"/>
      <c r="AK401" s="159"/>
      <c r="AL401" s="168"/>
      <c r="AM401" s="155"/>
      <c r="AN401" s="156"/>
      <c r="AO401" s="159"/>
      <c r="AP401" s="1004">
        <v>1101</v>
      </c>
      <c r="AQ401" s="226"/>
    </row>
    <row r="402" spans="1:43" x14ac:dyDescent="0.2">
      <c r="A402" s="225"/>
      <c r="B402" s="775"/>
      <c r="C402" s="155"/>
      <c r="D402" s="156"/>
      <c r="E402" s="157"/>
      <c r="F402" s="157"/>
      <c r="G402" s="157"/>
      <c r="H402" s="157"/>
      <c r="I402" s="157"/>
      <c r="J402" s="157"/>
      <c r="K402" s="157"/>
      <c r="L402" s="157"/>
      <c r="M402" s="157"/>
      <c r="N402" s="157"/>
      <c r="O402" s="159"/>
      <c r="P402" s="159"/>
      <c r="Q402" s="158" t="s">
        <v>1157</v>
      </c>
      <c r="R402" s="157"/>
      <c r="S402" s="157"/>
      <c r="T402" s="157"/>
      <c r="U402" s="157"/>
      <c r="W402" s="157"/>
      <c r="X402" s="157"/>
      <c r="Y402" s="157"/>
      <c r="Z402" s="157"/>
      <c r="AA402" s="157"/>
      <c r="AB402" s="157"/>
      <c r="AC402" s="157"/>
      <c r="AD402" s="157"/>
      <c r="AE402" s="157"/>
      <c r="AF402" s="157"/>
      <c r="AG402" s="157"/>
      <c r="AH402" s="157"/>
      <c r="AI402" s="157"/>
      <c r="AJ402" s="157"/>
      <c r="AK402" s="157"/>
      <c r="AL402" s="158"/>
      <c r="AM402" s="155"/>
      <c r="AN402" s="156"/>
      <c r="AO402" s="157"/>
      <c r="AP402" s="1004"/>
      <c r="AQ402" s="226"/>
    </row>
    <row r="403" spans="1:43" ht="6" customHeight="1" thickBot="1" x14ac:dyDescent="0.25">
      <c r="A403" s="228"/>
      <c r="B403" s="791"/>
      <c r="C403" s="230"/>
      <c r="D403" s="231"/>
      <c r="E403" s="232"/>
      <c r="F403" s="232"/>
      <c r="G403" s="232"/>
      <c r="H403" s="232"/>
      <c r="I403" s="232"/>
      <c r="J403" s="232"/>
      <c r="K403" s="232"/>
      <c r="L403" s="232"/>
      <c r="M403" s="232"/>
      <c r="N403" s="232"/>
      <c r="O403" s="232"/>
      <c r="P403" s="232"/>
      <c r="Q403" s="232"/>
      <c r="R403" s="232"/>
      <c r="S403" s="232"/>
      <c r="T403" s="232"/>
      <c r="U403" s="232"/>
      <c r="V403" s="232"/>
      <c r="W403" s="232"/>
      <c r="X403" s="232"/>
      <c r="Y403" s="232"/>
      <c r="Z403" s="232"/>
      <c r="AA403" s="232"/>
      <c r="AB403" s="232"/>
      <c r="AC403" s="232"/>
      <c r="AD403" s="232"/>
      <c r="AE403" s="232"/>
      <c r="AF403" s="232"/>
      <c r="AG403" s="232"/>
      <c r="AH403" s="232"/>
      <c r="AI403" s="232"/>
      <c r="AJ403" s="232"/>
      <c r="AK403" s="232"/>
      <c r="AL403" s="233"/>
      <c r="AM403" s="230"/>
      <c r="AN403" s="231"/>
      <c r="AO403" s="232"/>
      <c r="AP403" s="232"/>
      <c r="AQ403" s="234"/>
    </row>
    <row r="404" spans="1:43" ht="6" customHeight="1" x14ac:dyDescent="0.2">
      <c r="A404" s="222"/>
      <c r="B404" s="219"/>
      <c r="C404" s="220"/>
      <c r="D404" s="221"/>
      <c r="E404" s="222"/>
      <c r="F404" s="222"/>
      <c r="G404" s="222"/>
      <c r="H404" s="222"/>
      <c r="I404" s="222"/>
      <c r="J404" s="222"/>
      <c r="K404" s="222"/>
      <c r="L404" s="222"/>
      <c r="M404" s="222"/>
      <c r="N404" s="222"/>
      <c r="O404" s="222"/>
      <c r="P404" s="222"/>
      <c r="Q404" s="222"/>
      <c r="R404" s="222"/>
      <c r="S404" s="222"/>
      <c r="T404" s="222"/>
      <c r="U404" s="220"/>
      <c r="V404" s="221"/>
      <c r="W404" s="222"/>
      <c r="X404" s="222"/>
      <c r="Y404" s="222"/>
      <c r="Z404" s="222"/>
      <c r="AA404" s="222"/>
      <c r="AB404" s="222"/>
      <c r="AC404" s="222"/>
      <c r="AD404" s="222"/>
      <c r="AE404" s="222"/>
      <c r="AF404" s="222"/>
      <c r="AG404" s="222"/>
      <c r="AH404" s="222"/>
      <c r="AI404" s="222"/>
      <c r="AJ404" s="222"/>
      <c r="AK404" s="222"/>
      <c r="AL404" s="223"/>
      <c r="AM404" s="220"/>
      <c r="AN404" s="221"/>
      <c r="AO404" s="222"/>
      <c r="AP404" s="277"/>
      <c r="AQ404" s="222"/>
    </row>
    <row r="405" spans="1:43" ht="11.25" customHeight="1" x14ac:dyDescent="0.2">
      <c r="A405" s="157"/>
      <c r="B405" s="174">
        <v>1054</v>
      </c>
      <c r="C405" s="155"/>
      <c r="D405" s="156"/>
      <c r="E405" s="914" t="str">
        <f ca="1">VLOOKUP(INDIRECT(ADDRESS(ROW(),COLUMN()-3)),Language_Translations,MATCH(Language_Selected,Language_Options,0),FALSE)</f>
        <v>Pouvez-vous refuser d'avoir des rapports sexuels avec votre (mari/partenaire) quand vous ne souhaitez pas en avoir ?</v>
      </c>
      <c r="F405" s="914"/>
      <c r="G405" s="914"/>
      <c r="H405" s="914"/>
      <c r="I405" s="914"/>
      <c r="J405" s="914"/>
      <c r="K405" s="914"/>
      <c r="L405" s="914"/>
      <c r="M405" s="914"/>
      <c r="N405" s="914"/>
      <c r="O405" s="914"/>
      <c r="P405" s="914"/>
      <c r="Q405" s="914"/>
      <c r="R405" s="914"/>
      <c r="S405" s="914"/>
      <c r="T405" s="914"/>
      <c r="U405" s="238"/>
      <c r="V405" s="156"/>
      <c r="W405" s="159" t="s">
        <v>444</v>
      </c>
      <c r="X405" s="159"/>
      <c r="Y405" s="162" t="s">
        <v>2</v>
      </c>
      <c r="Z405" s="162"/>
      <c r="AA405" s="162"/>
      <c r="AB405" s="162"/>
      <c r="AC405" s="162"/>
      <c r="AD405" s="162"/>
      <c r="AE405" s="162"/>
      <c r="AF405" s="162"/>
      <c r="AG405" s="162"/>
      <c r="AH405" s="162"/>
      <c r="AI405" s="162"/>
      <c r="AJ405" s="162"/>
      <c r="AK405" s="162"/>
      <c r="AL405" s="169" t="s">
        <v>10</v>
      </c>
      <c r="AM405" s="155"/>
      <c r="AN405" s="156"/>
      <c r="AO405" s="157"/>
      <c r="AP405" s="170"/>
      <c r="AQ405" s="157"/>
    </row>
    <row r="406" spans="1:43" x14ac:dyDescent="0.2">
      <c r="A406" s="157"/>
      <c r="B406" s="174"/>
      <c r="C406" s="155"/>
      <c r="D406" s="156"/>
      <c r="E406" s="914"/>
      <c r="F406" s="914"/>
      <c r="G406" s="914"/>
      <c r="H406" s="914"/>
      <c r="I406" s="914"/>
      <c r="J406" s="914"/>
      <c r="K406" s="914"/>
      <c r="L406" s="914"/>
      <c r="M406" s="914"/>
      <c r="N406" s="914"/>
      <c r="O406" s="914"/>
      <c r="P406" s="914"/>
      <c r="Q406" s="914"/>
      <c r="R406" s="914"/>
      <c r="S406" s="914"/>
      <c r="T406" s="914"/>
      <c r="U406" s="238"/>
      <c r="V406" s="156"/>
      <c r="W406" s="159" t="s">
        <v>445</v>
      </c>
      <c r="X406" s="159"/>
      <c r="Y406" s="162" t="s">
        <v>2</v>
      </c>
      <c r="Z406" s="162"/>
      <c r="AA406" s="162"/>
      <c r="AB406" s="162"/>
      <c r="AC406" s="162"/>
      <c r="AD406" s="162"/>
      <c r="AE406" s="162"/>
      <c r="AF406" s="162"/>
      <c r="AG406" s="162"/>
      <c r="AH406" s="162"/>
      <c r="AI406" s="162"/>
      <c r="AJ406" s="162"/>
      <c r="AK406" s="162"/>
      <c r="AL406" s="169" t="s">
        <v>12</v>
      </c>
      <c r="AM406" s="155"/>
      <c r="AN406" s="156"/>
      <c r="AO406" s="157"/>
      <c r="AP406" s="170"/>
      <c r="AQ406" s="157"/>
    </row>
    <row r="407" spans="1:43" x14ac:dyDescent="0.2">
      <c r="A407" s="157"/>
      <c r="B407" s="775"/>
      <c r="C407" s="155"/>
      <c r="D407" s="156"/>
      <c r="E407" s="914"/>
      <c r="F407" s="914"/>
      <c r="G407" s="914"/>
      <c r="H407" s="914"/>
      <c r="I407" s="914"/>
      <c r="J407" s="914"/>
      <c r="K407" s="914"/>
      <c r="L407" s="914"/>
      <c r="M407" s="914"/>
      <c r="N407" s="914"/>
      <c r="O407" s="914"/>
      <c r="P407" s="914"/>
      <c r="Q407" s="914"/>
      <c r="R407" s="914"/>
      <c r="S407" s="914"/>
      <c r="T407" s="914"/>
      <c r="U407" s="238"/>
      <c r="V407" s="156"/>
      <c r="W407" s="157" t="s">
        <v>1521</v>
      </c>
      <c r="X407" s="157"/>
      <c r="Y407" s="157"/>
      <c r="Z407" s="157"/>
      <c r="AA407" s="157"/>
      <c r="AB407" s="157"/>
      <c r="AC407" s="159"/>
      <c r="AD407" s="163" t="s">
        <v>2</v>
      </c>
      <c r="AE407" s="163"/>
      <c r="AF407" s="163"/>
      <c r="AG407" s="163"/>
      <c r="AH407" s="163"/>
      <c r="AI407" s="163"/>
      <c r="AJ407" s="163"/>
      <c r="AK407" s="163"/>
      <c r="AL407" s="269" t="s">
        <v>58</v>
      </c>
      <c r="AM407" s="155"/>
      <c r="AN407" s="156"/>
      <c r="AO407" s="157"/>
      <c r="AP407" s="170"/>
      <c r="AQ407" s="157"/>
    </row>
    <row r="408" spans="1:43" ht="6" customHeight="1" x14ac:dyDescent="0.2">
      <c r="A408" s="172"/>
      <c r="B408" s="171"/>
      <c r="C408" s="166"/>
      <c r="D408" s="165"/>
      <c r="E408" s="172"/>
      <c r="F408" s="172"/>
      <c r="G408" s="172"/>
      <c r="H408" s="172"/>
      <c r="I408" s="172"/>
      <c r="J408" s="172"/>
      <c r="K408" s="172"/>
      <c r="L408" s="172"/>
      <c r="M408" s="172"/>
      <c r="N408" s="172"/>
      <c r="O408" s="172"/>
      <c r="P408" s="172"/>
      <c r="Q408" s="172"/>
      <c r="R408" s="172"/>
      <c r="S408" s="172"/>
      <c r="T408" s="172"/>
      <c r="U408" s="166"/>
      <c r="V408" s="165"/>
      <c r="W408" s="172"/>
      <c r="X408" s="172"/>
      <c r="Y408" s="172"/>
      <c r="Z408" s="172"/>
      <c r="AA408" s="172"/>
      <c r="AB408" s="172"/>
      <c r="AC408" s="172"/>
      <c r="AD408" s="172"/>
      <c r="AE408" s="172"/>
      <c r="AF408" s="172"/>
      <c r="AG408" s="172"/>
      <c r="AH408" s="172"/>
      <c r="AI408" s="172"/>
      <c r="AJ408" s="172"/>
      <c r="AK408" s="172"/>
      <c r="AL408" s="173"/>
      <c r="AM408" s="166"/>
      <c r="AN408" s="165"/>
      <c r="AO408" s="172"/>
      <c r="AP408" s="276"/>
      <c r="AQ408" s="172"/>
    </row>
    <row r="409" spans="1:43" ht="6" customHeight="1" x14ac:dyDescent="0.2">
      <c r="A409" s="34"/>
      <c r="B409" s="787"/>
      <c r="C409" s="152"/>
      <c r="D409" s="153"/>
      <c r="E409" s="34"/>
      <c r="F409" s="34"/>
      <c r="G409" s="34"/>
      <c r="H409" s="34"/>
      <c r="I409" s="34"/>
      <c r="J409" s="34"/>
      <c r="K409" s="34"/>
      <c r="L409" s="34"/>
      <c r="M409" s="34"/>
      <c r="N409" s="34"/>
      <c r="O409" s="34"/>
      <c r="P409" s="34"/>
      <c r="Q409" s="34"/>
      <c r="R409" s="34"/>
      <c r="S409" s="34"/>
      <c r="T409" s="34"/>
      <c r="U409" s="152"/>
      <c r="V409" s="153"/>
      <c r="W409" s="34"/>
      <c r="X409" s="34"/>
      <c r="Y409" s="34"/>
      <c r="Z409" s="34"/>
      <c r="AA409" s="34"/>
      <c r="AB409" s="34"/>
      <c r="AC409" s="34"/>
      <c r="AD409" s="34"/>
      <c r="AE409" s="34"/>
      <c r="AF409" s="34"/>
      <c r="AG409" s="34"/>
      <c r="AH409" s="34"/>
      <c r="AI409" s="34"/>
      <c r="AJ409" s="34"/>
      <c r="AK409" s="34"/>
      <c r="AL409" s="41"/>
      <c r="AM409" s="152"/>
      <c r="AN409" s="153"/>
      <c r="AO409" s="34"/>
      <c r="AP409" s="278"/>
      <c r="AQ409" s="34"/>
    </row>
    <row r="410" spans="1:43" ht="11.25" customHeight="1" x14ac:dyDescent="0.2">
      <c r="A410" s="157"/>
      <c r="B410" s="775">
        <v>1055</v>
      </c>
      <c r="C410" s="155"/>
      <c r="D410" s="156"/>
      <c r="E410" s="914" t="str">
        <f ca="1">VLOOKUP(INDIRECT(ADDRESS(ROW(),COLUMN()-3)),Language_Translations,MATCH(Language_Selected,Language_Options,0),FALSE)</f>
        <v>Pourriez-vous demander à votre (mari/partenaire) d'utiliser un condom si vous vouliez qu'il en utilise un ?</v>
      </c>
      <c r="F410" s="914"/>
      <c r="G410" s="914"/>
      <c r="H410" s="914"/>
      <c r="I410" s="914"/>
      <c r="J410" s="914"/>
      <c r="K410" s="914"/>
      <c r="L410" s="914"/>
      <c r="M410" s="914"/>
      <c r="N410" s="914"/>
      <c r="O410" s="914"/>
      <c r="P410" s="914"/>
      <c r="Q410" s="914"/>
      <c r="R410" s="914"/>
      <c r="S410" s="914"/>
      <c r="T410" s="914"/>
      <c r="U410" s="238"/>
      <c r="V410" s="156"/>
      <c r="W410" s="159" t="s">
        <v>444</v>
      </c>
      <c r="X410" s="159"/>
      <c r="Y410" s="162" t="s">
        <v>2</v>
      </c>
      <c r="Z410" s="162"/>
      <c r="AA410" s="162"/>
      <c r="AB410" s="162"/>
      <c r="AC410" s="162"/>
      <c r="AD410" s="162"/>
      <c r="AE410" s="162"/>
      <c r="AF410" s="162"/>
      <c r="AG410" s="162"/>
      <c r="AH410" s="162"/>
      <c r="AI410" s="162"/>
      <c r="AJ410" s="162"/>
      <c r="AK410" s="162"/>
      <c r="AL410" s="169" t="s">
        <v>10</v>
      </c>
      <c r="AM410" s="155"/>
      <c r="AN410" s="156"/>
      <c r="AO410" s="157"/>
      <c r="AP410" s="170"/>
      <c r="AQ410" s="157"/>
    </row>
    <row r="411" spans="1:43" x14ac:dyDescent="0.2">
      <c r="A411" s="157"/>
      <c r="B411" s="174"/>
      <c r="C411" s="155"/>
      <c r="D411" s="156"/>
      <c r="E411" s="914"/>
      <c r="F411" s="914"/>
      <c r="G411" s="914"/>
      <c r="H411" s="914"/>
      <c r="I411" s="914"/>
      <c r="J411" s="914"/>
      <c r="K411" s="914"/>
      <c r="L411" s="914"/>
      <c r="M411" s="914"/>
      <c r="N411" s="914"/>
      <c r="O411" s="914"/>
      <c r="P411" s="914"/>
      <c r="Q411" s="914"/>
      <c r="R411" s="914"/>
      <c r="S411" s="914"/>
      <c r="T411" s="914"/>
      <c r="U411" s="238"/>
      <c r="V411" s="156"/>
      <c r="W411" s="159" t="s">
        <v>445</v>
      </c>
      <c r="X411" s="159"/>
      <c r="Y411" s="162" t="s">
        <v>2</v>
      </c>
      <c r="Z411" s="162"/>
      <c r="AA411" s="162"/>
      <c r="AB411" s="162"/>
      <c r="AC411" s="162"/>
      <c r="AD411" s="162"/>
      <c r="AE411" s="162"/>
      <c r="AF411" s="162"/>
      <c r="AG411" s="162"/>
      <c r="AH411" s="162"/>
      <c r="AI411" s="162"/>
      <c r="AJ411" s="162"/>
      <c r="AK411" s="162"/>
      <c r="AL411" s="169" t="s">
        <v>12</v>
      </c>
      <c r="AM411" s="155"/>
      <c r="AN411" s="156"/>
      <c r="AO411" s="157"/>
      <c r="AP411" s="170"/>
      <c r="AQ411" s="157"/>
    </row>
    <row r="412" spans="1:43" x14ac:dyDescent="0.2">
      <c r="A412" s="157"/>
      <c r="B412" s="775"/>
      <c r="C412" s="155"/>
      <c r="D412" s="156"/>
      <c r="E412" s="914"/>
      <c r="F412" s="914"/>
      <c r="G412" s="914"/>
      <c r="H412" s="914"/>
      <c r="I412" s="914"/>
      <c r="J412" s="914"/>
      <c r="K412" s="914"/>
      <c r="L412" s="914"/>
      <c r="M412" s="914"/>
      <c r="N412" s="914"/>
      <c r="O412" s="914"/>
      <c r="P412" s="914"/>
      <c r="Q412" s="914"/>
      <c r="R412" s="914"/>
      <c r="S412" s="914"/>
      <c r="T412" s="914"/>
      <c r="U412" s="238"/>
      <c r="V412" s="156"/>
      <c r="W412" s="743" t="s">
        <v>1521</v>
      </c>
      <c r="X412" s="157"/>
      <c r="Y412" s="157"/>
      <c r="Z412" s="157"/>
      <c r="AA412" s="157"/>
      <c r="AB412" s="157"/>
      <c r="AC412" s="159"/>
      <c r="AD412" s="163" t="s">
        <v>2</v>
      </c>
      <c r="AE412" s="163"/>
      <c r="AF412" s="163"/>
      <c r="AG412" s="163"/>
      <c r="AH412" s="163"/>
      <c r="AI412" s="163"/>
      <c r="AJ412" s="163"/>
      <c r="AK412" s="163"/>
      <c r="AL412" s="269" t="s">
        <v>58</v>
      </c>
      <c r="AM412" s="155"/>
      <c r="AN412" s="156"/>
      <c r="AO412" s="157"/>
      <c r="AP412" s="170"/>
      <c r="AQ412" s="157"/>
    </row>
    <row r="413" spans="1:43" ht="6" customHeight="1" x14ac:dyDescent="0.2">
      <c r="A413" s="172"/>
      <c r="B413" s="171"/>
      <c r="C413" s="166"/>
      <c r="D413" s="165"/>
      <c r="E413" s="172"/>
      <c r="F413" s="172"/>
      <c r="G413" s="172"/>
      <c r="H413" s="172"/>
      <c r="I413" s="172"/>
      <c r="J413" s="172"/>
      <c r="K413" s="172"/>
      <c r="L413" s="172"/>
      <c r="M413" s="172"/>
      <c r="N413" s="172"/>
      <c r="O413" s="172"/>
      <c r="P413" s="172"/>
      <c r="Q413" s="172"/>
      <c r="R413" s="172"/>
      <c r="S413" s="172"/>
      <c r="T413" s="172"/>
      <c r="U413" s="166"/>
      <c r="V413" s="165"/>
      <c r="W413" s="172"/>
      <c r="X413" s="172"/>
      <c r="Y413" s="172"/>
      <c r="Z413" s="172"/>
      <c r="AA413" s="172"/>
      <c r="AB413" s="172"/>
      <c r="AC413" s="172"/>
      <c r="AD413" s="172"/>
      <c r="AE413" s="172"/>
      <c r="AF413" s="172"/>
      <c r="AG413" s="172"/>
      <c r="AH413" s="172"/>
      <c r="AI413" s="172"/>
      <c r="AJ413" s="172"/>
      <c r="AK413" s="172"/>
      <c r="AL413" s="173"/>
      <c r="AM413" s="166"/>
      <c r="AN413" s="165"/>
      <c r="AO413" s="172"/>
      <c r="AP413" s="276"/>
      <c r="AQ413" s="172"/>
    </row>
    <row r="414" spans="1:43" ht="6" customHeight="1" x14ac:dyDescent="0.2">
      <c r="A414" s="34"/>
      <c r="B414" s="787"/>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4"/>
      <c r="AL414" s="41"/>
      <c r="AM414" s="34"/>
      <c r="AN414" s="34"/>
      <c r="AO414" s="34"/>
      <c r="AP414" s="34"/>
      <c r="AQ414" s="34"/>
    </row>
    <row r="415" spans="1:43" ht="11.25" customHeight="1" x14ac:dyDescent="0.2">
      <c r="A415" s="28"/>
      <c r="B415" s="916" t="s">
        <v>1683</v>
      </c>
      <c r="C415" s="916"/>
      <c r="D415" s="916"/>
      <c r="E415" s="916"/>
      <c r="F415" s="916"/>
      <c r="G415" s="916"/>
      <c r="H415" s="916"/>
      <c r="I415" s="916"/>
      <c r="J415" s="916"/>
      <c r="K415" s="916"/>
      <c r="L415" s="916"/>
      <c r="M415" s="916"/>
      <c r="N415" s="916"/>
      <c r="O415" s="916"/>
      <c r="P415" s="916"/>
      <c r="Q415" s="916"/>
      <c r="R415" s="916"/>
      <c r="S415" s="916"/>
      <c r="T415" s="916"/>
      <c r="U415" s="916"/>
      <c r="V415" s="916"/>
      <c r="W415" s="916"/>
      <c r="X415" s="916"/>
      <c r="Y415" s="916"/>
      <c r="Z415" s="916"/>
      <c r="AA415" s="916"/>
      <c r="AB415" s="916"/>
      <c r="AC415" s="916"/>
      <c r="AD415" s="916"/>
      <c r="AE415" s="916"/>
      <c r="AF415" s="916"/>
      <c r="AG415" s="916"/>
      <c r="AH415" s="916"/>
      <c r="AI415" s="916"/>
      <c r="AJ415" s="916"/>
      <c r="AK415" s="916"/>
      <c r="AL415" s="916"/>
      <c r="AM415" s="916"/>
      <c r="AN415" s="916"/>
      <c r="AO415" s="916"/>
      <c r="AP415" s="916"/>
      <c r="AQ415" s="916"/>
    </row>
    <row r="416" spans="1:43" x14ac:dyDescent="0.2">
      <c r="A416" s="28"/>
      <c r="B416" s="916"/>
      <c r="C416" s="916"/>
      <c r="D416" s="916"/>
      <c r="E416" s="916"/>
      <c r="F416" s="916"/>
      <c r="G416" s="916"/>
      <c r="H416" s="916"/>
      <c r="I416" s="916"/>
      <c r="J416" s="916"/>
      <c r="K416" s="916"/>
      <c r="L416" s="916"/>
      <c r="M416" s="916"/>
      <c r="N416" s="916"/>
      <c r="O416" s="916"/>
      <c r="P416" s="916"/>
      <c r="Q416" s="916"/>
      <c r="R416" s="916"/>
      <c r="S416" s="916"/>
      <c r="T416" s="916"/>
      <c r="U416" s="916"/>
      <c r="V416" s="916"/>
      <c r="W416" s="916"/>
      <c r="X416" s="916"/>
      <c r="Y416" s="916"/>
      <c r="Z416" s="916"/>
      <c r="AA416" s="916"/>
      <c r="AB416" s="916"/>
      <c r="AC416" s="916"/>
      <c r="AD416" s="916"/>
      <c r="AE416" s="916"/>
      <c r="AF416" s="916"/>
      <c r="AG416" s="916"/>
      <c r="AH416" s="916"/>
      <c r="AI416" s="916"/>
      <c r="AJ416" s="916"/>
      <c r="AK416" s="916"/>
      <c r="AL416" s="916"/>
      <c r="AM416" s="916"/>
      <c r="AN416" s="916"/>
      <c r="AO416" s="916"/>
      <c r="AP416" s="916"/>
      <c r="AQ416" s="916"/>
    </row>
    <row r="417" spans="1:43" ht="11.25" customHeight="1" x14ac:dyDescent="0.2">
      <c r="A417" s="28"/>
      <c r="B417" s="919" t="s">
        <v>1523</v>
      </c>
      <c r="C417" s="919"/>
      <c r="D417" s="919"/>
      <c r="E417" s="919"/>
      <c r="F417" s="919"/>
      <c r="G417" s="919"/>
      <c r="H417" s="919"/>
      <c r="I417" s="919"/>
      <c r="J417" s="919"/>
      <c r="K417" s="919"/>
      <c r="L417" s="919"/>
      <c r="M417" s="919"/>
      <c r="N417" s="919"/>
      <c r="O417" s="919"/>
      <c r="P417" s="919"/>
      <c r="Q417" s="919"/>
      <c r="R417" s="919"/>
      <c r="S417" s="919"/>
      <c r="T417" s="919"/>
      <c r="U417" s="919"/>
      <c r="V417" s="919"/>
      <c r="W417" s="919"/>
      <c r="X417" s="919"/>
      <c r="Y417" s="919"/>
      <c r="Z417" s="919"/>
      <c r="AA417" s="919"/>
      <c r="AB417" s="919"/>
      <c r="AC417" s="919"/>
      <c r="AD417" s="919"/>
      <c r="AE417" s="919"/>
      <c r="AF417" s="919"/>
      <c r="AG417" s="919"/>
      <c r="AH417" s="919"/>
      <c r="AI417" s="919"/>
      <c r="AJ417" s="919"/>
      <c r="AK417" s="919"/>
      <c r="AL417" s="919"/>
      <c r="AM417" s="919"/>
      <c r="AN417" s="919"/>
      <c r="AO417" s="919"/>
      <c r="AP417" s="919"/>
      <c r="AQ417" s="919"/>
    </row>
    <row r="418" spans="1:43" ht="11.25" customHeight="1" x14ac:dyDescent="0.2">
      <c r="A418" s="28"/>
      <c r="B418" s="927" t="str">
        <f>"(3) On suppose que l'année de l'enquête est " &amp; FW_YR &amp; ". Pour les enquêtes commençant en " &amp; FW_YR+1 &amp; ",toutes les références aux années du calendrier doivent être augmentées de une année; par exemple, " &amp; FW_YR-6 &amp; " devient " &amp; FW_YR-5 &amp; ", " &amp; FW_YR-5 &amp; " devient " &amp; FW_YR-4 &amp; ", " &amp; FW_YR-4 &amp; " devient " &amp; FW_YR-3 &amp; ", et ainsi de suite pour toutes les années dans tout le questionnaire."</f>
        <v>(3) On suppose que l'année de l'enquête est 2015. Pour les enquêtes commençant en 2016,toutes les références aux années du calendrier doivent être augmentées de une année; par exemple, 2009 devient 2010, 2010 devient 2011, 2011 devient 2012, et ainsi de suite pour toutes les années dans tout le questionnaire.</v>
      </c>
      <c r="C418" s="927"/>
      <c r="D418" s="927"/>
      <c r="E418" s="927"/>
      <c r="F418" s="927"/>
      <c r="G418" s="927"/>
      <c r="H418" s="927"/>
      <c r="I418" s="927"/>
      <c r="J418" s="927"/>
      <c r="K418" s="927"/>
      <c r="L418" s="927"/>
      <c r="M418" s="927"/>
      <c r="N418" s="927"/>
      <c r="O418" s="927"/>
      <c r="P418" s="927"/>
      <c r="Q418" s="927"/>
      <c r="R418" s="927"/>
      <c r="S418" s="927"/>
      <c r="T418" s="927"/>
      <c r="U418" s="927"/>
      <c r="V418" s="927"/>
      <c r="W418" s="927"/>
      <c r="X418" s="927"/>
      <c r="Y418" s="927"/>
      <c r="Z418" s="927"/>
      <c r="AA418" s="927"/>
      <c r="AB418" s="927"/>
      <c r="AC418" s="927"/>
      <c r="AD418" s="927"/>
      <c r="AE418" s="927"/>
      <c r="AF418" s="927"/>
      <c r="AG418" s="927"/>
      <c r="AH418" s="927"/>
      <c r="AI418" s="927"/>
      <c r="AJ418" s="927"/>
      <c r="AK418" s="927"/>
      <c r="AL418" s="927"/>
      <c r="AM418" s="927"/>
      <c r="AN418" s="927"/>
      <c r="AO418" s="927"/>
      <c r="AP418" s="927"/>
      <c r="AQ418" s="927"/>
    </row>
    <row r="419" spans="1:43" ht="11.25" customHeight="1" x14ac:dyDescent="0.2">
      <c r="A419" s="28"/>
      <c r="B419" s="927"/>
      <c r="C419" s="927"/>
      <c r="D419" s="927"/>
      <c r="E419" s="927"/>
      <c r="F419" s="927"/>
      <c r="G419" s="927"/>
      <c r="H419" s="927"/>
      <c r="I419" s="927"/>
      <c r="J419" s="927"/>
      <c r="K419" s="927"/>
      <c r="L419" s="927"/>
      <c r="M419" s="927"/>
      <c r="N419" s="927"/>
      <c r="O419" s="927"/>
      <c r="P419" s="927"/>
      <c r="Q419" s="927"/>
      <c r="R419" s="927"/>
      <c r="S419" s="927"/>
      <c r="T419" s="927"/>
      <c r="U419" s="927"/>
      <c r="V419" s="927"/>
      <c r="W419" s="927"/>
      <c r="X419" s="927"/>
      <c r="Y419" s="927"/>
      <c r="Z419" s="927"/>
      <c r="AA419" s="927"/>
      <c r="AB419" s="927"/>
      <c r="AC419" s="927"/>
      <c r="AD419" s="927"/>
      <c r="AE419" s="927"/>
      <c r="AF419" s="927"/>
      <c r="AG419" s="927"/>
      <c r="AH419" s="927"/>
      <c r="AI419" s="927"/>
      <c r="AJ419" s="927"/>
      <c r="AK419" s="927"/>
      <c r="AL419" s="927"/>
      <c r="AM419" s="927"/>
      <c r="AN419" s="927"/>
      <c r="AO419" s="927"/>
      <c r="AP419" s="927"/>
      <c r="AQ419" s="927"/>
    </row>
    <row r="420" spans="1:43" ht="11.25" customHeight="1" x14ac:dyDescent="0.2">
      <c r="A420" s="28"/>
      <c r="B420" s="927"/>
      <c r="C420" s="927"/>
      <c r="D420" s="927"/>
      <c r="E420" s="927"/>
      <c r="F420" s="927"/>
      <c r="G420" s="927"/>
      <c r="H420" s="927"/>
      <c r="I420" s="927"/>
      <c r="J420" s="927"/>
      <c r="K420" s="927"/>
      <c r="L420" s="927"/>
      <c r="M420" s="927"/>
      <c r="N420" s="927"/>
      <c r="O420" s="927"/>
      <c r="P420" s="927"/>
      <c r="Q420" s="927"/>
      <c r="R420" s="927"/>
      <c r="S420" s="927"/>
      <c r="T420" s="927"/>
      <c r="U420" s="927"/>
      <c r="V420" s="927"/>
      <c r="W420" s="927"/>
      <c r="X420" s="927"/>
      <c r="Y420" s="927"/>
      <c r="Z420" s="927"/>
      <c r="AA420" s="927"/>
      <c r="AB420" s="927"/>
      <c r="AC420" s="927"/>
      <c r="AD420" s="927"/>
      <c r="AE420" s="927"/>
      <c r="AF420" s="927"/>
      <c r="AG420" s="927"/>
      <c r="AH420" s="927"/>
      <c r="AI420" s="927"/>
      <c r="AJ420" s="927"/>
      <c r="AK420" s="927"/>
      <c r="AL420" s="927"/>
      <c r="AM420" s="927"/>
      <c r="AN420" s="927"/>
      <c r="AO420" s="927"/>
      <c r="AP420" s="927"/>
      <c r="AQ420" s="927"/>
    </row>
    <row r="421" spans="1:43" ht="11.25" customHeight="1" x14ac:dyDescent="0.2">
      <c r="A421" s="28"/>
      <c r="B421" s="919" t="s">
        <v>1684</v>
      </c>
      <c r="C421" s="919"/>
      <c r="D421" s="919"/>
      <c r="E421" s="919"/>
      <c r="F421" s="919"/>
      <c r="G421" s="919"/>
      <c r="H421" s="919"/>
      <c r="I421" s="919"/>
      <c r="J421" s="919"/>
      <c r="K421" s="919"/>
      <c r="L421" s="919"/>
      <c r="M421" s="919"/>
      <c r="N421" s="919"/>
      <c r="O421" s="919"/>
      <c r="P421" s="919"/>
      <c r="Q421" s="919"/>
      <c r="R421" s="919"/>
      <c r="S421" s="919"/>
      <c r="T421" s="919"/>
      <c r="U421" s="919"/>
      <c r="V421" s="919"/>
      <c r="W421" s="919"/>
      <c r="X421" s="919"/>
      <c r="Y421" s="919"/>
      <c r="Z421" s="919"/>
      <c r="AA421" s="919"/>
      <c r="AB421" s="919"/>
      <c r="AC421" s="919"/>
      <c r="AD421" s="919"/>
      <c r="AE421" s="919"/>
      <c r="AF421" s="919"/>
      <c r="AG421" s="919"/>
      <c r="AH421" s="919"/>
      <c r="AI421" s="919"/>
      <c r="AJ421" s="919"/>
      <c r="AK421" s="919"/>
      <c r="AL421" s="919"/>
      <c r="AM421" s="919"/>
      <c r="AN421" s="919"/>
      <c r="AO421" s="919"/>
      <c r="AP421" s="919"/>
      <c r="AQ421" s="919"/>
    </row>
    <row r="422" spans="1:43" ht="11.25" customHeight="1" x14ac:dyDescent="0.2">
      <c r="A422" s="766"/>
      <c r="B422" s="919"/>
      <c r="C422" s="919"/>
      <c r="D422" s="919"/>
      <c r="E422" s="919"/>
      <c r="F422" s="919"/>
      <c r="G422" s="919"/>
      <c r="H422" s="919"/>
      <c r="I422" s="919"/>
      <c r="J422" s="919"/>
      <c r="K422" s="919"/>
      <c r="L422" s="919"/>
      <c r="M422" s="919"/>
      <c r="N422" s="919"/>
      <c r="O422" s="919"/>
      <c r="P422" s="919"/>
      <c r="Q422" s="919"/>
      <c r="R422" s="919"/>
      <c r="S422" s="919"/>
      <c r="T422" s="919"/>
      <c r="U422" s="919"/>
      <c r="V422" s="919"/>
      <c r="W422" s="919"/>
      <c r="X422" s="919"/>
      <c r="Y422" s="919"/>
      <c r="Z422" s="919"/>
      <c r="AA422" s="919"/>
      <c r="AB422" s="919"/>
      <c r="AC422" s="919"/>
      <c r="AD422" s="919"/>
      <c r="AE422" s="919"/>
      <c r="AF422" s="919"/>
      <c r="AG422" s="919"/>
      <c r="AH422" s="919"/>
      <c r="AI422" s="919"/>
      <c r="AJ422" s="919"/>
      <c r="AK422" s="919"/>
      <c r="AL422" s="919"/>
      <c r="AM422" s="919"/>
      <c r="AN422" s="919"/>
      <c r="AO422" s="919"/>
      <c r="AP422" s="919"/>
      <c r="AQ422" s="919"/>
    </row>
    <row r="423" spans="1:43" x14ac:dyDescent="0.2">
      <c r="A423" s="28"/>
      <c r="B423" s="919"/>
      <c r="C423" s="919"/>
      <c r="D423" s="919"/>
      <c r="E423" s="919"/>
      <c r="F423" s="919"/>
      <c r="G423" s="919"/>
      <c r="H423" s="919"/>
      <c r="I423" s="919"/>
      <c r="J423" s="919"/>
      <c r="K423" s="919"/>
      <c r="L423" s="919"/>
      <c r="M423" s="919"/>
      <c r="N423" s="919"/>
      <c r="O423" s="919"/>
      <c r="P423" s="919"/>
      <c r="Q423" s="919"/>
      <c r="R423" s="919"/>
      <c r="S423" s="919"/>
      <c r="T423" s="919"/>
      <c r="U423" s="919"/>
      <c r="V423" s="919"/>
      <c r="W423" s="919"/>
      <c r="X423" s="919"/>
      <c r="Y423" s="919"/>
      <c r="Z423" s="919"/>
      <c r="AA423" s="919"/>
      <c r="AB423" s="919"/>
      <c r="AC423" s="919"/>
      <c r="AD423" s="919"/>
      <c r="AE423" s="919"/>
      <c r="AF423" s="919"/>
      <c r="AG423" s="919"/>
      <c r="AH423" s="919"/>
      <c r="AI423" s="919"/>
      <c r="AJ423" s="919"/>
      <c r="AK423" s="919"/>
      <c r="AL423" s="919"/>
      <c r="AM423" s="919"/>
      <c r="AN423" s="919"/>
      <c r="AO423" s="919"/>
      <c r="AP423" s="919"/>
      <c r="AQ423" s="919"/>
    </row>
    <row r="424" spans="1:43" ht="6" customHeight="1" x14ac:dyDescent="0.2">
      <c r="A424" s="28"/>
      <c r="B424" s="757"/>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36"/>
      <c r="AM424" s="2"/>
      <c r="AN424" s="2"/>
      <c r="AO424" s="2"/>
      <c r="AP424" s="24"/>
      <c r="AQ424" s="2"/>
    </row>
  </sheetData>
  <sheetProtection formatCells="0" formatRows="0" insertRows="0" deleteRows="0"/>
  <mergeCells count="103">
    <mergeCell ref="AP156:AP157"/>
    <mergeCell ref="E160:T160"/>
    <mergeCell ref="AP162:AP163"/>
    <mergeCell ref="Z238:AK238"/>
    <mergeCell ref="Z129:AK129"/>
    <mergeCell ref="Z220:AK220"/>
    <mergeCell ref="Z110:AK110"/>
    <mergeCell ref="Z122:AK122"/>
    <mergeCell ref="Z201:AK201"/>
    <mergeCell ref="Z213:AK213"/>
    <mergeCell ref="E114:T114"/>
    <mergeCell ref="E193:T201"/>
    <mergeCell ref="E203:T203"/>
    <mergeCell ref="E233:T240"/>
    <mergeCell ref="E141:T141"/>
    <mergeCell ref="E136:T138"/>
    <mergeCell ref="E132:T133"/>
    <mergeCell ref="E170:T173"/>
    <mergeCell ref="E166:T167"/>
    <mergeCell ref="E190:T191"/>
    <mergeCell ref="E186:T187"/>
    <mergeCell ref="AP171:AP172"/>
    <mergeCell ref="Z366:AK366"/>
    <mergeCell ref="Z378:AK378"/>
    <mergeCell ref="A1:AQ1"/>
    <mergeCell ref="W3:AL3"/>
    <mergeCell ref="E3:T3"/>
    <mergeCell ref="E104:T111"/>
    <mergeCell ref="E21:T23"/>
    <mergeCell ref="E16:T18"/>
    <mergeCell ref="E10:T13"/>
    <mergeCell ref="F84:T84"/>
    <mergeCell ref="E81:T82"/>
    <mergeCell ref="E99:T100"/>
    <mergeCell ref="E90:T91"/>
    <mergeCell ref="AP51:AP52"/>
    <mergeCell ref="F87:T87"/>
    <mergeCell ref="E49:T49"/>
    <mergeCell ref="E61:T61"/>
    <mergeCell ref="E70:T70"/>
    <mergeCell ref="E77:AL78"/>
    <mergeCell ref="M64:Q66"/>
    <mergeCell ref="AP63:AP64"/>
    <mergeCell ref="AN3:AQ3"/>
    <mergeCell ref="AP143:AP144"/>
    <mergeCell ref="W65:AB67"/>
    <mergeCell ref="E5:T7"/>
    <mergeCell ref="B415:AQ416"/>
    <mergeCell ref="B417:AQ417"/>
    <mergeCell ref="B421:AQ423"/>
    <mergeCell ref="B418:AQ420"/>
    <mergeCell ref="E338:T340"/>
    <mergeCell ref="E343:T343"/>
    <mergeCell ref="E350:T352"/>
    <mergeCell ref="E361:T368"/>
    <mergeCell ref="E370:T370"/>
    <mergeCell ref="E355:T357"/>
    <mergeCell ref="E399:T399"/>
    <mergeCell ref="E410:T412"/>
    <mergeCell ref="E405:T407"/>
    <mergeCell ref="E393:T396"/>
    <mergeCell ref="AP401:AP402"/>
    <mergeCell ref="E386:T390"/>
    <mergeCell ref="E285:T287"/>
    <mergeCell ref="E36:T38"/>
    <mergeCell ref="AP316:AP317"/>
    <mergeCell ref="AP322:AP323"/>
    <mergeCell ref="AP345:AP346"/>
    <mergeCell ref="Z253:AK253"/>
    <mergeCell ref="Z383:AK383"/>
    <mergeCell ref="E320:AL320"/>
    <mergeCell ref="E314:T314"/>
    <mergeCell ref="E326:T329"/>
    <mergeCell ref="E332:T335"/>
    <mergeCell ref="N306:T311"/>
    <mergeCell ref="F306:L311"/>
    <mergeCell ref="E280:T282"/>
    <mergeCell ref="E275:T277"/>
    <mergeCell ref="E270:T272"/>
    <mergeCell ref="E265:T267"/>
    <mergeCell ref="E261:T262"/>
    <mergeCell ref="E242:T242"/>
    <mergeCell ref="E301:T301"/>
    <mergeCell ref="E295:T298"/>
    <mergeCell ref="E290:T292"/>
    <mergeCell ref="E256:T258"/>
    <mergeCell ref="E180:T183"/>
    <mergeCell ref="Z250:AK250"/>
    <mergeCell ref="E31:T33"/>
    <mergeCell ref="E26:T28"/>
    <mergeCell ref="F46:T46"/>
    <mergeCell ref="F45:T45"/>
    <mergeCell ref="F44:T44"/>
    <mergeCell ref="E41:T42"/>
    <mergeCell ref="E176:T177"/>
    <mergeCell ref="E227:T229"/>
    <mergeCell ref="E223:T224"/>
    <mergeCell ref="E156:T157"/>
    <mergeCell ref="E94:T96"/>
    <mergeCell ref="E147:T149"/>
    <mergeCell ref="E55:T58"/>
    <mergeCell ref="E152:T153"/>
    <mergeCell ref="F85:T86"/>
  </mergeCells>
  <printOptions horizontalCentered="1"/>
  <pageMargins left="0.5" right="0.5" top="0.5" bottom="0.5" header="0.3" footer="0.3"/>
  <pageSetup paperSize="9" orientation="portrait" r:id="rId1"/>
  <headerFooter>
    <oddFooter>&amp;CW-&amp;P</oddFooter>
  </headerFooter>
  <rowBreaks count="5" manualBreakCount="5">
    <brk id="88" max="42" man="1"/>
    <brk id="164" max="42" man="1"/>
    <brk id="225" max="42" man="1"/>
    <brk id="299" max="42" man="1"/>
    <brk id="353" max="42"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0">
    <tabColor theme="5" tint="0.39997558519241921"/>
  </sheetPr>
  <dimension ref="A1:AQ105"/>
  <sheetViews>
    <sheetView view="pageBreakPreview" zoomScaleNormal="100" zoomScaleSheetLayoutView="100" workbookViewId="0"/>
  </sheetViews>
  <sheetFormatPr defaultColWidth="2.77734375" defaultRowHeight="10" x14ac:dyDescent="0.2"/>
  <cols>
    <col min="1" max="1" width="1.77734375" style="144" customWidth="1"/>
    <col min="2" max="2" width="4.77734375" style="237" customWidth="1"/>
    <col min="3" max="4" width="1.77734375" style="144" customWidth="1"/>
    <col min="5" max="5" width="2.77734375" style="144" customWidth="1"/>
    <col min="6" max="14" width="2.77734375" style="144"/>
    <col min="15" max="15" width="2.77734375" style="144" customWidth="1"/>
    <col min="16" max="20" width="2.77734375" style="144"/>
    <col min="21" max="22" width="1.77734375" style="144" customWidth="1"/>
    <col min="23" max="26" width="2.77734375" style="144"/>
    <col min="27" max="32" width="2.77734375" style="144" customWidth="1"/>
    <col min="33" max="37" width="2.77734375" style="144"/>
    <col min="38" max="38" width="2.77734375" style="143"/>
    <col min="39" max="41" width="1.77734375" style="144" customWidth="1"/>
    <col min="42" max="42" width="4.77734375" style="144" customWidth="1"/>
    <col min="43" max="43" width="1.77734375" style="144" customWidth="1"/>
    <col min="44" max="16384" width="2.77734375" style="144"/>
  </cols>
  <sheetData>
    <row r="1" spans="1:43" x14ac:dyDescent="0.2">
      <c r="A1" s="920" t="s">
        <v>1333</v>
      </c>
      <c r="B1" s="920"/>
      <c r="C1" s="920"/>
      <c r="D1" s="920"/>
      <c r="E1" s="920"/>
      <c r="F1" s="920"/>
      <c r="G1" s="920"/>
      <c r="H1" s="920"/>
      <c r="I1" s="920"/>
      <c r="J1" s="920"/>
      <c r="K1" s="920"/>
      <c r="L1" s="920"/>
      <c r="M1" s="920"/>
      <c r="N1" s="920"/>
      <c r="O1" s="920"/>
      <c r="P1" s="920"/>
      <c r="Q1" s="920"/>
      <c r="R1" s="920"/>
      <c r="S1" s="920"/>
      <c r="T1" s="920"/>
      <c r="U1" s="920"/>
      <c r="V1" s="920"/>
      <c r="W1" s="920"/>
      <c r="X1" s="920"/>
      <c r="Y1" s="920"/>
      <c r="Z1" s="920"/>
      <c r="AA1" s="920"/>
      <c r="AB1" s="920"/>
      <c r="AC1" s="920"/>
      <c r="AD1" s="920"/>
      <c r="AE1" s="920"/>
      <c r="AF1" s="920"/>
      <c r="AG1" s="920"/>
      <c r="AH1" s="920"/>
      <c r="AI1" s="920"/>
      <c r="AJ1" s="920"/>
      <c r="AK1" s="920"/>
      <c r="AL1" s="920"/>
      <c r="AM1" s="920"/>
      <c r="AN1" s="920"/>
      <c r="AO1" s="920"/>
      <c r="AP1" s="920"/>
      <c r="AQ1" s="920"/>
    </row>
    <row r="2" spans="1:43" ht="6" customHeight="1" x14ac:dyDescent="0.2">
      <c r="A2" s="28"/>
      <c r="B2" s="777"/>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36"/>
      <c r="AM2" s="24"/>
      <c r="AN2" s="24"/>
      <c r="AO2" s="24"/>
      <c r="AP2" s="24"/>
      <c r="AQ2" s="24"/>
    </row>
    <row r="3" spans="1:43" s="150" customFormat="1" ht="11.25" customHeight="1" thickBot="1" x14ac:dyDescent="0.25">
      <c r="A3" s="146"/>
      <c r="B3" s="797" t="s">
        <v>1543</v>
      </c>
      <c r="C3" s="148"/>
      <c r="D3" s="149"/>
      <c r="E3" s="922" t="s">
        <v>423</v>
      </c>
      <c r="F3" s="922"/>
      <c r="G3" s="922"/>
      <c r="H3" s="922"/>
      <c r="I3" s="922"/>
      <c r="J3" s="922"/>
      <c r="K3" s="922"/>
      <c r="L3" s="922"/>
      <c r="M3" s="922"/>
      <c r="N3" s="922"/>
      <c r="O3" s="922"/>
      <c r="P3" s="922"/>
      <c r="Q3" s="922"/>
      <c r="R3" s="922"/>
      <c r="S3" s="922"/>
      <c r="T3" s="922"/>
      <c r="U3" s="148"/>
      <c r="V3" s="149"/>
      <c r="W3" s="922" t="s">
        <v>103</v>
      </c>
      <c r="X3" s="922"/>
      <c r="Y3" s="922"/>
      <c r="Z3" s="922"/>
      <c r="AA3" s="922"/>
      <c r="AB3" s="922"/>
      <c r="AC3" s="922"/>
      <c r="AD3" s="922"/>
      <c r="AE3" s="922"/>
      <c r="AF3" s="922"/>
      <c r="AG3" s="922"/>
      <c r="AH3" s="922"/>
      <c r="AI3" s="922"/>
      <c r="AJ3" s="922"/>
      <c r="AK3" s="922"/>
      <c r="AL3" s="922"/>
      <c r="AM3" s="148"/>
      <c r="AN3" s="925" t="s">
        <v>424</v>
      </c>
      <c r="AO3" s="926"/>
      <c r="AP3" s="926"/>
      <c r="AQ3" s="926"/>
    </row>
    <row r="4" spans="1:43" ht="6" customHeight="1" x14ac:dyDescent="0.2">
      <c r="A4" s="26"/>
      <c r="B4" s="787"/>
      <c r="C4" s="152"/>
      <c r="D4" s="153"/>
      <c r="E4" s="34"/>
      <c r="F4" s="34"/>
      <c r="G4" s="34"/>
      <c r="H4" s="34"/>
      <c r="I4" s="34"/>
      <c r="J4" s="34"/>
      <c r="K4" s="34"/>
      <c r="L4" s="34"/>
      <c r="M4" s="34"/>
      <c r="N4" s="34"/>
      <c r="O4" s="34"/>
      <c r="P4" s="34"/>
      <c r="Q4" s="34"/>
      <c r="R4" s="34"/>
      <c r="S4" s="34"/>
      <c r="T4" s="34"/>
      <c r="U4" s="152"/>
      <c r="V4" s="153"/>
      <c r="W4" s="34"/>
      <c r="X4" s="34"/>
      <c r="Y4" s="34"/>
      <c r="Z4" s="34"/>
      <c r="AA4" s="34"/>
      <c r="AB4" s="34"/>
      <c r="AC4" s="34"/>
      <c r="AD4" s="34"/>
      <c r="AE4" s="34"/>
      <c r="AF4" s="34"/>
      <c r="AG4" s="34"/>
      <c r="AH4" s="34"/>
      <c r="AI4" s="34"/>
      <c r="AJ4" s="34"/>
      <c r="AK4" s="34"/>
      <c r="AL4" s="41"/>
      <c r="AM4" s="152"/>
      <c r="AN4" s="153"/>
      <c r="AO4" s="34"/>
      <c r="AP4" s="34"/>
      <c r="AQ4" s="26"/>
    </row>
    <row r="5" spans="1:43" ht="11.25" customHeight="1" x14ac:dyDescent="0.2">
      <c r="A5" s="24"/>
      <c r="B5" s="775">
        <v>1101</v>
      </c>
      <c r="C5" s="155"/>
      <c r="D5" s="95"/>
      <c r="E5" s="924" t="str">
        <f ca="1">VLOOKUP(INDIRECT(ADDRESS(ROW(),COLUMN()-3)),Language_Translations,MATCH(Language_Selected,Language_Options,0),FALSE)</f>
        <v>Je voudrais maintenant vous poser d'autres questions concernant des problèmes de santé. Au cours des 12 derniers mois, vous a-t-on fait une injection pour une raison quelconque ?
SI OUI: Combien d'injections avez-vous eu ?</v>
      </c>
      <c r="F5" s="924"/>
      <c r="G5" s="924"/>
      <c r="H5" s="924"/>
      <c r="I5" s="924"/>
      <c r="J5" s="924"/>
      <c r="K5" s="924"/>
      <c r="L5" s="924"/>
      <c r="M5" s="924"/>
      <c r="N5" s="924"/>
      <c r="O5" s="924"/>
      <c r="P5" s="924"/>
      <c r="Q5" s="924"/>
      <c r="R5" s="924"/>
      <c r="S5" s="924"/>
      <c r="T5" s="924"/>
      <c r="U5" s="155"/>
      <c r="V5" s="156"/>
      <c r="W5" s="157"/>
      <c r="X5" s="157"/>
      <c r="Y5" s="157"/>
      <c r="Z5" s="157"/>
      <c r="AA5" s="157"/>
      <c r="AB5" s="157"/>
      <c r="AC5" s="157"/>
      <c r="AD5" s="157"/>
      <c r="AE5" s="157"/>
      <c r="AF5" s="157"/>
      <c r="AG5" s="157"/>
      <c r="AH5" s="157"/>
      <c r="AI5" s="157"/>
      <c r="AJ5" s="157"/>
      <c r="AK5" s="157"/>
      <c r="AL5" s="158"/>
      <c r="AM5" s="155"/>
      <c r="AN5" s="156"/>
      <c r="AO5" s="157"/>
      <c r="AP5" s="157"/>
      <c r="AQ5" s="24"/>
    </row>
    <row r="6" spans="1:43" x14ac:dyDescent="0.2">
      <c r="A6" s="24"/>
      <c r="B6" s="775"/>
      <c r="C6" s="155"/>
      <c r="D6" s="95"/>
      <c r="E6" s="924"/>
      <c r="F6" s="924"/>
      <c r="G6" s="924"/>
      <c r="H6" s="924"/>
      <c r="I6" s="924"/>
      <c r="J6" s="924"/>
      <c r="K6" s="924"/>
      <c r="L6" s="924"/>
      <c r="M6" s="924"/>
      <c r="N6" s="924"/>
      <c r="O6" s="924"/>
      <c r="P6" s="924"/>
      <c r="Q6" s="924"/>
      <c r="R6" s="924"/>
      <c r="S6" s="924"/>
      <c r="T6" s="924"/>
      <c r="U6" s="155"/>
      <c r="V6" s="156"/>
      <c r="W6" s="157"/>
      <c r="X6" s="157"/>
      <c r="Y6" s="157"/>
      <c r="Z6" s="157"/>
      <c r="AA6" s="157"/>
      <c r="AB6" s="157"/>
      <c r="AC6" s="157"/>
      <c r="AD6" s="157"/>
      <c r="AE6" s="157"/>
      <c r="AF6" s="157"/>
      <c r="AG6" s="157"/>
      <c r="AH6" s="159"/>
      <c r="AI6" s="153"/>
      <c r="AJ6" s="152"/>
      <c r="AK6" s="153"/>
      <c r="AL6" s="160"/>
      <c r="AM6" s="155"/>
      <c r="AN6" s="156"/>
      <c r="AO6" s="157"/>
      <c r="AP6" s="157"/>
      <c r="AQ6" s="24"/>
    </row>
    <row r="7" spans="1:43" x14ac:dyDescent="0.2">
      <c r="A7" s="24"/>
      <c r="B7" s="161"/>
      <c r="C7" s="155"/>
      <c r="D7" s="95"/>
      <c r="E7" s="924"/>
      <c r="F7" s="924"/>
      <c r="G7" s="924"/>
      <c r="H7" s="924"/>
      <c r="I7" s="924"/>
      <c r="J7" s="924"/>
      <c r="K7" s="924"/>
      <c r="L7" s="924"/>
      <c r="M7" s="924"/>
      <c r="N7" s="924"/>
      <c r="O7" s="924"/>
      <c r="P7" s="924"/>
      <c r="Q7" s="924"/>
      <c r="R7" s="924"/>
      <c r="S7" s="924"/>
      <c r="T7" s="924"/>
      <c r="U7" s="155"/>
      <c r="V7" s="156"/>
      <c r="W7" s="157" t="s">
        <v>1335</v>
      </c>
      <c r="X7" s="157"/>
      <c r="Y7" s="157"/>
      <c r="Z7" s="157"/>
      <c r="AA7" s="157"/>
      <c r="AB7" s="157"/>
      <c r="AC7" s="157"/>
      <c r="AD7" s="157"/>
      <c r="AE7" s="162" t="s">
        <v>2</v>
      </c>
      <c r="AF7" s="163"/>
      <c r="AG7" s="164"/>
      <c r="AH7" s="162"/>
      <c r="AI7" s="165"/>
      <c r="AJ7" s="166"/>
      <c r="AK7" s="165"/>
      <c r="AL7" s="167"/>
      <c r="AM7" s="155"/>
      <c r="AN7" s="156"/>
      <c r="AO7" s="157"/>
      <c r="AP7" s="157"/>
      <c r="AQ7" s="24"/>
    </row>
    <row r="8" spans="1:43" x14ac:dyDescent="0.2">
      <c r="A8" s="24"/>
      <c r="B8" s="161"/>
      <c r="C8" s="155"/>
      <c r="D8" s="95"/>
      <c r="E8" s="924"/>
      <c r="F8" s="924"/>
      <c r="G8" s="924"/>
      <c r="H8" s="924"/>
      <c r="I8" s="924"/>
      <c r="J8" s="924"/>
      <c r="K8" s="924"/>
      <c r="L8" s="924"/>
      <c r="M8" s="924"/>
      <c r="N8" s="924"/>
      <c r="O8" s="924"/>
      <c r="P8" s="924"/>
      <c r="Q8" s="924"/>
      <c r="R8" s="924"/>
      <c r="S8" s="924"/>
      <c r="T8" s="924"/>
      <c r="U8" s="155"/>
      <c r="V8" s="156"/>
      <c r="W8" s="157"/>
      <c r="X8" s="157"/>
      <c r="Y8" s="157"/>
      <c r="Z8" s="157"/>
      <c r="AA8" s="157"/>
      <c r="AB8" s="157"/>
      <c r="AC8" s="157"/>
      <c r="AD8" s="157"/>
      <c r="AE8" s="157"/>
      <c r="AF8" s="157"/>
      <c r="AG8" s="157"/>
      <c r="AH8" s="159"/>
      <c r="AI8" s="157"/>
      <c r="AJ8" s="157"/>
      <c r="AK8" s="157"/>
      <c r="AL8" s="158"/>
      <c r="AM8" s="155"/>
      <c r="AN8" s="156"/>
      <c r="AO8" s="157"/>
      <c r="AP8" s="157"/>
      <c r="AQ8" s="24"/>
    </row>
    <row r="9" spans="1:43" x14ac:dyDescent="0.2">
      <c r="A9" s="24"/>
      <c r="B9" s="161"/>
      <c r="C9" s="155"/>
      <c r="D9" s="95"/>
      <c r="E9" s="924"/>
      <c r="F9" s="924"/>
      <c r="G9" s="924"/>
      <c r="H9" s="924"/>
      <c r="I9" s="924"/>
      <c r="J9" s="924"/>
      <c r="K9" s="924"/>
      <c r="L9" s="924"/>
      <c r="M9" s="924"/>
      <c r="N9" s="924"/>
      <c r="O9" s="924"/>
      <c r="P9" s="924"/>
      <c r="Q9" s="924"/>
      <c r="R9" s="924"/>
      <c r="S9" s="924"/>
      <c r="T9" s="924"/>
      <c r="U9" s="155"/>
      <c r="V9" s="156"/>
      <c r="W9" s="159"/>
      <c r="X9" s="159"/>
      <c r="Y9" s="159"/>
      <c r="Z9" s="159"/>
      <c r="AA9" s="159"/>
      <c r="AB9" s="159"/>
      <c r="AC9" s="159"/>
      <c r="AD9" s="159"/>
      <c r="AE9" s="159"/>
      <c r="AF9" s="159"/>
      <c r="AG9" s="159"/>
      <c r="AH9" s="159"/>
      <c r="AI9" s="159"/>
      <c r="AJ9" s="159"/>
      <c r="AK9" s="159"/>
      <c r="AL9" s="168"/>
      <c r="AM9" s="155"/>
      <c r="AN9" s="156"/>
      <c r="AO9" s="157"/>
      <c r="AP9" s="157"/>
      <c r="AQ9" s="24"/>
    </row>
    <row r="10" spans="1:43" x14ac:dyDescent="0.2">
      <c r="A10" s="24"/>
      <c r="B10" s="161"/>
      <c r="C10" s="155"/>
      <c r="D10" s="95"/>
      <c r="E10" s="924"/>
      <c r="F10" s="924"/>
      <c r="G10" s="924"/>
      <c r="H10" s="924"/>
      <c r="I10" s="924"/>
      <c r="J10" s="924"/>
      <c r="K10" s="924"/>
      <c r="L10" s="924"/>
      <c r="M10" s="924"/>
      <c r="N10" s="924"/>
      <c r="O10" s="924"/>
      <c r="P10" s="924"/>
      <c r="Q10" s="924"/>
      <c r="R10" s="924"/>
      <c r="S10" s="924"/>
      <c r="T10" s="924"/>
      <c r="U10" s="155"/>
      <c r="V10" s="156"/>
      <c r="W10" s="159"/>
      <c r="X10" s="159"/>
      <c r="Y10" s="159"/>
      <c r="Z10" s="159"/>
      <c r="AA10" s="159"/>
      <c r="AB10" s="159"/>
      <c r="AC10" s="159"/>
      <c r="AD10" s="159"/>
      <c r="AE10" s="159"/>
      <c r="AF10" s="159"/>
      <c r="AG10" s="159"/>
      <c r="AH10" s="159"/>
      <c r="AI10" s="159"/>
      <c r="AJ10" s="159"/>
      <c r="AK10" s="159"/>
      <c r="AL10" s="169"/>
      <c r="AM10" s="155"/>
      <c r="AN10" s="156"/>
      <c r="AO10" s="157"/>
      <c r="AP10" s="157"/>
      <c r="AQ10" s="24"/>
    </row>
    <row r="11" spans="1:43" x14ac:dyDescent="0.2">
      <c r="A11" s="24"/>
      <c r="B11" s="161"/>
      <c r="C11" s="155"/>
      <c r="D11" s="95"/>
      <c r="E11" s="916" t="s">
        <v>1334</v>
      </c>
      <c r="F11" s="916"/>
      <c r="G11" s="916"/>
      <c r="H11" s="916"/>
      <c r="I11" s="916"/>
      <c r="J11" s="916"/>
      <c r="K11" s="916"/>
      <c r="L11" s="916"/>
      <c r="M11" s="916"/>
      <c r="N11" s="916"/>
      <c r="O11" s="916"/>
      <c r="P11" s="916"/>
      <c r="Q11" s="916"/>
      <c r="R11" s="916"/>
      <c r="S11" s="916"/>
      <c r="T11" s="916"/>
      <c r="U11" s="155"/>
      <c r="V11" s="156"/>
      <c r="W11" s="159" t="s">
        <v>478</v>
      </c>
      <c r="X11" s="159"/>
      <c r="Y11" s="162"/>
      <c r="Z11" s="162" t="s">
        <v>2</v>
      </c>
      <c r="AA11" s="162"/>
      <c r="AB11" s="162"/>
      <c r="AC11" s="162"/>
      <c r="AD11" s="162"/>
      <c r="AE11" s="162"/>
      <c r="AF11" s="162"/>
      <c r="AG11" s="162"/>
      <c r="AH11" s="162"/>
      <c r="AI11" s="162"/>
      <c r="AJ11" s="162"/>
      <c r="AK11" s="162"/>
      <c r="AL11" s="169" t="s">
        <v>20</v>
      </c>
      <c r="AM11" s="155"/>
      <c r="AN11" s="156"/>
      <c r="AO11" s="157"/>
      <c r="AP11" s="170">
        <v>1104</v>
      </c>
      <c r="AQ11" s="24"/>
    </row>
    <row r="12" spans="1:43" x14ac:dyDescent="0.2">
      <c r="A12" s="24"/>
      <c r="B12" s="161"/>
      <c r="C12" s="155"/>
      <c r="D12" s="95"/>
      <c r="E12" s="916"/>
      <c r="F12" s="916"/>
      <c r="G12" s="916"/>
      <c r="H12" s="916"/>
      <c r="I12" s="916"/>
      <c r="J12" s="916"/>
      <c r="K12" s="916"/>
      <c r="L12" s="916"/>
      <c r="M12" s="916"/>
      <c r="N12" s="916"/>
      <c r="O12" s="916"/>
      <c r="P12" s="916"/>
      <c r="Q12" s="916"/>
      <c r="R12" s="916"/>
      <c r="S12" s="916"/>
      <c r="T12" s="916"/>
      <c r="U12" s="155"/>
      <c r="V12" s="156"/>
      <c r="W12" s="159"/>
      <c r="X12" s="159"/>
      <c r="Y12" s="159"/>
      <c r="Z12" s="159"/>
      <c r="AA12" s="159"/>
      <c r="AB12" s="159"/>
      <c r="AC12" s="159"/>
      <c r="AD12" s="159"/>
      <c r="AE12" s="159"/>
      <c r="AF12" s="159"/>
      <c r="AG12" s="159"/>
      <c r="AH12" s="159"/>
      <c r="AI12" s="159"/>
      <c r="AJ12" s="159"/>
      <c r="AK12" s="159"/>
      <c r="AL12" s="168"/>
      <c r="AM12" s="155"/>
      <c r="AN12" s="156"/>
      <c r="AO12" s="157"/>
      <c r="AP12" s="157"/>
      <c r="AQ12" s="24"/>
    </row>
    <row r="13" spans="1:43" x14ac:dyDescent="0.2">
      <c r="A13" s="792"/>
      <c r="B13" s="161"/>
      <c r="C13" s="155"/>
      <c r="D13" s="95"/>
      <c r="E13" s="916"/>
      <c r="F13" s="916"/>
      <c r="G13" s="916"/>
      <c r="H13" s="916"/>
      <c r="I13" s="916"/>
      <c r="J13" s="916"/>
      <c r="K13" s="916"/>
      <c r="L13" s="916"/>
      <c r="M13" s="916"/>
      <c r="N13" s="916"/>
      <c r="O13" s="916"/>
      <c r="P13" s="916"/>
      <c r="Q13" s="916"/>
      <c r="R13" s="916"/>
      <c r="S13" s="916"/>
      <c r="T13" s="916"/>
      <c r="U13" s="155"/>
      <c r="V13" s="156"/>
      <c r="W13" s="159"/>
      <c r="X13" s="159"/>
      <c r="Y13" s="159"/>
      <c r="Z13" s="159"/>
      <c r="AA13" s="159"/>
      <c r="AB13" s="159"/>
      <c r="AC13" s="159"/>
      <c r="AD13" s="159"/>
      <c r="AE13" s="159"/>
      <c r="AF13" s="159"/>
      <c r="AG13" s="159"/>
      <c r="AH13" s="159"/>
      <c r="AI13" s="159"/>
      <c r="AJ13" s="159"/>
      <c r="AK13" s="159"/>
      <c r="AL13" s="168"/>
      <c r="AM13" s="155"/>
      <c r="AN13" s="156"/>
      <c r="AO13" s="790"/>
      <c r="AP13" s="790"/>
      <c r="AQ13" s="792"/>
    </row>
    <row r="14" spans="1:43" x14ac:dyDescent="0.2">
      <c r="A14" s="24"/>
      <c r="B14" s="161"/>
      <c r="C14" s="155"/>
      <c r="D14" s="95"/>
      <c r="E14" s="916"/>
      <c r="F14" s="916"/>
      <c r="G14" s="916"/>
      <c r="H14" s="916"/>
      <c r="I14" s="916"/>
      <c r="J14" s="916"/>
      <c r="K14" s="916"/>
      <c r="L14" s="916"/>
      <c r="M14" s="916"/>
      <c r="N14" s="916"/>
      <c r="O14" s="916"/>
      <c r="P14" s="916"/>
      <c r="Q14" s="916"/>
      <c r="R14" s="916"/>
      <c r="S14" s="916"/>
      <c r="T14" s="916"/>
      <c r="U14" s="155"/>
      <c r="V14" s="156"/>
      <c r="W14" s="159"/>
      <c r="X14" s="159"/>
      <c r="Y14" s="159"/>
      <c r="Z14" s="159"/>
      <c r="AA14" s="159"/>
      <c r="AB14" s="159"/>
      <c r="AC14" s="159"/>
      <c r="AD14" s="159"/>
      <c r="AE14" s="159"/>
      <c r="AF14" s="159"/>
      <c r="AG14" s="159"/>
      <c r="AH14" s="159"/>
      <c r="AI14" s="159"/>
      <c r="AJ14" s="159"/>
      <c r="AK14" s="159"/>
      <c r="AL14" s="168"/>
      <c r="AM14" s="155"/>
      <c r="AN14" s="156"/>
      <c r="AO14" s="157"/>
      <c r="AP14" s="157"/>
      <c r="AQ14" s="24"/>
    </row>
    <row r="15" spans="1:43" x14ac:dyDescent="0.2">
      <c r="A15" s="24"/>
      <c r="B15" s="161"/>
      <c r="C15" s="155"/>
      <c r="D15" s="95"/>
      <c r="E15" s="916"/>
      <c r="F15" s="916"/>
      <c r="G15" s="916"/>
      <c r="H15" s="916"/>
      <c r="I15" s="916"/>
      <c r="J15" s="916"/>
      <c r="K15" s="916"/>
      <c r="L15" s="916"/>
      <c r="M15" s="916"/>
      <c r="N15" s="916"/>
      <c r="O15" s="916"/>
      <c r="P15" s="916"/>
      <c r="Q15" s="916"/>
      <c r="R15" s="916"/>
      <c r="S15" s="916"/>
      <c r="T15" s="916"/>
      <c r="U15" s="155"/>
      <c r="V15" s="156"/>
      <c r="W15" s="159"/>
      <c r="X15" s="159"/>
      <c r="Y15" s="159"/>
      <c r="Z15" s="159"/>
      <c r="AA15" s="159"/>
      <c r="AB15" s="159"/>
      <c r="AC15" s="159"/>
      <c r="AD15" s="159"/>
      <c r="AE15" s="159"/>
      <c r="AF15" s="159"/>
      <c r="AG15" s="159"/>
      <c r="AH15" s="159"/>
      <c r="AI15" s="159"/>
      <c r="AJ15" s="159"/>
      <c r="AK15" s="159"/>
      <c r="AL15" s="168"/>
      <c r="AM15" s="155"/>
      <c r="AN15" s="156"/>
      <c r="AO15" s="157"/>
      <c r="AP15" s="157"/>
      <c r="AQ15" s="24"/>
    </row>
    <row r="16" spans="1:43" ht="6" customHeight="1" x14ac:dyDescent="0.2">
      <c r="A16" s="30"/>
      <c r="B16" s="171"/>
      <c r="C16" s="166"/>
      <c r="D16" s="44"/>
      <c r="E16" s="172"/>
      <c r="F16" s="172"/>
      <c r="G16" s="172"/>
      <c r="H16" s="172"/>
      <c r="I16" s="172"/>
      <c r="J16" s="172"/>
      <c r="K16" s="172"/>
      <c r="L16" s="172"/>
      <c r="M16" s="172"/>
      <c r="N16" s="172"/>
      <c r="O16" s="172"/>
      <c r="P16" s="172"/>
      <c r="Q16" s="172"/>
      <c r="R16" s="172"/>
      <c r="S16" s="172"/>
      <c r="T16" s="172"/>
      <c r="U16" s="166"/>
      <c r="V16" s="165"/>
      <c r="W16" s="172"/>
      <c r="X16" s="172"/>
      <c r="Y16" s="172"/>
      <c r="Z16" s="172"/>
      <c r="AA16" s="172"/>
      <c r="AB16" s="172"/>
      <c r="AC16" s="172"/>
      <c r="AD16" s="172"/>
      <c r="AE16" s="172"/>
      <c r="AF16" s="172"/>
      <c r="AG16" s="172"/>
      <c r="AH16" s="172"/>
      <c r="AI16" s="172"/>
      <c r="AJ16" s="172"/>
      <c r="AK16" s="172"/>
      <c r="AL16" s="173"/>
      <c r="AM16" s="166"/>
      <c r="AN16" s="165"/>
      <c r="AO16" s="172"/>
      <c r="AP16" s="172"/>
      <c r="AQ16" s="30"/>
    </row>
    <row r="17" spans="1:43" ht="6" customHeight="1" x14ac:dyDescent="0.2">
      <c r="A17" s="26"/>
      <c r="B17" s="787"/>
      <c r="C17" s="152"/>
      <c r="D17" s="153"/>
      <c r="E17" s="34"/>
      <c r="F17" s="34"/>
      <c r="G17" s="34"/>
      <c r="H17" s="34"/>
      <c r="I17" s="34"/>
      <c r="J17" s="34"/>
      <c r="K17" s="34"/>
      <c r="L17" s="34"/>
      <c r="M17" s="34"/>
      <c r="N17" s="34"/>
      <c r="O17" s="34"/>
      <c r="P17" s="34"/>
      <c r="Q17" s="34"/>
      <c r="R17" s="34"/>
      <c r="S17" s="34"/>
      <c r="T17" s="34"/>
      <c r="U17" s="152"/>
      <c r="V17" s="153"/>
      <c r="W17" s="34"/>
      <c r="X17" s="34"/>
      <c r="Y17" s="34"/>
      <c r="Z17" s="34"/>
      <c r="AA17" s="34"/>
      <c r="AB17" s="34"/>
      <c r="AC17" s="34"/>
      <c r="AD17" s="34"/>
      <c r="AE17" s="34"/>
      <c r="AF17" s="34"/>
      <c r="AG17" s="34"/>
      <c r="AH17" s="34"/>
      <c r="AI17" s="34"/>
      <c r="AJ17" s="34"/>
      <c r="AK17" s="34"/>
      <c r="AL17" s="41"/>
      <c r="AM17" s="152"/>
      <c r="AN17" s="153"/>
      <c r="AO17" s="34"/>
      <c r="AP17" s="34"/>
      <c r="AQ17" s="26"/>
    </row>
    <row r="18" spans="1:43" ht="11.25" customHeight="1" x14ac:dyDescent="0.2">
      <c r="A18" s="28"/>
      <c r="B18" s="174">
        <v>1102</v>
      </c>
      <c r="C18" s="155"/>
      <c r="D18" s="95"/>
      <c r="E18" s="924" t="str">
        <f ca="1">VLOOKUP(INDIRECT(ADDRESS(ROW(),COLUMN()-3)),Language_Translations,MATCH(Language_Selected,Language_Options,0),FALSE)</f>
        <v>Parmi ces injections, combien ont été effectuées par un médecin, une infirmière, un pharmacien, un dentiste ou un autre personnel de santé ?</v>
      </c>
      <c r="F18" s="924"/>
      <c r="G18" s="924"/>
      <c r="H18" s="924"/>
      <c r="I18" s="924"/>
      <c r="J18" s="924"/>
      <c r="K18" s="924"/>
      <c r="L18" s="924"/>
      <c r="M18" s="924"/>
      <c r="N18" s="924"/>
      <c r="O18" s="924"/>
      <c r="P18" s="924"/>
      <c r="Q18" s="924"/>
      <c r="R18" s="924"/>
      <c r="S18" s="924"/>
      <c r="T18" s="924"/>
      <c r="U18" s="155"/>
      <c r="V18" s="156"/>
      <c r="AL18" s="144"/>
      <c r="AM18" s="155"/>
      <c r="AN18" s="156"/>
      <c r="AQ18" s="28"/>
    </row>
    <row r="19" spans="1:43" x14ac:dyDescent="0.2">
      <c r="A19" s="24"/>
      <c r="B19" s="775"/>
      <c r="C19" s="155"/>
      <c r="D19" s="95"/>
      <c r="E19" s="924"/>
      <c r="F19" s="924"/>
      <c r="G19" s="924"/>
      <c r="H19" s="924"/>
      <c r="I19" s="924"/>
      <c r="J19" s="924"/>
      <c r="K19" s="924"/>
      <c r="L19" s="924"/>
      <c r="M19" s="924"/>
      <c r="N19" s="924"/>
      <c r="O19" s="924"/>
      <c r="P19" s="924"/>
      <c r="Q19" s="924"/>
      <c r="R19" s="924"/>
      <c r="S19" s="924"/>
      <c r="T19" s="924"/>
      <c r="U19" s="155"/>
      <c r="V19" s="156"/>
      <c r="W19" s="157"/>
      <c r="X19" s="157"/>
      <c r="Y19" s="157"/>
      <c r="Z19" s="157"/>
      <c r="AA19" s="157"/>
      <c r="AB19" s="157"/>
      <c r="AC19" s="157"/>
      <c r="AD19" s="157"/>
      <c r="AE19" s="157"/>
      <c r="AF19" s="157"/>
      <c r="AG19" s="157"/>
      <c r="AH19" s="159"/>
      <c r="AI19" s="153"/>
      <c r="AJ19" s="152"/>
      <c r="AK19" s="153"/>
      <c r="AL19" s="160"/>
      <c r="AM19" s="155"/>
      <c r="AN19" s="156"/>
      <c r="AO19" s="157"/>
      <c r="AP19" s="157"/>
      <c r="AQ19" s="28"/>
    </row>
    <row r="20" spans="1:43" x14ac:dyDescent="0.2">
      <c r="A20" s="24"/>
      <c r="B20" s="775"/>
      <c r="C20" s="155"/>
      <c r="D20" s="95"/>
      <c r="E20" s="924"/>
      <c r="F20" s="924"/>
      <c r="G20" s="924"/>
      <c r="H20" s="924"/>
      <c r="I20" s="924"/>
      <c r="J20" s="924"/>
      <c r="K20" s="924"/>
      <c r="L20" s="924"/>
      <c r="M20" s="924"/>
      <c r="N20" s="924"/>
      <c r="O20" s="924"/>
      <c r="P20" s="924"/>
      <c r="Q20" s="924"/>
      <c r="R20" s="924"/>
      <c r="S20" s="924"/>
      <c r="T20" s="924"/>
      <c r="U20" s="155"/>
      <c r="V20" s="156"/>
      <c r="W20" s="743" t="s">
        <v>1335</v>
      </c>
      <c r="X20" s="157"/>
      <c r="Y20" s="157"/>
      <c r="Z20" s="157"/>
      <c r="AA20" s="157"/>
      <c r="AB20" s="157"/>
      <c r="AC20" s="157"/>
      <c r="AD20" s="157"/>
      <c r="AE20" s="162" t="s">
        <v>2</v>
      </c>
      <c r="AF20" s="163"/>
      <c r="AG20" s="164"/>
      <c r="AH20" s="162"/>
      <c r="AI20" s="165"/>
      <c r="AJ20" s="166"/>
      <c r="AK20" s="165"/>
      <c r="AL20" s="167"/>
      <c r="AM20" s="155"/>
      <c r="AN20" s="156"/>
      <c r="AO20" s="157"/>
      <c r="AP20" s="157"/>
      <c r="AQ20" s="28"/>
    </row>
    <row r="21" spans="1:43" x14ac:dyDescent="0.2">
      <c r="A21" s="24"/>
      <c r="B21" s="775"/>
      <c r="C21" s="155"/>
      <c r="D21" s="95"/>
      <c r="E21" s="924"/>
      <c r="F21" s="924"/>
      <c r="G21" s="924"/>
      <c r="H21" s="924"/>
      <c r="I21" s="924"/>
      <c r="J21" s="924"/>
      <c r="K21" s="924"/>
      <c r="L21" s="924"/>
      <c r="M21" s="924"/>
      <c r="N21" s="924"/>
      <c r="O21" s="924"/>
      <c r="P21" s="924"/>
      <c r="Q21" s="924"/>
      <c r="R21" s="924"/>
      <c r="S21" s="924"/>
      <c r="T21" s="924"/>
      <c r="U21" s="155"/>
      <c r="V21" s="156"/>
      <c r="W21" s="24"/>
      <c r="X21" s="24"/>
      <c r="Y21" s="24"/>
      <c r="Z21" s="24"/>
      <c r="AA21" s="24"/>
      <c r="AB21" s="24"/>
      <c r="AC21" s="24"/>
      <c r="AD21" s="24"/>
      <c r="AE21" s="24"/>
      <c r="AF21" s="24"/>
      <c r="AG21" s="24"/>
      <c r="AH21" s="24"/>
      <c r="AI21" s="24"/>
      <c r="AJ21" s="24"/>
      <c r="AK21" s="24"/>
      <c r="AL21" s="36"/>
      <c r="AM21" s="155"/>
      <c r="AN21" s="156"/>
      <c r="AO21" s="157"/>
      <c r="AP21" s="157"/>
      <c r="AQ21" s="28"/>
    </row>
    <row r="22" spans="1:43" ht="11.25" customHeight="1" x14ac:dyDescent="0.2">
      <c r="A22" s="24"/>
      <c r="B22" s="775"/>
      <c r="C22" s="155"/>
      <c r="D22" s="95"/>
      <c r="E22" s="916" t="s">
        <v>1334</v>
      </c>
      <c r="F22" s="916"/>
      <c r="G22" s="916"/>
      <c r="H22" s="916"/>
      <c r="I22" s="916"/>
      <c r="J22" s="916"/>
      <c r="K22" s="916"/>
      <c r="L22" s="916"/>
      <c r="M22" s="916"/>
      <c r="N22" s="916"/>
      <c r="O22" s="916"/>
      <c r="P22" s="916"/>
      <c r="Q22" s="916"/>
      <c r="R22" s="916"/>
      <c r="S22" s="916"/>
      <c r="T22" s="916"/>
      <c r="U22" s="155"/>
      <c r="V22" s="156"/>
      <c r="W22" s="24"/>
      <c r="X22" s="24"/>
      <c r="Y22" s="24"/>
      <c r="Z22" s="24"/>
      <c r="AA22" s="24"/>
      <c r="AB22" s="24"/>
      <c r="AC22" s="24"/>
      <c r="AD22" s="24"/>
      <c r="AE22" s="24"/>
      <c r="AF22" s="24"/>
      <c r="AG22" s="24"/>
      <c r="AH22" s="24"/>
      <c r="AI22" s="24"/>
      <c r="AJ22" s="24"/>
      <c r="AK22" s="24"/>
      <c r="AL22" s="36"/>
      <c r="AM22" s="155"/>
      <c r="AN22" s="156"/>
      <c r="AO22" s="157"/>
      <c r="AP22" s="157"/>
      <c r="AQ22" s="28"/>
    </row>
    <row r="23" spans="1:43" x14ac:dyDescent="0.2">
      <c r="A23" s="24"/>
      <c r="B23" s="775"/>
      <c r="C23" s="155"/>
      <c r="D23" s="95"/>
      <c r="E23" s="916"/>
      <c r="F23" s="916"/>
      <c r="G23" s="916"/>
      <c r="H23" s="916"/>
      <c r="I23" s="916"/>
      <c r="J23" s="916"/>
      <c r="K23" s="916"/>
      <c r="L23" s="916"/>
      <c r="M23" s="916"/>
      <c r="N23" s="916"/>
      <c r="O23" s="916"/>
      <c r="P23" s="916"/>
      <c r="Q23" s="916"/>
      <c r="R23" s="916"/>
      <c r="S23" s="916"/>
      <c r="T23" s="916"/>
      <c r="U23" s="155"/>
      <c r="V23" s="156"/>
      <c r="W23" s="24"/>
      <c r="X23" s="24"/>
      <c r="Y23" s="24"/>
      <c r="Z23" s="24"/>
      <c r="AA23" s="24"/>
      <c r="AB23" s="24"/>
      <c r="AC23" s="24"/>
      <c r="AD23" s="24"/>
      <c r="AE23" s="24"/>
      <c r="AF23" s="24"/>
      <c r="AG23" s="24"/>
      <c r="AH23" s="24"/>
      <c r="AI23" s="24"/>
      <c r="AJ23" s="24"/>
      <c r="AK23" s="24"/>
      <c r="AL23" s="36"/>
      <c r="AM23" s="155"/>
      <c r="AN23" s="156"/>
      <c r="AO23" s="157"/>
      <c r="AP23" s="157"/>
      <c r="AQ23" s="28"/>
    </row>
    <row r="24" spans="1:43" x14ac:dyDescent="0.2">
      <c r="A24" s="24"/>
      <c r="B24" s="775"/>
      <c r="C24" s="155"/>
      <c r="D24" s="95"/>
      <c r="E24" s="916"/>
      <c r="F24" s="916"/>
      <c r="G24" s="916"/>
      <c r="H24" s="916"/>
      <c r="I24" s="916"/>
      <c r="J24" s="916"/>
      <c r="K24" s="916"/>
      <c r="L24" s="916"/>
      <c r="M24" s="916"/>
      <c r="N24" s="916"/>
      <c r="O24" s="916"/>
      <c r="P24" s="916"/>
      <c r="Q24" s="916"/>
      <c r="R24" s="916"/>
      <c r="S24" s="916"/>
      <c r="T24" s="916"/>
      <c r="U24" s="155"/>
      <c r="V24" s="156"/>
      <c r="W24" s="159" t="s">
        <v>478</v>
      </c>
      <c r="X24" s="159"/>
      <c r="Y24" s="162"/>
      <c r="Z24" s="162" t="s">
        <v>2</v>
      </c>
      <c r="AA24" s="162"/>
      <c r="AB24" s="162"/>
      <c r="AC24" s="162"/>
      <c r="AD24" s="162"/>
      <c r="AE24" s="162"/>
      <c r="AF24" s="162"/>
      <c r="AG24" s="162"/>
      <c r="AH24" s="162"/>
      <c r="AI24" s="162"/>
      <c r="AJ24" s="162"/>
      <c r="AK24" s="162"/>
      <c r="AL24" s="169" t="s">
        <v>20</v>
      </c>
      <c r="AM24" s="155"/>
      <c r="AN24" s="156"/>
      <c r="AO24" s="157"/>
      <c r="AP24" s="170">
        <v>1104</v>
      </c>
      <c r="AQ24" s="28"/>
    </row>
    <row r="25" spans="1:43" x14ac:dyDescent="0.2">
      <c r="A25" s="792"/>
      <c r="B25" s="775"/>
      <c r="C25" s="155"/>
      <c r="D25" s="95"/>
      <c r="E25" s="916"/>
      <c r="F25" s="916"/>
      <c r="G25" s="916"/>
      <c r="H25" s="916"/>
      <c r="I25" s="916"/>
      <c r="J25" s="916"/>
      <c r="K25" s="916"/>
      <c r="L25" s="916"/>
      <c r="M25" s="916"/>
      <c r="N25" s="916"/>
      <c r="O25" s="916"/>
      <c r="P25" s="916"/>
      <c r="Q25" s="916"/>
      <c r="R25" s="916"/>
      <c r="S25" s="916"/>
      <c r="T25" s="916"/>
      <c r="U25" s="155"/>
      <c r="V25" s="156"/>
      <c r="W25" s="159"/>
      <c r="X25" s="159"/>
      <c r="Y25" s="162"/>
      <c r="Z25" s="162"/>
      <c r="AA25" s="162"/>
      <c r="AB25" s="162"/>
      <c r="AC25" s="162"/>
      <c r="AD25" s="162"/>
      <c r="AE25" s="162"/>
      <c r="AF25" s="162"/>
      <c r="AG25" s="162"/>
      <c r="AH25" s="162"/>
      <c r="AI25" s="162"/>
      <c r="AJ25" s="162"/>
      <c r="AK25" s="162"/>
      <c r="AL25" s="169"/>
      <c r="AM25" s="155"/>
      <c r="AN25" s="156"/>
      <c r="AO25" s="790"/>
      <c r="AP25" s="789"/>
      <c r="AQ25" s="766"/>
    </row>
    <row r="26" spans="1:43" x14ac:dyDescent="0.2">
      <c r="A26" s="24"/>
      <c r="B26" s="775"/>
      <c r="C26" s="155"/>
      <c r="D26" s="95"/>
      <c r="E26" s="916"/>
      <c r="F26" s="916"/>
      <c r="G26" s="916"/>
      <c r="H26" s="916"/>
      <c r="I26" s="916"/>
      <c r="J26" s="916"/>
      <c r="K26" s="916"/>
      <c r="L26" s="916"/>
      <c r="M26" s="916"/>
      <c r="N26" s="916"/>
      <c r="O26" s="916"/>
      <c r="P26" s="916"/>
      <c r="Q26" s="916"/>
      <c r="R26" s="916"/>
      <c r="S26" s="916"/>
      <c r="T26" s="916"/>
      <c r="U26" s="155"/>
      <c r="V26" s="156"/>
      <c r="W26" s="157"/>
      <c r="X26" s="157"/>
      <c r="Y26" s="157"/>
      <c r="Z26" s="157"/>
      <c r="AA26" s="157"/>
      <c r="AB26" s="157"/>
      <c r="AC26" s="157"/>
      <c r="AD26" s="157"/>
      <c r="AE26" s="157"/>
      <c r="AF26" s="157"/>
      <c r="AG26" s="157"/>
      <c r="AH26" s="157"/>
      <c r="AI26" s="157"/>
      <c r="AJ26" s="157"/>
      <c r="AK26" s="157"/>
      <c r="AL26" s="175"/>
      <c r="AM26" s="155"/>
      <c r="AN26" s="156"/>
      <c r="AO26" s="157"/>
      <c r="AP26" s="157"/>
      <c r="AQ26" s="28"/>
    </row>
    <row r="27" spans="1:43" ht="6" customHeight="1" x14ac:dyDescent="0.2">
      <c r="A27" s="30"/>
      <c r="B27" s="171"/>
      <c r="C27" s="166"/>
      <c r="D27" s="165"/>
      <c r="E27" s="172"/>
      <c r="F27" s="172"/>
      <c r="G27" s="172"/>
      <c r="H27" s="172"/>
      <c r="I27" s="172"/>
      <c r="J27" s="172"/>
      <c r="K27" s="172"/>
      <c r="L27" s="172"/>
      <c r="M27" s="172"/>
      <c r="N27" s="172"/>
      <c r="O27" s="172"/>
      <c r="P27" s="172"/>
      <c r="Q27" s="172"/>
      <c r="R27" s="172"/>
      <c r="S27" s="172"/>
      <c r="T27" s="172"/>
      <c r="U27" s="166"/>
      <c r="V27" s="165"/>
      <c r="W27" s="172"/>
      <c r="X27" s="172"/>
      <c r="Y27" s="172"/>
      <c r="Z27" s="172"/>
      <c r="AA27" s="172"/>
      <c r="AB27" s="172"/>
      <c r="AC27" s="172"/>
      <c r="AD27" s="172"/>
      <c r="AE27" s="172"/>
      <c r="AF27" s="172"/>
      <c r="AG27" s="172"/>
      <c r="AH27" s="172"/>
      <c r="AI27" s="172"/>
      <c r="AJ27" s="172"/>
      <c r="AK27" s="176"/>
      <c r="AL27" s="173"/>
      <c r="AM27" s="166"/>
      <c r="AN27" s="165"/>
      <c r="AO27" s="172"/>
      <c r="AP27" s="172"/>
      <c r="AQ27" s="30"/>
    </row>
    <row r="28" spans="1:43" ht="6" customHeight="1" x14ac:dyDescent="0.2">
      <c r="A28" s="26"/>
      <c r="B28" s="787"/>
      <c r="C28" s="152"/>
      <c r="D28" s="153"/>
      <c r="E28" s="34"/>
      <c r="F28" s="34"/>
      <c r="G28" s="34"/>
      <c r="H28" s="34"/>
      <c r="I28" s="34"/>
      <c r="J28" s="34"/>
      <c r="K28" s="34"/>
      <c r="L28" s="34"/>
      <c r="M28" s="34"/>
      <c r="N28" s="34"/>
      <c r="O28" s="34"/>
      <c r="P28" s="34"/>
      <c r="Q28" s="34"/>
      <c r="R28" s="34"/>
      <c r="S28" s="34"/>
      <c r="T28" s="34"/>
      <c r="U28" s="152"/>
      <c r="V28" s="153"/>
      <c r="W28" s="34"/>
      <c r="X28" s="34"/>
      <c r="Y28" s="34"/>
      <c r="Z28" s="34"/>
      <c r="AA28" s="34"/>
      <c r="AB28" s="34"/>
      <c r="AC28" s="34"/>
      <c r="AD28" s="34"/>
      <c r="AE28" s="34"/>
      <c r="AF28" s="34"/>
      <c r="AG28" s="34"/>
      <c r="AH28" s="34"/>
      <c r="AI28" s="34"/>
      <c r="AJ28" s="34"/>
      <c r="AK28" s="177"/>
      <c r="AL28" s="41"/>
      <c r="AM28" s="152"/>
      <c r="AN28" s="153"/>
      <c r="AO28" s="34"/>
      <c r="AP28" s="34"/>
      <c r="AQ28" s="26"/>
    </row>
    <row r="29" spans="1:43" ht="11.25" customHeight="1" x14ac:dyDescent="0.2">
      <c r="A29" s="24"/>
      <c r="B29" s="174">
        <v>1103</v>
      </c>
      <c r="C29" s="155"/>
      <c r="D29" s="156"/>
      <c r="E29" s="924" t="str">
        <f ca="1">VLOOKUP(INDIRECT(ADDRESS(ROW(),COLUMN()-3)),Language_Translations,MATCH(Language_Selected,Language_Options,0),FALSE)</f>
        <v>La dernière fois que vous avez eu une injection effectuée du personnel de santé, est-ce qu'il/elle a pris la seringue et l'aiguille d'un emballage neuf qui n'avait pas été ouvert ?</v>
      </c>
      <c r="F29" s="924"/>
      <c r="G29" s="924"/>
      <c r="H29" s="924"/>
      <c r="I29" s="924"/>
      <c r="J29" s="924"/>
      <c r="K29" s="924"/>
      <c r="L29" s="924"/>
      <c r="M29" s="924"/>
      <c r="N29" s="924"/>
      <c r="O29" s="924"/>
      <c r="P29" s="924"/>
      <c r="Q29" s="924"/>
      <c r="R29" s="924"/>
      <c r="S29" s="924"/>
      <c r="T29" s="924"/>
      <c r="U29" s="155"/>
      <c r="V29" s="156"/>
      <c r="W29" s="157" t="s">
        <v>444</v>
      </c>
      <c r="X29" s="157"/>
      <c r="Y29" s="163" t="s">
        <v>2</v>
      </c>
      <c r="Z29" s="163"/>
      <c r="AA29" s="163"/>
      <c r="AB29" s="163"/>
      <c r="AC29" s="163"/>
      <c r="AD29" s="163"/>
      <c r="AE29" s="163"/>
      <c r="AF29" s="163"/>
      <c r="AG29" s="163"/>
      <c r="AH29" s="163"/>
      <c r="AI29" s="163"/>
      <c r="AJ29" s="163"/>
      <c r="AK29" s="163"/>
      <c r="AL29" s="178" t="s">
        <v>10</v>
      </c>
      <c r="AM29" s="155"/>
      <c r="AN29" s="156"/>
      <c r="AO29" s="157"/>
      <c r="AP29" s="157"/>
      <c r="AQ29" s="28"/>
    </row>
    <row r="30" spans="1:43" x14ac:dyDescent="0.2">
      <c r="A30" s="24"/>
      <c r="B30" s="775"/>
      <c r="C30" s="155"/>
      <c r="D30" s="156"/>
      <c r="E30" s="924"/>
      <c r="F30" s="924"/>
      <c r="G30" s="924"/>
      <c r="H30" s="924"/>
      <c r="I30" s="924"/>
      <c r="J30" s="924"/>
      <c r="K30" s="924"/>
      <c r="L30" s="924"/>
      <c r="M30" s="924"/>
      <c r="N30" s="924"/>
      <c r="O30" s="924"/>
      <c r="P30" s="924"/>
      <c r="Q30" s="924"/>
      <c r="R30" s="924"/>
      <c r="S30" s="924"/>
      <c r="T30" s="924"/>
      <c r="U30" s="155"/>
      <c r="V30" s="156"/>
      <c r="W30" s="157" t="s">
        <v>445</v>
      </c>
      <c r="X30" s="157"/>
      <c r="Y30" s="163" t="s">
        <v>2</v>
      </c>
      <c r="Z30" s="163"/>
      <c r="AA30" s="163"/>
      <c r="AB30" s="163"/>
      <c r="AC30" s="163"/>
      <c r="AD30" s="163"/>
      <c r="AE30" s="163"/>
      <c r="AF30" s="163"/>
      <c r="AG30" s="163"/>
      <c r="AH30" s="163"/>
      <c r="AI30" s="163"/>
      <c r="AJ30" s="163"/>
      <c r="AK30" s="163"/>
      <c r="AL30" s="178" t="s">
        <v>12</v>
      </c>
      <c r="AM30" s="155"/>
      <c r="AN30" s="156"/>
      <c r="AO30" s="157"/>
      <c r="AP30" s="157"/>
      <c r="AQ30" s="28"/>
    </row>
    <row r="31" spans="1:43" x14ac:dyDescent="0.2">
      <c r="A31" s="24"/>
      <c r="B31" s="775"/>
      <c r="C31" s="155"/>
      <c r="D31" s="156"/>
      <c r="E31" s="924"/>
      <c r="F31" s="924"/>
      <c r="G31" s="924"/>
      <c r="H31" s="924"/>
      <c r="I31" s="924"/>
      <c r="J31" s="924"/>
      <c r="K31" s="924"/>
      <c r="L31" s="924"/>
      <c r="M31" s="924"/>
      <c r="N31" s="924"/>
      <c r="O31" s="924"/>
      <c r="P31" s="924"/>
      <c r="Q31" s="924"/>
      <c r="R31" s="924"/>
      <c r="S31" s="924"/>
      <c r="T31" s="924"/>
      <c r="U31" s="155"/>
      <c r="V31" s="156"/>
      <c r="W31" s="157" t="s">
        <v>560</v>
      </c>
      <c r="X31" s="157"/>
      <c r="Y31" s="157"/>
      <c r="Z31" s="157"/>
      <c r="AA31" s="157"/>
      <c r="AB31" s="163" t="s">
        <v>2</v>
      </c>
      <c r="AC31" s="163"/>
      <c r="AD31" s="163"/>
      <c r="AE31" s="163"/>
      <c r="AF31" s="163"/>
      <c r="AG31" s="163"/>
      <c r="AH31" s="163"/>
      <c r="AI31" s="163"/>
      <c r="AJ31" s="163"/>
      <c r="AK31" s="163"/>
      <c r="AL31" s="169" t="s">
        <v>58</v>
      </c>
      <c r="AM31" s="155"/>
      <c r="AN31" s="156"/>
      <c r="AO31" s="157"/>
      <c r="AP31" s="157"/>
      <c r="AQ31" s="28"/>
    </row>
    <row r="32" spans="1:43" x14ac:dyDescent="0.2">
      <c r="A32" s="792"/>
      <c r="B32" s="775"/>
      <c r="C32" s="155"/>
      <c r="D32" s="156"/>
      <c r="E32" s="924"/>
      <c r="F32" s="924"/>
      <c r="G32" s="924"/>
      <c r="H32" s="924"/>
      <c r="I32" s="924"/>
      <c r="J32" s="924"/>
      <c r="K32" s="924"/>
      <c r="L32" s="924"/>
      <c r="M32" s="924"/>
      <c r="N32" s="924"/>
      <c r="O32" s="924"/>
      <c r="P32" s="924"/>
      <c r="Q32" s="924"/>
      <c r="R32" s="924"/>
      <c r="S32" s="924"/>
      <c r="T32" s="924"/>
      <c r="U32" s="155"/>
      <c r="V32" s="156"/>
      <c r="W32" s="790"/>
      <c r="X32" s="790"/>
      <c r="Y32" s="790"/>
      <c r="Z32" s="790"/>
      <c r="AA32" s="790"/>
      <c r="AB32" s="163"/>
      <c r="AC32" s="163"/>
      <c r="AD32" s="163"/>
      <c r="AE32" s="163"/>
      <c r="AF32" s="163"/>
      <c r="AG32" s="163"/>
      <c r="AH32" s="163"/>
      <c r="AI32" s="163"/>
      <c r="AJ32" s="163"/>
      <c r="AK32" s="163"/>
      <c r="AL32" s="169"/>
      <c r="AM32" s="155"/>
      <c r="AN32" s="156"/>
      <c r="AO32" s="790"/>
      <c r="AP32" s="790"/>
      <c r="AQ32" s="766"/>
    </row>
    <row r="33" spans="1:43" ht="6" customHeight="1" x14ac:dyDescent="0.2">
      <c r="A33" s="30"/>
      <c r="B33" s="171"/>
      <c r="C33" s="166"/>
      <c r="D33" s="165"/>
      <c r="E33" s="172"/>
      <c r="F33" s="172"/>
      <c r="G33" s="172"/>
      <c r="H33" s="172"/>
      <c r="I33" s="172"/>
      <c r="J33" s="172"/>
      <c r="K33" s="172"/>
      <c r="L33" s="172"/>
      <c r="M33" s="172"/>
      <c r="N33" s="172"/>
      <c r="O33" s="172"/>
      <c r="P33" s="172"/>
      <c r="Q33" s="172"/>
      <c r="R33" s="172"/>
      <c r="S33" s="172"/>
      <c r="T33" s="172"/>
      <c r="U33" s="166"/>
      <c r="V33" s="165"/>
      <c r="W33" s="172"/>
      <c r="X33" s="172"/>
      <c r="Y33" s="172"/>
      <c r="Z33" s="172"/>
      <c r="AA33" s="172"/>
      <c r="AB33" s="172"/>
      <c r="AC33" s="172"/>
      <c r="AD33" s="172"/>
      <c r="AE33" s="172"/>
      <c r="AF33" s="172"/>
      <c r="AG33" s="172"/>
      <c r="AH33" s="172"/>
      <c r="AI33" s="172"/>
      <c r="AJ33" s="172"/>
      <c r="AK33" s="176"/>
      <c r="AL33" s="173"/>
      <c r="AM33" s="166"/>
      <c r="AN33" s="165"/>
      <c r="AO33" s="172"/>
      <c r="AP33" s="172"/>
      <c r="AQ33" s="30"/>
    </row>
    <row r="34" spans="1:43" s="180" customFormat="1" ht="6" customHeight="1" x14ac:dyDescent="0.2">
      <c r="A34" s="28"/>
      <c r="B34" s="757"/>
      <c r="C34" s="94"/>
      <c r="D34" s="95"/>
      <c r="E34" s="28"/>
      <c r="F34" s="28"/>
      <c r="G34" s="28"/>
      <c r="H34" s="28"/>
      <c r="I34" s="28"/>
      <c r="J34" s="28"/>
      <c r="K34" s="28"/>
      <c r="L34" s="28"/>
      <c r="M34" s="28"/>
      <c r="N34" s="28"/>
      <c r="O34" s="28"/>
      <c r="P34" s="28"/>
      <c r="Q34" s="28"/>
      <c r="R34" s="28"/>
      <c r="S34" s="28"/>
      <c r="T34" s="28"/>
      <c r="U34" s="94"/>
      <c r="V34" s="95"/>
      <c r="W34" s="28"/>
      <c r="X34" s="28"/>
      <c r="Y34" s="28"/>
      <c r="Z34" s="28"/>
      <c r="AA34" s="28"/>
      <c r="AB34" s="28"/>
      <c r="AC34" s="28"/>
      <c r="AD34" s="28"/>
      <c r="AE34" s="28"/>
      <c r="AF34" s="28"/>
      <c r="AG34" s="28"/>
      <c r="AH34" s="28"/>
      <c r="AI34" s="28"/>
      <c r="AJ34" s="28"/>
      <c r="AK34" s="28"/>
      <c r="AL34" s="42"/>
      <c r="AM34" s="94"/>
      <c r="AN34" s="95"/>
      <c r="AO34" s="28"/>
      <c r="AP34" s="28"/>
      <c r="AQ34" s="28"/>
    </row>
    <row r="35" spans="1:43" s="180" customFormat="1" ht="11.25" customHeight="1" x14ac:dyDescent="0.2">
      <c r="A35" s="28"/>
      <c r="B35" s="777">
        <v>1104</v>
      </c>
      <c r="C35" s="94"/>
      <c r="D35" s="95"/>
      <c r="E35" s="927" t="str">
        <f ca="1">VLOOKUP(INDIRECT(ADDRESS(ROW(),COLUMN()-3)),Language_Translations,MATCH(Language_Selected,Language_Options,0),FALSE)</f>
        <v>Fumez-vous actuellement des cigarettes chaque jour, certains jours ou pas du tout  ?</v>
      </c>
      <c r="F35" s="927"/>
      <c r="G35" s="927"/>
      <c r="H35" s="927"/>
      <c r="I35" s="927"/>
      <c r="J35" s="927"/>
      <c r="K35" s="927"/>
      <c r="L35" s="927"/>
      <c r="M35" s="927"/>
      <c r="N35" s="927"/>
      <c r="O35" s="927"/>
      <c r="P35" s="927"/>
      <c r="Q35" s="927"/>
      <c r="R35" s="927"/>
      <c r="S35" s="927"/>
      <c r="T35" s="927"/>
      <c r="U35" s="181"/>
      <c r="V35" s="95"/>
      <c r="W35" s="24" t="s">
        <v>1336</v>
      </c>
      <c r="X35" s="24"/>
      <c r="AA35" s="182"/>
      <c r="AB35" s="182" t="s">
        <v>2</v>
      </c>
      <c r="AC35" s="182"/>
      <c r="AD35" s="182"/>
      <c r="AE35" s="182"/>
      <c r="AF35" s="182"/>
      <c r="AG35" s="182"/>
      <c r="AH35" s="182"/>
      <c r="AI35" s="182"/>
      <c r="AJ35" s="182"/>
      <c r="AK35" s="182"/>
      <c r="AL35" s="178" t="s">
        <v>10</v>
      </c>
      <c r="AM35" s="94"/>
      <c r="AN35" s="95"/>
      <c r="AO35" s="24"/>
      <c r="AP35" s="24"/>
      <c r="AQ35" s="24"/>
    </row>
    <row r="36" spans="1:43" s="180" customFormat="1" x14ac:dyDescent="0.2">
      <c r="A36" s="28"/>
      <c r="B36" s="777"/>
      <c r="C36" s="94"/>
      <c r="D36" s="95"/>
      <c r="E36" s="927"/>
      <c r="F36" s="927"/>
      <c r="G36" s="927"/>
      <c r="H36" s="927"/>
      <c r="I36" s="927"/>
      <c r="J36" s="927"/>
      <c r="K36" s="927"/>
      <c r="L36" s="927"/>
      <c r="M36" s="927"/>
      <c r="N36" s="927"/>
      <c r="O36" s="927"/>
      <c r="P36" s="927"/>
      <c r="Q36" s="927"/>
      <c r="R36" s="927"/>
      <c r="S36" s="927"/>
      <c r="T36" s="927"/>
      <c r="U36" s="181"/>
      <c r="V36" s="95"/>
      <c r="W36" s="24" t="s">
        <v>1337</v>
      </c>
      <c r="X36" s="24"/>
      <c r="AB36" s="182"/>
      <c r="AC36" s="183" t="s">
        <v>2</v>
      </c>
      <c r="AD36" s="182"/>
      <c r="AE36" s="182"/>
      <c r="AF36" s="182"/>
      <c r="AG36" s="182"/>
      <c r="AH36" s="182"/>
      <c r="AI36" s="182"/>
      <c r="AJ36" s="182"/>
      <c r="AK36" s="182"/>
      <c r="AL36" s="178" t="s">
        <v>12</v>
      </c>
      <c r="AM36" s="94"/>
      <c r="AN36" s="95"/>
      <c r="AO36" s="24"/>
      <c r="AP36" s="1016">
        <v>1106</v>
      </c>
      <c r="AQ36" s="24"/>
    </row>
    <row r="37" spans="1:43" s="180" customFormat="1" x14ac:dyDescent="0.2">
      <c r="A37" s="28"/>
      <c r="B37" s="777"/>
      <c r="C37" s="94"/>
      <c r="D37" s="95"/>
      <c r="E37" s="927"/>
      <c r="F37" s="927"/>
      <c r="G37" s="927"/>
      <c r="H37" s="927"/>
      <c r="I37" s="927"/>
      <c r="J37" s="927"/>
      <c r="K37" s="927"/>
      <c r="L37" s="927"/>
      <c r="M37" s="927"/>
      <c r="N37" s="927"/>
      <c r="O37" s="927"/>
      <c r="P37" s="927"/>
      <c r="Q37" s="927"/>
      <c r="R37" s="927"/>
      <c r="S37" s="927"/>
      <c r="T37" s="927"/>
      <c r="U37" s="181"/>
      <c r="V37" s="95"/>
      <c r="W37" s="24" t="s">
        <v>470</v>
      </c>
      <c r="X37" s="24"/>
      <c r="Y37" s="182"/>
      <c r="Z37" s="182"/>
      <c r="AA37" s="182"/>
      <c r="AB37" s="182" t="s">
        <v>2</v>
      </c>
      <c r="AC37" s="182"/>
      <c r="AD37" s="182"/>
      <c r="AE37" s="182"/>
      <c r="AF37" s="182"/>
      <c r="AG37" s="182"/>
      <c r="AH37" s="182"/>
      <c r="AI37" s="182"/>
      <c r="AJ37" s="182"/>
      <c r="AK37" s="182"/>
      <c r="AL37" s="178" t="s">
        <v>14</v>
      </c>
      <c r="AM37" s="94"/>
      <c r="AN37" s="95"/>
      <c r="AO37" s="24"/>
      <c r="AP37" s="1016"/>
      <c r="AQ37" s="24"/>
    </row>
    <row r="38" spans="1:43" s="180" customFormat="1" ht="6" customHeight="1" x14ac:dyDescent="0.2">
      <c r="A38" s="30"/>
      <c r="B38" s="793"/>
      <c r="C38" s="91"/>
      <c r="D38" s="44"/>
      <c r="E38" s="30"/>
      <c r="F38" s="30"/>
      <c r="G38" s="30"/>
      <c r="H38" s="30"/>
      <c r="I38" s="30"/>
      <c r="J38" s="30"/>
      <c r="K38" s="30"/>
      <c r="L38" s="30"/>
      <c r="M38" s="30"/>
      <c r="N38" s="30"/>
      <c r="O38" s="30"/>
      <c r="P38" s="30"/>
      <c r="Q38" s="30"/>
      <c r="R38" s="30"/>
      <c r="S38" s="30"/>
      <c r="T38" s="30"/>
      <c r="U38" s="91"/>
      <c r="V38" s="44"/>
      <c r="W38" s="30"/>
      <c r="X38" s="30"/>
      <c r="Y38" s="30"/>
      <c r="Z38" s="30"/>
      <c r="AA38" s="30"/>
      <c r="AB38" s="30"/>
      <c r="AC38" s="30"/>
      <c r="AD38" s="30"/>
      <c r="AE38" s="30"/>
      <c r="AF38" s="30"/>
      <c r="AG38" s="30"/>
      <c r="AH38" s="30"/>
      <c r="AI38" s="30"/>
      <c r="AJ38" s="30"/>
      <c r="AK38" s="30"/>
      <c r="AL38" s="185"/>
      <c r="AM38" s="91"/>
      <c r="AN38" s="44"/>
      <c r="AO38" s="30"/>
      <c r="AP38" s="172"/>
      <c r="AQ38" s="30"/>
    </row>
    <row r="39" spans="1:43" s="180" customFormat="1" ht="6" customHeight="1" x14ac:dyDescent="0.2">
      <c r="A39" s="26"/>
      <c r="B39" s="756"/>
      <c r="C39" s="89"/>
      <c r="D39" s="45"/>
      <c r="E39" s="26"/>
      <c r="F39" s="26"/>
      <c r="G39" s="26"/>
      <c r="H39" s="26"/>
      <c r="I39" s="26"/>
      <c r="J39" s="26"/>
      <c r="K39" s="26"/>
      <c r="L39" s="26"/>
      <c r="M39" s="26"/>
      <c r="N39" s="26"/>
      <c r="O39" s="26"/>
      <c r="P39" s="26"/>
      <c r="Q39" s="26"/>
      <c r="R39" s="26"/>
      <c r="S39" s="26"/>
      <c r="T39" s="26"/>
      <c r="U39" s="89"/>
      <c r="V39" s="45"/>
      <c r="W39" s="26"/>
      <c r="X39" s="26"/>
      <c r="Y39" s="26"/>
      <c r="Z39" s="26"/>
      <c r="AA39" s="26"/>
      <c r="AB39" s="26"/>
      <c r="AC39" s="26"/>
      <c r="AD39" s="26"/>
      <c r="AE39" s="26"/>
      <c r="AF39" s="26"/>
      <c r="AG39" s="26"/>
      <c r="AH39" s="26"/>
      <c r="AI39" s="26"/>
      <c r="AJ39" s="26"/>
      <c r="AK39" s="26"/>
      <c r="AL39" s="187"/>
      <c r="AM39" s="89"/>
      <c r="AN39" s="45"/>
      <c r="AO39" s="26"/>
      <c r="AP39" s="34"/>
      <c r="AQ39" s="26"/>
    </row>
    <row r="40" spans="1:43" s="180" customFormat="1" ht="11.25" customHeight="1" x14ac:dyDescent="0.2">
      <c r="A40" s="28"/>
      <c r="B40" s="777">
        <v>1105</v>
      </c>
      <c r="C40" s="94"/>
      <c r="D40" s="95"/>
      <c r="E40" s="927" t="str">
        <f ca="1">VLOOKUP(INDIRECT(ADDRESS(ROW(),COLUMN()-3)),Language_Translations,MATCH(Language_Selected,Language_Options,0),FALSE)</f>
        <v>En moyenne, combien de cigarettes fumez-vous actuellement par jour ?</v>
      </c>
      <c r="F40" s="927"/>
      <c r="G40" s="927"/>
      <c r="H40" s="927"/>
      <c r="I40" s="927"/>
      <c r="J40" s="927"/>
      <c r="K40" s="927"/>
      <c r="L40" s="927"/>
      <c r="M40" s="927"/>
      <c r="N40" s="927"/>
      <c r="O40" s="927"/>
      <c r="P40" s="927"/>
      <c r="Q40" s="927"/>
      <c r="R40" s="927"/>
      <c r="S40" s="927"/>
      <c r="T40" s="927"/>
      <c r="U40" s="181"/>
      <c r="V40" s="95"/>
      <c r="W40" s="157"/>
      <c r="X40" s="157"/>
      <c r="Y40" s="157"/>
      <c r="Z40" s="157"/>
      <c r="AA40" s="157"/>
      <c r="AB40" s="157"/>
      <c r="AC40" s="157"/>
      <c r="AD40" s="157"/>
      <c r="AE40" s="157"/>
      <c r="AF40" s="157"/>
      <c r="AG40" s="157"/>
      <c r="AH40" s="159"/>
      <c r="AI40" s="153"/>
      <c r="AJ40" s="152"/>
      <c r="AK40" s="153"/>
      <c r="AL40" s="160"/>
      <c r="AM40" s="94"/>
      <c r="AN40" s="95"/>
      <c r="AO40" s="24"/>
      <c r="AP40" s="188"/>
      <c r="AQ40" s="189"/>
    </row>
    <row r="41" spans="1:43" s="180" customFormat="1" x14ac:dyDescent="0.2">
      <c r="A41" s="28"/>
      <c r="B41" s="777"/>
      <c r="C41" s="94"/>
      <c r="D41" s="95"/>
      <c r="E41" s="927"/>
      <c r="F41" s="927"/>
      <c r="G41" s="927"/>
      <c r="H41" s="927"/>
      <c r="I41" s="927"/>
      <c r="J41" s="927"/>
      <c r="K41" s="927"/>
      <c r="L41" s="927"/>
      <c r="M41" s="927"/>
      <c r="N41" s="927"/>
      <c r="O41" s="927"/>
      <c r="P41" s="927"/>
      <c r="Q41" s="927"/>
      <c r="R41" s="927"/>
      <c r="S41" s="927"/>
      <c r="T41" s="927"/>
      <c r="U41" s="181"/>
      <c r="V41" s="95"/>
      <c r="W41" s="157" t="s">
        <v>1338</v>
      </c>
      <c r="X41" s="157"/>
      <c r="Y41" s="157"/>
      <c r="Z41" s="157"/>
      <c r="AA41" s="157"/>
      <c r="AB41" s="157"/>
      <c r="AC41" s="157"/>
      <c r="AD41" s="157"/>
      <c r="AF41" s="162" t="s">
        <v>2</v>
      </c>
      <c r="AG41" s="164"/>
      <c r="AH41" s="162"/>
      <c r="AI41" s="165"/>
      <c r="AJ41" s="166"/>
      <c r="AK41" s="165"/>
      <c r="AL41" s="167"/>
      <c r="AM41" s="94"/>
      <c r="AN41" s="95"/>
      <c r="AO41" s="24"/>
      <c r="AP41" s="188"/>
      <c r="AQ41" s="189"/>
    </row>
    <row r="42" spans="1:43" s="180" customFormat="1" ht="6" customHeight="1" x14ac:dyDescent="0.2">
      <c r="A42" s="30"/>
      <c r="B42" s="793"/>
      <c r="C42" s="91"/>
      <c r="D42" s="44"/>
      <c r="E42" s="30"/>
      <c r="F42" s="30"/>
      <c r="G42" s="30"/>
      <c r="H42" s="30"/>
      <c r="I42" s="30"/>
      <c r="J42" s="30"/>
      <c r="K42" s="30"/>
      <c r="L42" s="30"/>
      <c r="M42" s="30"/>
      <c r="N42" s="30"/>
      <c r="O42" s="30"/>
      <c r="P42" s="30"/>
      <c r="Q42" s="30"/>
      <c r="R42" s="30"/>
      <c r="S42" s="30"/>
      <c r="T42" s="30"/>
      <c r="U42" s="91"/>
      <c r="V42" s="44"/>
      <c r="W42" s="30"/>
      <c r="X42" s="30"/>
      <c r="Y42" s="30"/>
      <c r="Z42" s="30"/>
      <c r="AA42" s="30"/>
      <c r="AB42" s="30"/>
      <c r="AC42" s="30"/>
      <c r="AD42" s="30"/>
      <c r="AE42" s="30"/>
      <c r="AF42" s="30"/>
      <c r="AG42" s="30"/>
      <c r="AH42" s="30"/>
      <c r="AI42" s="30"/>
      <c r="AJ42" s="30"/>
      <c r="AK42" s="30"/>
      <c r="AL42" s="185"/>
      <c r="AM42" s="91"/>
      <c r="AN42" s="44"/>
      <c r="AO42" s="30"/>
      <c r="AP42" s="172"/>
      <c r="AQ42" s="30"/>
    </row>
    <row r="43" spans="1:43" s="180" customFormat="1" ht="6" customHeight="1" x14ac:dyDescent="0.2">
      <c r="A43" s="26"/>
      <c r="B43" s="756"/>
      <c r="C43" s="89"/>
      <c r="D43" s="45"/>
      <c r="E43" s="26"/>
      <c r="F43" s="26"/>
      <c r="G43" s="26"/>
      <c r="H43" s="26"/>
      <c r="I43" s="26"/>
      <c r="J43" s="26"/>
      <c r="K43" s="26"/>
      <c r="L43" s="26"/>
      <c r="M43" s="26"/>
      <c r="N43" s="26"/>
      <c r="O43" s="26"/>
      <c r="P43" s="26"/>
      <c r="Q43" s="26"/>
      <c r="R43" s="26"/>
      <c r="S43" s="26"/>
      <c r="T43" s="26"/>
      <c r="U43" s="89"/>
      <c r="V43" s="45"/>
      <c r="W43" s="26"/>
      <c r="X43" s="26"/>
      <c r="Y43" s="26"/>
      <c r="Z43" s="26"/>
      <c r="AA43" s="26"/>
      <c r="AB43" s="26"/>
      <c r="AC43" s="26"/>
      <c r="AD43" s="26"/>
      <c r="AE43" s="26"/>
      <c r="AF43" s="26"/>
      <c r="AG43" s="26"/>
      <c r="AH43" s="26"/>
      <c r="AI43" s="26"/>
      <c r="AJ43" s="26"/>
      <c r="AK43" s="26"/>
      <c r="AL43" s="187"/>
      <c r="AM43" s="89"/>
      <c r="AN43" s="45"/>
      <c r="AO43" s="26"/>
      <c r="AP43" s="34"/>
      <c r="AQ43" s="26"/>
    </row>
    <row r="44" spans="1:43" s="180" customFormat="1" ht="11.25" customHeight="1" x14ac:dyDescent="0.2">
      <c r="A44" s="28"/>
      <c r="B44" s="777">
        <v>1106</v>
      </c>
      <c r="C44" s="94"/>
      <c r="D44" s="95"/>
      <c r="E44" s="927" t="str">
        <f ca="1">VLOOKUP(INDIRECT(ADDRESS(ROW(),COLUMN()-3)),Language_Translations,MATCH(Language_Selected,Language_Options,0),FALSE)</f>
        <v>Actuellement, est-ce que vous fumez ou utilisez un autre type de tabac chaque jour, certains jours ou pas du tout ?</v>
      </c>
      <c r="F44" s="927"/>
      <c r="G44" s="927"/>
      <c r="H44" s="927"/>
      <c r="I44" s="927"/>
      <c r="J44" s="927"/>
      <c r="K44" s="927"/>
      <c r="L44" s="927"/>
      <c r="M44" s="927"/>
      <c r="N44" s="927"/>
      <c r="O44" s="927"/>
      <c r="P44" s="927"/>
      <c r="Q44" s="927"/>
      <c r="R44" s="927"/>
      <c r="S44" s="927"/>
      <c r="T44" s="927"/>
      <c r="U44" s="181"/>
      <c r="V44" s="95"/>
      <c r="W44" s="744" t="s">
        <v>1336</v>
      </c>
      <c r="X44" s="24"/>
      <c r="AA44" s="182"/>
      <c r="AB44" s="182" t="s">
        <v>2</v>
      </c>
      <c r="AC44" s="182"/>
      <c r="AD44" s="182"/>
      <c r="AE44" s="182"/>
      <c r="AF44" s="182"/>
      <c r="AG44" s="182"/>
      <c r="AH44" s="182"/>
      <c r="AI44" s="182"/>
      <c r="AJ44" s="182"/>
      <c r="AK44" s="182"/>
      <c r="AL44" s="178" t="s">
        <v>10</v>
      </c>
      <c r="AM44" s="94"/>
      <c r="AN44" s="95"/>
      <c r="AO44" s="24"/>
      <c r="AP44" s="190"/>
      <c r="AQ44" s="24"/>
    </row>
    <row r="45" spans="1:43" s="180" customFormat="1" x14ac:dyDescent="0.2">
      <c r="A45" s="28"/>
      <c r="B45" s="777"/>
      <c r="C45" s="94"/>
      <c r="D45" s="95"/>
      <c r="E45" s="927"/>
      <c r="F45" s="927"/>
      <c r="G45" s="927"/>
      <c r="H45" s="927"/>
      <c r="I45" s="927"/>
      <c r="J45" s="927"/>
      <c r="K45" s="927"/>
      <c r="L45" s="927"/>
      <c r="M45" s="927"/>
      <c r="N45" s="927"/>
      <c r="O45" s="927"/>
      <c r="P45" s="927"/>
      <c r="Q45" s="927"/>
      <c r="R45" s="927"/>
      <c r="S45" s="927"/>
      <c r="T45" s="927"/>
      <c r="U45" s="181"/>
      <c r="V45" s="95"/>
      <c r="W45" s="744" t="s">
        <v>1337</v>
      </c>
      <c r="X45" s="24"/>
      <c r="AB45" s="182"/>
      <c r="AC45" s="183" t="s">
        <v>2</v>
      </c>
      <c r="AD45" s="182"/>
      <c r="AE45" s="182"/>
      <c r="AF45" s="182"/>
      <c r="AG45" s="182"/>
      <c r="AH45" s="182"/>
      <c r="AI45" s="182"/>
      <c r="AJ45" s="182"/>
      <c r="AK45" s="182"/>
      <c r="AL45" s="178" t="s">
        <v>12</v>
      </c>
      <c r="AM45" s="94"/>
      <c r="AN45" s="95"/>
      <c r="AO45" s="794"/>
      <c r="AQ45" s="24"/>
    </row>
    <row r="46" spans="1:43" s="180" customFormat="1" x14ac:dyDescent="0.2">
      <c r="A46" s="28"/>
      <c r="B46" s="777"/>
      <c r="C46" s="94"/>
      <c r="D46" s="95"/>
      <c r="E46" s="927"/>
      <c r="F46" s="927"/>
      <c r="G46" s="927"/>
      <c r="H46" s="927"/>
      <c r="I46" s="927"/>
      <c r="J46" s="927"/>
      <c r="K46" s="927"/>
      <c r="L46" s="927"/>
      <c r="M46" s="927"/>
      <c r="N46" s="927"/>
      <c r="O46" s="927"/>
      <c r="P46" s="927"/>
      <c r="Q46" s="927"/>
      <c r="R46" s="927"/>
      <c r="S46" s="927"/>
      <c r="T46" s="927"/>
      <c r="U46" s="181"/>
      <c r="V46" s="95"/>
      <c r="W46" s="744" t="s">
        <v>470</v>
      </c>
      <c r="X46" s="24"/>
      <c r="Y46" s="182"/>
      <c r="Z46" s="182"/>
      <c r="AA46" s="182"/>
      <c r="AB46" s="182" t="s">
        <v>2</v>
      </c>
      <c r="AC46" s="182"/>
      <c r="AD46" s="182"/>
      <c r="AE46" s="182"/>
      <c r="AF46" s="182"/>
      <c r="AG46" s="182"/>
      <c r="AH46" s="182"/>
      <c r="AI46" s="182"/>
      <c r="AJ46" s="182"/>
      <c r="AK46" s="182"/>
      <c r="AL46" s="178" t="s">
        <v>14</v>
      </c>
      <c r="AM46" s="94"/>
      <c r="AN46" s="95"/>
      <c r="AO46" s="794"/>
      <c r="AP46" s="875">
        <v>1108</v>
      </c>
      <c r="AQ46" s="24"/>
    </row>
    <row r="47" spans="1:43" s="180" customFormat="1" ht="6" customHeight="1" x14ac:dyDescent="0.2">
      <c r="A47" s="30"/>
      <c r="B47" s="793"/>
      <c r="C47" s="91"/>
      <c r="D47" s="44"/>
      <c r="E47" s="30"/>
      <c r="F47" s="30"/>
      <c r="G47" s="30"/>
      <c r="H47" s="30"/>
      <c r="I47" s="30"/>
      <c r="J47" s="30"/>
      <c r="K47" s="30"/>
      <c r="L47" s="30"/>
      <c r="M47" s="30"/>
      <c r="N47" s="30"/>
      <c r="O47" s="30"/>
      <c r="P47" s="30"/>
      <c r="Q47" s="30"/>
      <c r="R47" s="30"/>
      <c r="S47" s="30"/>
      <c r="T47" s="30"/>
      <c r="U47" s="91"/>
      <c r="V47" s="44"/>
      <c r="W47" s="30"/>
      <c r="X47" s="30"/>
      <c r="Y47" s="30"/>
      <c r="Z47" s="30"/>
      <c r="AA47" s="30"/>
      <c r="AB47" s="30"/>
      <c r="AC47" s="30"/>
      <c r="AD47" s="30"/>
      <c r="AE47" s="30"/>
      <c r="AF47" s="30"/>
      <c r="AG47" s="30"/>
      <c r="AH47" s="30"/>
      <c r="AI47" s="30"/>
      <c r="AJ47" s="30"/>
      <c r="AK47" s="30"/>
      <c r="AL47" s="185"/>
      <c r="AM47" s="91"/>
      <c r="AN47" s="44"/>
      <c r="AO47" s="30"/>
      <c r="AP47" s="30"/>
      <c r="AQ47" s="30"/>
    </row>
    <row r="48" spans="1:43" s="180" customFormat="1" ht="6" customHeight="1" x14ac:dyDescent="0.2">
      <c r="A48" s="26"/>
      <c r="B48" s="756"/>
      <c r="C48" s="89"/>
      <c r="D48" s="45"/>
      <c r="E48" s="26"/>
      <c r="F48" s="26"/>
      <c r="G48" s="26"/>
      <c r="H48" s="26"/>
      <c r="I48" s="26"/>
      <c r="J48" s="26"/>
      <c r="K48" s="26"/>
      <c r="L48" s="26"/>
      <c r="M48" s="26"/>
      <c r="N48" s="26"/>
      <c r="O48" s="26"/>
      <c r="P48" s="26"/>
      <c r="Q48" s="26"/>
      <c r="R48" s="26"/>
      <c r="S48" s="26"/>
      <c r="T48" s="26"/>
      <c r="U48" s="89"/>
      <c r="V48" s="45"/>
      <c r="W48" s="26"/>
      <c r="X48" s="26"/>
      <c r="Y48" s="26"/>
      <c r="Z48" s="26"/>
      <c r="AA48" s="26"/>
      <c r="AB48" s="26"/>
      <c r="AC48" s="26"/>
      <c r="AD48" s="26"/>
      <c r="AE48" s="26"/>
      <c r="AF48" s="26"/>
      <c r="AG48" s="26"/>
      <c r="AH48" s="26"/>
      <c r="AI48" s="26"/>
      <c r="AJ48" s="26"/>
      <c r="AK48" s="26"/>
      <c r="AL48" s="187"/>
      <c r="AM48" s="89"/>
      <c r="AN48" s="45"/>
      <c r="AO48" s="26"/>
      <c r="AP48" s="26"/>
      <c r="AQ48" s="26"/>
    </row>
    <row r="49" spans="1:43" s="180" customFormat="1" ht="11.25" customHeight="1" x14ac:dyDescent="0.2">
      <c r="A49" s="28"/>
      <c r="B49" s="777">
        <v>1107</v>
      </c>
      <c r="C49" s="94"/>
      <c r="D49" s="95"/>
      <c r="E49" s="918" t="str">
        <f ca="1">VLOOKUP(INDIRECT(ADDRESS(ROW(),COLUMN()-3)),Language_Translations,MATCH(Language_Selected,Language_Options,0),FALSE)</f>
        <v>Actuellement, quel autre type de tabac fumez-vous ou utilisez-vous ?</v>
      </c>
      <c r="F49" s="918"/>
      <c r="G49" s="918"/>
      <c r="H49" s="918"/>
      <c r="I49" s="918"/>
      <c r="J49" s="918"/>
      <c r="K49" s="918"/>
      <c r="L49" s="918"/>
      <c r="M49" s="918"/>
      <c r="N49" s="918"/>
      <c r="O49" s="918"/>
      <c r="P49" s="918"/>
      <c r="Q49" s="918"/>
      <c r="R49" s="918"/>
      <c r="S49" s="918"/>
      <c r="T49" s="918"/>
      <c r="U49" s="94"/>
      <c r="V49" s="95"/>
      <c r="W49" s="113" t="s">
        <v>259</v>
      </c>
      <c r="X49" s="113"/>
      <c r="Y49" s="191"/>
      <c r="Z49" s="191"/>
      <c r="AA49" s="192" t="s">
        <v>2</v>
      </c>
      <c r="AB49" s="192"/>
      <c r="AC49" s="193"/>
      <c r="AD49" s="90"/>
      <c r="AE49" s="90"/>
      <c r="AF49" s="90"/>
      <c r="AG49" s="90"/>
      <c r="AH49" s="90"/>
      <c r="AI49" s="90"/>
      <c r="AJ49" s="90"/>
      <c r="AK49" s="90"/>
      <c r="AL49" s="179" t="s">
        <v>22</v>
      </c>
      <c r="AM49" s="94"/>
      <c r="AN49" s="95"/>
      <c r="AO49" s="24"/>
      <c r="AP49" s="24"/>
      <c r="AQ49" s="24"/>
    </row>
    <row r="50" spans="1:43" s="180" customFormat="1" x14ac:dyDescent="0.2">
      <c r="A50" s="28"/>
      <c r="B50" s="213" t="s">
        <v>13</v>
      </c>
      <c r="C50" s="94"/>
      <c r="D50" s="95"/>
      <c r="E50" s="918"/>
      <c r="F50" s="918"/>
      <c r="G50" s="918"/>
      <c r="H50" s="918"/>
      <c r="I50" s="918"/>
      <c r="J50" s="918"/>
      <c r="K50" s="918"/>
      <c r="L50" s="918"/>
      <c r="M50" s="918"/>
      <c r="N50" s="918"/>
      <c r="O50" s="918"/>
      <c r="P50" s="918"/>
      <c r="Q50" s="918"/>
      <c r="R50" s="918"/>
      <c r="S50" s="918"/>
      <c r="T50" s="918"/>
      <c r="U50" s="94"/>
      <c r="V50" s="95"/>
      <c r="W50" s="113" t="s">
        <v>1524</v>
      </c>
      <c r="X50" s="113"/>
      <c r="Y50" s="191"/>
      <c r="Z50" s="191"/>
      <c r="AA50" s="191"/>
      <c r="AB50" s="191"/>
      <c r="AC50" s="113"/>
      <c r="AD50" s="28"/>
      <c r="AG50" s="90" t="s">
        <v>2</v>
      </c>
      <c r="AH50" s="90"/>
      <c r="AI50" s="90"/>
      <c r="AJ50" s="90"/>
      <c r="AK50" s="90"/>
      <c r="AL50" s="179" t="s">
        <v>23</v>
      </c>
      <c r="AM50" s="94"/>
      <c r="AN50" s="95"/>
      <c r="AO50" s="24"/>
      <c r="AP50" s="24"/>
      <c r="AQ50" s="24"/>
    </row>
    <row r="51" spans="1:43" s="180" customFormat="1" ht="11.25" customHeight="1" x14ac:dyDescent="0.2">
      <c r="A51" s="28"/>
      <c r="B51" s="777"/>
      <c r="C51" s="94"/>
      <c r="D51" s="95"/>
      <c r="E51" s="5"/>
      <c r="F51" s="5"/>
      <c r="G51" s="5"/>
      <c r="H51" s="5"/>
      <c r="I51" s="5"/>
      <c r="J51" s="5"/>
      <c r="K51" s="5"/>
      <c r="L51" s="5"/>
      <c r="M51" s="5"/>
      <c r="N51" s="5"/>
      <c r="O51" s="5"/>
      <c r="P51" s="5"/>
      <c r="Q51" s="5"/>
      <c r="R51" s="5"/>
      <c r="S51" s="5"/>
      <c r="T51" s="5"/>
      <c r="U51" s="94"/>
      <c r="V51" s="95"/>
      <c r="W51" s="113" t="s">
        <v>1340</v>
      </c>
      <c r="X51" s="113"/>
      <c r="Y51" s="191"/>
      <c r="Z51" s="191"/>
      <c r="AA51" s="191"/>
      <c r="AB51" s="191"/>
      <c r="AC51" s="113"/>
      <c r="AD51" s="28"/>
      <c r="AE51" s="28"/>
      <c r="AF51" s="28"/>
      <c r="AG51" s="28"/>
      <c r="AH51" s="28"/>
      <c r="AI51" s="90" t="s">
        <v>2</v>
      </c>
      <c r="AJ51" s="90"/>
      <c r="AK51" s="90"/>
      <c r="AL51" s="179" t="s">
        <v>24</v>
      </c>
      <c r="AM51" s="94"/>
      <c r="AN51" s="95"/>
      <c r="AO51" s="24"/>
      <c r="AP51" s="24"/>
      <c r="AQ51" s="24"/>
    </row>
    <row r="52" spans="1:43" s="180" customFormat="1" ht="11.25" customHeight="1" x14ac:dyDescent="0.2">
      <c r="A52" s="28"/>
      <c r="B52" s="777"/>
      <c r="C52" s="94"/>
      <c r="D52" s="95"/>
      <c r="E52" s="969" t="s">
        <v>1339</v>
      </c>
      <c r="F52" s="969"/>
      <c r="G52" s="969"/>
      <c r="H52" s="969"/>
      <c r="I52" s="969"/>
      <c r="J52" s="969"/>
      <c r="K52" s="969"/>
      <c r="L52" s="969"/>
      <c r="M52" s="969"/>
      <c r="N52" s="969"/>
      <c r="O52" s="969"/>
      <c r="P52" s="969"/>
      <c r="Q52" s="969"/>
      <c r="R52" s="969"/>
      <c r="S52" s="969"/>
      <c r="T52" s="969"/>
      <c r="U52" s="94"/>
      <c r="V52" s="95"/>
      <c r="W52" s="113" t="s">
        <v>1341</v>
      </c>
      <c r="X52" s="113"/>
      <c r="Y52" s="191"/>
      <c r="Z52" s="191"/>
      <c r="AA52" s="191"/>
      <c r="AB52" s="192" t="s">
        <v>2</v>
      </c>
      <c r="AC52" s="193"/>
      <c r="AD52" s="90"/>
      <c r="AE52" s="90"/>
      <c r="AF52" s="90"/>
      <c r="AG52" s="90"/>
      <c r="AH52" s="90"/>
      <c r="AI52" s="90"/>
      <c r="AJ52" s="90"/>
      <c r="AK52" s="90"/>
      <c r="AL52" s="179" t="s">
        <v>25</v>
      </c>
      <c r="AM52" s="94"/>
      <c r="AN52" s="95"/>
      <c r="AO52" s="24"/>
      <c r="AP52" s="24"/>
      <c r="AQ52" s="24"/>
    </row>
    <row r="53" spans="1:43" s="180" customFormat="1" ht="11.25" customHeight="1" x14ac:dyDescent="0.2">
      <c r="A53" s="28"/>
      <c r="B53" s="777"/>
      <c r="C53" s="94"/>
      <c r="D53" s="95"/>
      <c r="U53" s="94"/>
      <c r="V53" s="95"/>
      <c r="W53" s="113" t="s">
        <v>1343</v>
      </c>
      <c r="X53" s="113"/>
      <c r="Y53" s="191"/>
      <c r="Z53" s="191"/>
      <c r="AA53" s="191"/>
      <c r="AB53" s="191"/>
      <c r="AC53" s="193" t="s">
        <v>2</v>
      </c>
      <c r="AD53" s="90"/>
      <c r="AE53" s="90"/>
      <c r="AF53" s="90"/>
      <c r="AG53" s="90"/>
      <c r="AH53" s="90"/>
      <c r="AI53" s="90"/>
      <c r="AJ53" s="90"/>
      <c r="AK53" s="90"/>
      <c r="AL53" s="179" t="s">
        <v>26</v>
      </c>
      <c r="AM53" s="94"/>
      <c r="AN53" s="95"/>
      <c r="AO53" s="24"/>
      <c r="AP53" s="24"/>
      <c r="AQ53" s="24"/>
    </row>
    <row r="54" spans="1:43" s="180" customFormat="1" ht="11.25" customHeight="1" x14ac:dyDescent="0.2">
      <c r="A54" s="28"/>
      <c r="B54" s="777"/>
      <c r="C54" s="94"/>
      <c r="D54" s="95"/>
      <c r="E54" s="194"/>
      <c r="F54" s="194"/>
      <c r="G54" s="194"/>
      <c r="H54" s="194"/>
      <c r="I54" s="194"/>
      <c r="J54" s="194"/>
      <c r="K54" s="194"/>
      <c r="L54" s="194"/>
      <c r="M54" s="194"/>
      <c r="N54" s="194"/>
      <c r="O54" s="194"/>
      <c r="P54" s="194"/>
      <c r="Q54" s="194"/>
      <c r="R54" s="194"/>
      <c r="S54" s="194"/>
      <c r="T54" s="194"/>
      <c r="U54" s="94"/>
      <c r="V54" s="95"/>
      <c r="W54" s="113" t="s">
        <v>1525</v>
      </c>
      <c r="X54" s="113"/>
      <c r="Y54" s="191"/>
      <c r="Z54" s="191"/>
      <c r="AA54" s="191"/>
      <c r="AB54" s="191"/>
      <c r="AC54" s="193" t="s">
        <v>2</v>
      </c>
      <c r="AD54" s="90"/>
      <c r="AE54" s="90"/>
      <c r="AF54" s="90"/>
      <c r="AG54" s="90"/>
      <c r="AH54" s="90"/>
      <c r="AI54" s="90"/>
      <c r="AJ54" s="90"/>
      <c r="AK54" s="90"/>
      <c r="AL54" s="179" t="s">
        <v>28</v>
      </c>
      <c r="AM54" s="94"/>
      <c r="AN54" s="95"/>
      <c r="AO54" s="24"/>
      <c r="AP54" s="24"/>
      <c r="AQ54" s="24"/>
    </row>
    <row r="55" spans="1:43" s="180" customFormat="1" ht="11.25" customHeight="1" x14ac:dyDescent="0.2">
      <c r="A55" s="28"/>
      <c r="B55" s="777"/>
      <c r="C55" s="94"/>
      <c r="D55" s="95"/>
      <c r="E55" s="194"/>
      <c r="F55" s="194"/>
      <c r="G55" s="194"/>
      <c r="H55" s="194"/>
      <c r="I55" s="194"/>
      <c r="J55" s="194"/>
      <c r="K55" s="194"/>
      <c r="L55" s="194"/>
      <c r="M55" s="194"/>
      <c r="N55" s="194"/>
      <c r="O55" s="194"/>
      <c r="P55" s="194"/>
      <c r="Q55" s="194"/>
      <c r="R55" s="194"/>
      <c r="S55" s="194"/>
      <c r="T55" s="194"/>
      <c r="U55" s="94"/>
      <c r="V55" s="95"/>
      <c r="W55" s="113" t="s">
        <v>1342</v>
      </c>
      <c r="X55" s="113"/>
      <c r="Y55" s="191"/>
      <c r="Z55" s="191"/>
      <c r="AA55" s="191"/>
      <c r="AB55" s="191"/>
      <c r="AC55" s="113"/>
      <c r="AD55" s="90" t="s">
        <v>2</v>
      </c>
      <c r="AE55" s="90"/>
      <c r="AF55" s="90"/>
      <c r="AG55" s="90"/>
      <c r="AH55" s="90"/>
      <c r="AI55" s="90"/>
      <c r="AJ55" s="90"/>
      <c r="AK55" s="90"/>
      <c r="AL55" s="179" t="s">
        <v>29</v>
      </c>
      <c r="AM55" s="94"/>
      <c r="AN55" s="95"/>
      <c r="AO55" s="24"/>
      <c r="AP55" s="24"/>
      <c r="AQ55" s="24"/>
    </row>
    <row r="56" spans="1:43" s="142" customFormat="1" x14ac:dyDescent="0.2">
      <c r="A56" s="195"/>
      <c r="B56" s="777"/>
      <c r="C56" s="196"/>
      <c r="D56" s="197"/>
      <c r="E56" s="198"/>
      <c r="F56" s="198"/>
      <c r="G56" s="198"/>
      <c r="H56" s="198"/>
      <c r="I56" s="198"/>
      <c r="J56" s="198"/>
      <c r="K56" s="198"/>
      <c r="L56" s="198"/>
      <c r="M56" s="198"/>
      <c r="N56" s="198"/>
      <c r="O56" s="198"/>
      <c r="P56" s="198"/>
      <c r="Q56" s="198"/>
      <c r="R56" s="198"/>
      <c r="S56" s="198"/>
      <c r="T56" s="198"/>
      <c r="U56" s="199"/>
      <c r="V56" s="197"/>
      <c r="W56" s="200" t="s">
        <v>1344</v>
      </c>
      <c r="X56" s="200"/>
      <c r="Y56" s="200"/>
      <c r="Z56" s="200"/>
      <c r="AA56" s="200"/>
      <c r="AB56" s="200"/>
      <c r="AC56" s="200"/>
      <c r="AD56" s="200"/>
      <c r="AE56" s="200"/>
      <c r="AF56" s="144"/>
      <c r="AG56" s="201" t="s">
        <v>2</v>
      </c>
      <c r="AH56" s="90"/>
      <c r="AI56" s="90"/>
      <c r="AJ56" s="90"/>
      <c r="AK56" s="90"/>
      <c r="AL56" s="179" t="s">
        <v>30</v>
      </c>
      <c r="AM56" s="199"/>
      <c r="AN56" s="95"/>
      <c r="AO56" s="24"/>
      <c r="AP56" s="24"/>
      <c r="AQ56" s="24"/>
    </row>
    <row r="57" spans="1:43" s="142" customFormat="1" ht="11.25" customHeight="1" x14ac:dyDescent="0.2">
      <c r="A57" s="195"/>
      <c r="B57" s="777"/>
      <c r="C57" s="196"/>
      <c r="D57" s="197"/>
      <c r="E57" s="202"/>
      <c r="F57" s="203"/>
      <c r="G57" s="203"/>
      <c r="H57" s="203"/>
      <c r="I57" s="203"/>
      <c r="J57" s="203"/>
      <c r="K57" s="203"/>
      <c r="L57" s="203"/>
      <c r="M57" s="203"/>
      <c r="N57" s="203"/>
      <c r="O57" s="203"/>
      <c r="P57" s="203"/>
      <c r="Q57" s="203"/>
      <c r="R57" s="203"/>
      <c r="S57" s="203"/>
      <c r="T57" s="203"/>
      <c r="U57" s="204"/>
      <c r="V57" s="197"/>
      <c r="W57" s="144"/>
      <c r="X57" s="205"/>
      <c r="Y57" s="205"/>
      <c r="Z57" s="205"/>
      <c r="AA57" s="206"/>
      <c r="AB57" s="207"/>
      <c r="AC57" s="205"/>
      <c r="AD57" s="205"/>
      <c r="AE57" s="208"/>
      <c r="AF57" s="205"/>
      <c r="AG57" s="28"/>
      <c r="AH57" s="28"/>
      <c r="AI57" s="28"/>
      <c r="AJ57" s="28"/>
      <c r="AK57" s="28"/>
      <c r="AL57" s="179"/>
      <c r="AM57" s="199"/>
      <c r="AN57" s="95"/>
      <c r="AO57" s="24"/>
      <c r="AP57" s="24"/>
      <c r="AQ57" s="24"/>
    </row>
    <row r="58" spans="1:43" s="142" customFormat="1" x14ac:dyDescent="0.2">
      <c r="A58" s="195"/>
      <c r="B58" s="777"/>
      <c r="C58" s="196"/>
      <c r="D58" s="197"/>
      <c r="E58" s="202"/>
      <c r="F58" s="209"/>
      <c r="G58" s="210"/>
      <c r="H58" s="209"/>
      <c r="I58" s="209"/>
      <c r="J58" s="209"/>
      <c r="K58" s="209"/>
      <c r="L58" s="209"/>
      <c r="M58" s="209"/>
      <c r="N58" s="209"/>
      <c r="O58" s="209"/>
      <c r="P58" s="209"/>
      <c r="Q58" s="209"/>
      <c r="R58" s="209"/>
      <c r="S58" s="209"/>
      <c r="T58" s="209"/>
      <c r="U58" s="211"/>
      <c r="V58" s="197"/>
      <c r="W58" s="200" t="s">
        <v>558</v>
      </c>
      <c r="X58" s="205"/>
      <c r="Y58" s="205"/>
      <c r="Z58" s="30"/>
      <c r="AA58" s="30"/>
      <c r="AB58" s="30"/>
      <c r="AC58" s="30"/>
      <c r="AD58" s="30"/>
      <c r="AE58" s="30"/>
      <c r="AF58" s="30"/>
      <c r="AG58" s="30"/>
      <c r="AH58" s="30"/>
      <c r="AI58" s="30"/>
      <c r="AJ58" s="30"/>
      <c r="AK58" s="30"/>
      <c r="AL58" s="145" t="s">
        <v>27</v>
      </c>
      <c r="AM58" s="199"/>
      <c r="AN58" s="95"/>
      <c r="AO58" s="24"/>
      <c r="AP58" s="24"/>
      <c r="AQ58" s="24"/>
    </row>
    <row r="59" spans="1:43" s="142" customFormat="1" x14ac:dyDescent="0.2">
      <c r="A59" s="195"/>
      <c r="B59" s="777"/>
      <c r="C59" s="196"/>
      <c r="D59" s="197"/>
      <c r="E59" s="212"/>
      <c r="F59" s="212"/>
      <c r="G59" s="212"/>
      <c r="H59" s="212"/>
      <c r="I59" s="212"/>
      <c r="J59" s="212"/>
      <c r="K59" s="212"/>
      <c r="L59" s="212"/>
      <c r="M59" s="212"/>
      <c r="N59" s="212"/>
      <c r="O59" s="212"/>
      <c r="P59" s="212"/>
      <c r="Q59" s="212"/>
      <c r="R59" s="212"/>
      <c r="S59" s="212"/>
      <c r="T59" s="212"/>
      <c r="U59" s="199"/>
      <c r="V59" s="197"/>
      <c r="W59" s="198"/>
      <c r="X59" s="205"/>
      <c r="Y59" s="205"/>
      <c r="Z59" s="890" t="s">
        <v>559</v>
      </c>
      <c r="AA59" s="890"/>
      <c r="AB59" s="890"/>
      <c r="AC59" s="890"/>
      <c r="AD59" s="890"/>
      <c r="AE59" s="890"/>
      <c r="AF59" s="890"/>
      <c r="AG59" s="890"/>
      <c r="AH59" s="890"/>
      <c r="AI59" s="890"/>
      <c r="AJ59" s="890"/>
      <c r="AK59" s="890"/>
      <c r="AL59" s="213"/>
      <c r="AM59" s="199"/>
      <c r="AN59" s="95"/>
      <c r="AO59" s="24"/>
      <c r="AP59" s="24"/>
      <c r="AQ59" s="24"/>
    </row>
    <row r="60" spans="1:43" s="180" customFormat="1" ht="6" customHeight="1" x14ac:dyDescent="0.2">
      <c r="A60" s="30"/>
      <c r="B60" s="793"/>
      <c r="C60" s="91"/>
      <c r="D60" s="44"/>
      <c r="E60" s="30"/>
      <c r="F60" s="30"/>
      <c r="G60" s="30"/>
      <c r="H60" s="30"/>
      <c r="I60" s="30"/>
      <c r="J60" s="30"/>
      <c r="K60" s="30"/>
      <c r="L60" s="30"/>
      <c r="M60" s="30"/>
      <c r="N60" s="30"/>
      <c r="O60" s="30"/>
      <c r="P60" s="30"/>
      <c r="Q60" s="30"/>
      <c r="R60" s="30"/>
      <c r="S60" s="30"/>
      <c r="T60" s="30"/>
      <c r="U60" s="91"/>
      <c r="V60" s="44"/>
      <c r="W60" s="30"/>
      <c r="X60" s="30"/>
      <c r="Y60" s="30"/>
      <c r="Z60" s="30"/>
      <c r="AA60" s="30"/>
      <c r="AB60" s="30"/>
      <c r="AC60" s="30"/>
      <c r="AD60" s="30"/>
      <c r="AE60" s="30"/>
      <c r="AF60" s="30"/>
      <c r="AG60" s="30"/>
      <c r="AH60" s="30"/>
      <c r="AI60" s="30"/>
      <c r="AJ60" s="30"/>
      <c r="AK60" s="30"/>
      <c r="AL60" s="185"/>
      <c r="AM60" s="91"/>
      <c r="AN60" s="44"/>
      <c r="AO60" s="30"/>
      <c r="AP60" s="30"/>
      <c r="AQ60" s="30"/>
    </row>
    <row r="61" spans="1:43" ht="6" customHeight="1" x14ac:dyDescent="0.2">
      <c r="A61" s="28"/>
      <c r="B61" s="757"/>
      <c r="C61" s="94"/>
      <c r="D61" s="95"/>
      <c r="E61" s="28"/>
      <c r="F61" s="28"/>
      <c r="G61" s="28"/>
      <c r="H61" s="28"/>
      <c r="I61" s="28"/>
      <c r="J61" s="28"/>
      <c r="K61" s="28"/>
      <c r="L61" s="28"/>
      <c r="M61" s="28"/>
      <c r="N61" s="28"/>
      <c r="O61" s="28"/>
      <c r="P61" s="28"/>
      <c r="Q61" s="28"/>
      <c r="R61" s="28"/>
      <c r="S61" s="28"/>
      <c r="T61" s="28"/>
      <c r="U61" s="94"/>
      <c r="V61" s="95"/>
      <c r="W61" s="28"/>
      <c r="X61" s="28"/>
      <c r="Y61" s="28"/>
      <c r="Z61" s="28"/>
      <c r="AA61" s="28"/>
      <c r="AB61" s="28"/>
      <c r="AC61" s="28"/>
      <c r="AD61" s="28"/>
      <c r="AE61" s="28"/>
      <c r="AF61" s="28"/>
      <c r="AG61" s="28"/>
      <c r="AH61" s="28"/>
      <c r="AI61" s="28"/>
      <c r="AJ61" s="28"/>
      <c r="AK61" s="28"/>
      <c r="AL61" s="179"/>
      <c r="AM61" s="94"/>
      <c r="AN61" s="95"/>
      <c r="AO61" s="28"/>
      <c r="AP61" s="28"/>
      <c r="AQ61" s="28"/>
    </row>
    <row r="62" spans="1:43" x14ac:dyDescent="0.2">
      <c r="A62" s="28"/>
      <c r="B62" s="757">
        <v>1108</v>
      </c>
      <c r="C62" s="94"/>
      <c r="D62" s="95"/>
      <c r="E62" s="918" t="str">
        <f ca="1">VLOOKUP(INDIRECT(ADDRESS(ROW(),COLUMN()-3)),Language_Translations,MATCH(Language_Selected,Language_Options,0),FALSE)</f>
        <v>Différentes raisons peuvent empêcher les femmes d'obtenir un avis médical ou de se faire soigner. Quand vous êtes malade et que vous voulez un avis médical ou un traitement, est-ce que chacune des raisons suivantes constitue, pour vous, un problème important ou non ou n'est pas un problème important:</v>
      </c>
      <c r="F62" s="918"/>
      <c r="G62" s="918"/>
      <c r="H62" s="918"/>
      <c r="I62" s="918"/>
      <c r="J62" s="918"/>
      <c r="K62" s="918"/>
      <c r="L62" s="918"/>
      <c r="M62" s="918"/>
      <c r="N62" s="918"/>
      <c r="O62" s="918"/>
      <c r="P62" s="918"/>
      <c r="Q62" s="918"/>
      <c r="R62" s="918"/>
      <c r="S62" s="918"/>
      <c r="T62" s="918"/>
      <c r="U62" s="94"/>
      <c r="V62" s="95"/>
      <c r="W62" s="28"/>
      <c r="X62" s="28"/>
      <c r="Y62" s="28"/>
      <c r="Z62" s="28"/>
      <c r="AA62" s="28"/>
      <c r="AB62" s="28"/>
      <c r="AC62" s="28"/>
      <c r="AD62" s="28"/>
      <c r="AE62" s="28"/>
      <c r="AF62" s="28"/>
      <c r="AG62" s="28"/>
      <c r="AH62" s="28"/>
      <c r="AI62" s="28"/>
      <c r="AJ62" s="28"/>
      <c r="AK62" s="28"/>
      <c r="AL62" s="179"/>
      <c r="AM62" s="94"/>
      <c r="AN62" s="95"/>
      <c r="AO62" s="28"/>
      <c r="AP62" s="28"/>
      <c r="AQ62" s="28"/>
    </row>
    <row r="63" spans="1:43" x14ac:dyDescent="0.2">
      <c r="A63" s="766"/>
      <c r="B63" s="757"/>
      <c r="C63" s="765"/>
      <c r="D63" s="95"/>
      <c r="E63" s="918"/>
      <c r="F63" s="918"/>
      <c r="G63" s="918"/>
      <c r="H63" s="918"/>
      <c r="I63" s="918"/>
      <c r="J63" s="918"/>
      <c r="K63" s="918"/>
      <c r="L63" s="918"/>
      <c r="M63" s="918"/>
      <c r="N63" s="918"/>
      <c r="O63" s="918"/>
      <c r="P63" s="918"/>
      <c r="Q63" s="918"/>
      <c r="R63" s="918"/>
      <c r="S63" s="918"/>
      <c r="T63" s="918"/>
      <c r="U63" s="765"/>
      <c r="V63" s="95"/>
      <c r="W63" s="766"/>
      <c r="X63" s="766"/>
      <c r="Y63" s="766"/>
      <c r="Z63" s="766"/>
      <c r="AA63" s="766"/>
      <c r="AB63" s="766"/>
      <c r="AC63" s="766"/>
      <c r="AD63" s="766"/>
      <c r="AE63" s="766"/>
      <c r="AF63" s="766"/>
      <c r="AG63" s="766"/>
      <c r="AH63" s="766"/>
      <c r="AI63" s="766"/>
      <c r="AJ63" s="766"/>
      <c r="AK63" s="766"/>
      <c r="AL63" s="757"/>
      <c r="AM63" s="765"/>
      <c r="AN63" s="95"/>
      <c r="AO63" s="766"/>
      <c r="AP63" s="766"/>
      <c r="AQ63" s="766"/>
    </row>
    <row r="64" spans="1:43" x14ac:dyDescent="0.2">
      <c r="A64" s="28"/>
      <c r="B64" s="757"/>
      <c r="C64" s="94"/>
      <c r="D64" s="95"/>
      <c r="E64" s="918"/>
      <c r="F64" s="918"/>
      <c r="G64" s="918"/>
      <c r="H64" s="918"/>
      <c r="I64" s="918"/>
      <c r="J64" s="918"/>
      <c r="K64" s="918"/>
      <c r="L64" s="918"/>
      <c r="M64" s="918"/>
      <c r="N64" s="918"/>
      <c r="O64" s="918"/>
      <c r="P64" s="918"/>
      <c r="Q64" s="918"/>
      <c r="R64" s="918"/>
      <c r="S64" s="918"/>
      <c r="T64" s="918"/>
      <c r="U64" s="94"/>
      <c r="V64" s="95"/>
      <c r="W64" s="28"/>
      <c r="X64" s="28"/>
      <c r="Y64" s="28"/>
      <c r="Z64" s="28"/>
      <c r="AA64" s="28"/>
      <c r="AB64" s="28"/>
      <c r="AC64" s="28"/>
      <c r="AD64" s="28"/>
      <c r="AE64" s="28"/>
      <c r="AL64" s="144"/>
      <c r="AM64" s="94"/>
      <c r="AN64" s="95"/>
      <c r="AO64" s="28"/>
      <c r="AP64" s="28"/>
      <c r="AQ64" s="28"/>
    </row>
    <row r="65" spans="1:43" x14ac:dyDescent="0.2">
      <c r="A65" s="28"/>
      <c r="B65" s="757"/>
      <c r="C65" s="94"/>
      <c r="D65" s="95"/>
      <c r="E65" s="918"/>
      <c r="F65" s="918"/>
      <c r="G65" s="918"/>
      <c r="H65" s="918"/>
      <c r="I65" s="918"/>
      <c r="J65" s="918"/>
      <c r="K65" s="918"/>
      <c r="L65" s="918"/>
      <c r="M65" s="918"/>
      <c r="N65" s="918"/>
      <c r="O65" s="918"/>
      <c r="P65" s="918"/>
      <c r="Q65" s="918"/>
      <c r="R65" s="918"/>
      <c r="S65" s="918"/>
      <c r="T65" s="918"/>
      <c r="U65" s="94"/>
      <c r="V65" s="95"/>
      <c r="W65" s="28"/>
      <c r="X65" s="28"/>
      <c r="Y65" s="28"/>
      <c r="Z65" s="28"/>
      <c r="AA65" s="28"/>
      <c r="AB65" s="28"/>
      <c r="AC65" s="28"/>
      <c r="AD65" s="28"/>
      <c r="AJ65" s="144" t="s">
        <v>1360</v>
      </c>
      <c r="AL65" s="144"/>
      <c r="AM65" s="94"/>
      <c r="AN65" s="95"/>
      <c r="AO65" s="28"/>
      <c r="AP65" s="28"/>
      <c r="AQ65" s="28"/>
    </row>
    <row r="66" spans="1:43" x14ac:dyDescent="0.2">
      <c r="A66" s="28"/>
      <c r="B66" s="757"/>
      <c r="C66" s="94"/>
      <c r="D66" s="95"/>
      <c r="E66" s="918"/>
      <c r="F66" s="918"/>
      <c r="G66" s="918"/>
      <c r="H66" s="918"/>
      <c r="I66" s="918"/>
      <c r="J66" s="918"/>
      <c r="K66" s="918"/>
      <c r="L66" s="918"/>
      <c r="M66" s="918"/>
      <c r="N66" s="918"/>
      <c r="O66" s="918"/>
      <c r="P66" s="918"/>
      <c r="Q66" s="918"/>
      <c r="R66" s="918"/>
      <c r="S66" s="918"/>
      <c r="T66" s="918"/>
      <c r="U66" s="94"/>
      <c r="V66" s="95"/>
      <c r="W66" s="28"/>
      <c r="X66" s="28"/>
      <c r="Y66" s="28"/>
      <c r="Z66" s="28"/>
      <c r="AA66" s="28"/>
      <c r="AB66" s="28"/>
      <c r="AC66" s="28"/>
      <c r="AD66" s="28"/>
      <c r="AF66" s="28"/>
      <c r="AG66" s="214" t="s">
        <v>1358</v>
      </c>
      <c r="AH66" s="3"/>
      <c r="AI66" s="3"/>
      <c r="AJ66" s="3" t="s">
        <v>1358</v>
      </c>
      <c r="AK66" s="214"/>
      <c r="AL66" s="179"/>
      <c r="AM66" s="94"/>
      <c r="AN66" s="95"/>
      <c r="AO66" s="28"/>
      <c r="AP66" s="28"/>
      <c r="AQ66" s="28"/>
    </row>
    <row r="67" spans="1:43" x14ac:dyDescent="0.2">
      <c r="A67" s="28"/>
      <c r="B67" s="757"/>
      <c r="C67" s="94"/>
      <c r="D67" s="95"/>
      <c r="E67" s="918"/>
      <c r="F67" s="918"/>
      <c r="G67" s="918"/>
      <c r="H67" s="918"/>
      <c r="I67" s="918"/>
      <c r="J67" s="918"/>
      <c r="K67" s="918"/>
      <c r="L67" s="918"/>
      <c r="M67" s="918"/>
      <c r="N67" s="918"/>
      <c r="O67" s="918"/>
      <c r="P67" s="918"/>
      <c r="Q67" s="918"/>
      <c r="R67" s="918"/>
      <c r="S67" s="918"/>
      <c r="T67" s="918"/>
      <c r="U67" s="94"/>
      <c r="V67" s="95"/>
      <c r="W67" s="28"/>
      <c r="X67" s="28"/>
      <c r="Y67" s="28"/>
      <c r="Z67" s="28"/>
      <c r="AA67" s="28"/>
      <c r="AB67" s="28"/>
      <c r="AC67" s="28"/>
      <c r="AD67" s="28"/>
      <c r="AG67" s="214" t="s">
        <v>1359</v>
      </c>
      <c r="AH67" s="3"/>
      <c r="AI67" s="3"/>
      <c r="AJ67" s="3"/>
      <c r="AK67" s="214" t="s">
        <v>1359</v>
      </c>
      <c r="AL67" s="179"/>
      <c r="AM67" s="94"/>
      <c r="AN67" s="95"/>
      <c r="AO67" s="28"/>
      <c r="AP67" s="28"/>
      <c r="AQ67" s="28"/>
    </row>
    <row r="68" spans="1:43" ht="6" customHeight="1" x14ac:dyDescent="0.2">
      <c r="A68" s="28"/>
      <c r="B68" s="757"/>
      <c r="C68" s="94"/>
      <c r="D68" s="95"/>
      <c r="E68" s="28"/>
      <c r="F68" s="28"/>
      <c r="G68" s="28"/>
      <c r="H68" s="28"/>
      <c r="I68" s="28"/>
      <c r="J68" s="28"/>
      <c r="K68" s="28"/>
      <c r="L68" s="28"/>
      <c r="M68" s="28"/>
      <c r="N68" s="28"/>
      <c r="O68" s="28"/>
      <c r="P68" s="28"/>
      <c r="Q68" s="28"/>
      <c r="R68" s="28"/>
      <c r="S68" s="28"/>
      <c r="T68" s="28"/>
      <c r="U68" s="94"/>
      <c r="V68" s="95"/>
      <c r="W68" s="28"/>
      <c r="X68" s="28"/>
      <c r="Y68" s="28"/>
      <c r="Z68" s="28"/>
      <c r="AA68" s="28"/>
      <c r="AB68" s="28"/>
      <c r="AC68" s="28"/>
      <c r="AD68" s="28"/>
      <c r="AG68" s="214"/>
      <c r="AH68" s="3"/>
      <c r="AI68" s="3"/>
      <c r="AJ68" s="3"/>
      <c r="AK68" s="214"/>
      <c r="AL68" s="179"/>
      <c r="AM68" s="94"/>
      <c r="AN68" s="95"/>
      <c r="AO68" s="28"/>
      <c r="AP68" s="28"/>
      <c r="AQ68" s="28"/>
    </row>
    <row r="69" spans="1:43" x14ac:dyDescent="0.2">
      <c r="A69" s="28"/>
      <c r="B69" s="757"/>
      <c r="C69" s="94"/>
      <c r="D69" s="95"/>
      <c r="E69" s="28" t="s">
        <v>55</v>
      </c>
      <c r="F69" s="927" t="str">
        <f ca="1">VLOOKUP(CONCATENATE($B$62&amp;INDIRECT(ADDRESS(ROW(),COLUMN()-1))),Language_Translations,MATCH(Language_Selected,Language_Options,0),FALSE)</f>
        <v>Obtenir la permission d'aller voir un médecin ?</v>
      </c>
      <c r="G69" s="927"/>
      <c r="H69" s="927"/>
      <c r="I69" s="927"/>
      <c r="J69" s="927"/>
      <c r="K69" s="927"/>
      <c r="L69" s="927"/>
      <c r="M69" s="927"/>
      <c r="N69" s="927"/>
      <c r="O69" s="927"/>
      <c r="P69" s="927"/>
      <c r="Q69" s="927"/>
      <c r="R69" s="927"/>
      <c r="S69" s="927"/>
      <c r="T69" s="927"/>
      <c r="U69" s="94"/>
      <c r="V69" s="95"/>
      <c r="W69" s="28" t="s">
        <v>55</v>
      </c>
      <c r="X69" s="3" t="s">
        <v>1345</v>
      </c>
      <c r="Y69" s="28"/>
      <c r="Z69" s="28"/>
      <c r="AA69" s="28"/>
      <c r="AC69" s="90" t="s">
        <v>2</v>
      </c>
      <c r="AD69" s="164"/>
      <c r="AE69" s="90"/>
      <c r="AF69" s="164"/>
      <c r="AG69" s="215" t="s">
        <v>10</v>
      </c>
      <c r="AJ69" s="28"/>
      <c r="AK69" s="216" t="s">
        <v>12</v>
      </c>
      <c r="AL69" s="179"/>
      <c r="AM69" s="94"/>
      <c r="AN69" s="95"/>
      <c r="AO69" s="28"/>
      <c r="AP69" s="28"/>
      <c r="AQ69" s="28"/>
    </row>
    <row r="70" spans="1:43" x14ac:dyDescent="0.2">
      <c r="A70" s="28"/>
      <c r="B70" s="757"/>
      <c r="C70" s="94"/>
      <c r="D70" s="95"/>
      <c r="E70" s="28"/>
      <c r="F70" s="927"/>
      <c r="G70" s="927"/>
      <c r="H70" s="927"/>
      <c r="I70" s="927"/>
      <c r="J70" s="927"/>
      <c r="K70" s="927"/>
      <c r="L70" s="927"/>
      <c r="M70" s="927"/>
      <c r="N70" s="927"/>
      <c r="O70" s="927"/>
      <c r="P70" s="927"/>
      <c r="Q70" s="927"/>
      <c r="R70" s="927"/>
      <c r="S70" s="927"/>
      <c r="T70" s="927"/>
      <c r="U70" s="94"/>
      <c r="V70" s="95"/>
      <c r="W70" s="28"/>
      <c r="X70" s="3"/>
      <c r="Y70" s="28"/>
      <c r="Z70" s="28"/>
      <c r="AA70" s="28"/>
      <c r="AB70" s="28"/>
      <c r="AC70" s="28"/>
      <c r="AD70" s="28"/>
      <c r="AE70" s="28"/>
      <c r="AF70" s="28"/>
      <c r="AG70" s="215"/>
      <c r="AJ70" s="28"/>
      <c r="AK70" s="216"/>
      <c r="AL70" s="179"/>
      <c r="AM70" s="94"/>
      <c r="AN70" s="95"/>
      <c r="AO70" s="28"/>
      <c r="AP70" s="28"/>
      <c r="AQ70" s="28"/>
    </row>
    <row r="71" spans="1:43" ht="11.25" customHeight="1" x14ac:dyDescent="0.2">
      <c r="A71" s="28"/>
      <c r="B71" s="757"/>
      <c r="C71" s="94"/>
      <c r="D71" s="95"/>
      <c r="E71" s="28" t="s">
        <v>56</v>
      </c>
      <c r="F71" s="927" t="str">
        <f ca="1">VLOOKUP(CONCATENATE($B$62&amp;INDIRECT(ADDRESS(ROW(),COLUMN()-1))),Language_Translations,MATCH(Language_Selected,Language_Options,0),FALSE)</f>
        <v>Obtenir l'argent nécessaire pour le conseil ou le traitement ?</v>
      </c>
      <c r="G71" s="927"/>
      <c r="H71" s="927"/>
      <c r="I71" s="927"/>
      <c r="J71" s="927"/>
      <c r="K71" s="927"/>
      <c r="L71" s="927"/>
      <c r="M71" s="927"/>
      <c r="N71" s="927"/>
      <c r="O71" s="927"/>
      <c r="P71" s="927"/>
      <c r="Q71" s="927"/>
      <c r="R71" s="927"/>
      <c r="S71" s="927"/>
      <c r="T71" s="927"/>
      <c r="U71" s="94"/>
      <c r="V71" s="95"/>
      <c r="W71" s="28" t="s">
        <v>56</v>
      </c>
      <c r="X71" s="3" t="s">
        <v>1346</v>
      </c>
      <c r="Y71" s="28"/>
      <c r="Z71" s="28"/>
      <c r="AA71" s="28"/>
      <c r="AB71" s="28"/>
      <c r="AC71" s="28"/>
      <c r="AD71" s="90" t="s">
        <v>2</v>
      </c>
      <c r="AE71" s="90"/>
      <c r="AF71" s="90"/>
      <c r="AG71" s="215" t="s">
        <v>10</v>
      </c>
      <c r="AJ71" s="28"/>
      <c r="AK71" s="216" t="s">
        <v>12</v>
      </c>
      <c r="AL71" s="179"/>
      <c r="AM71" s="94"/>
      <c r="AN71" s="95"/>
      <c r="AO71" s="28"/>
      <c r="AP71" s="28"/>
      <c r="AQ71" s="28"/>
    </row>
    <row r="72" spans="1:43" x14ac:dyDescent="0.2">
      <c r="A72" s="28"/>
      <c r="B72" s="757"/>
      <c r="C72" s="94"/>
      <c r="D72" s="95"/>
      <c r="E72" s="28"/>
      <c r="F72" s="927"/>
      <c r="G72" s="927"/>
      <c r="H72" s="927"/>
      <c r="I72" s="927"/>
      <c r="J72" s="927"/>
      <c r="K72" s="927"/>
      <c r="L72" s="927"/>
      <c r="M72" s="927"/>
      <c r="N72" s="927"/>
      <c r="O72" s="927"/>
      <c r="P72" s="927"/>
      <c r="Q72" s="927"/>
      <c r="R72" s="927"/>
      <c r="S72" s="927"/>
      <c r="T72" s="927"/>
      <c r="U72" s="94"/>
      <c r="V72" s="95"/>
      <c r="W72" s="28"/>
      <c r="X72" s="3"/>
      <c r="Y72" s="28"/>
      <c r="Z72" s="28"/>
      <c r="AA72" s="28"/>
      <c r="AB72" s="28"/>
      <c r="AC72" s="28"/>
      <c r="AD72" s="28"/>
      <c r="AE72" s="28"/>
      <c r="AF72" s="28"/>
      <c r="AG72" s="215"/>
      <c r="AJ72" s="28"/>
      <c r="AK72" s="216"/>
      <c r="AL72" s="179"/>
      <c r="AM72" s="94"/>
      <c r="AN72" s="95"/>
      <c r="AO72" s="28"/>
      <c r="AP72" s="28"/>
      <c r="AQ72" s="28"/>
    </row>
    <row r="73" spans="1:43" ht="11.25" customHeight="1" x14ac:dyDescent="0.2">
      <c r="A73" s="28"/>
      <c r="B73" s="757"/>
      <c r="C73" s="94"/>
      <c r="D73" s="95"/>
      <c r="E73" s="28" t="s">
        <v>57</v>
      </c>
      <c r="F73" s="927" t="str">
        <f ca="1">VLOOKUP(CONCATENATE($B$62&amp;INDIRECT(ADDRESS(ROW(),COLUMN()-1))),Language_Translations,MATCH(Language_Selected,Language_Options,0),FALSE)</f>
        <v>La distance pour atteindre l'établissement de santé ?</v>
      </c>
      <c r="G73" s="927"/>
      <c r="H73" s="927"/>
      <c r="I73" s="927"/>
      <c r="J73" s="927"/>
      <c r="K73" s="927"/>
      <c r="L73" s="927"/>
      <c r="M73" s="927"/>
      <c r="N73" s="927"/>
      <c r="O73" s="927"/>
      <c r="P73" s="927"/>
      <c r="Q73" s="927"/>
      <c r="R73" s="927"/>
      <c r="S73" s="927"/>
      <c r="T73" s="927"/>
      <c r="U73" s="94"/>
      <c r="V73" s="95"/>
      <c r="W73" s="28" t="s">
        <v>57</v>
      </c>
      <c r="X73" s="3" t="s">
        <v>154</v>
      </c>
      <c r="Y73" s="28"/>
      <c r="Z73" s="28"/>
      <c r="AA73" s="28"/>
      <c r="AB73" s="90" t="s">
        <v>2</v>
      </c>
      <c r="AC73" s="90"/>
      <c r="AD73" s="90"/>
      <c r="AE73" s="90"/>
      <c r="AF73" s="90"/>
      <c r="AG73" s="215" t="s">
        <v>10</v>
      </c>
      <c r="AJ73" s="28"/>
      <c r="AK73" s="216" t="s">
        <v>12</v>
      </c>
      <c r="AL73" s="179"/>
      <c r="AM73" s="94"/>
      <c r="AN73" s="95"/>
      <c r="AO73" s="28"/>
      <c r="AP73" s="28"/>
      <c r="AQ73" s="28"/>
    </row>
    <row r="74" spans="1:43" x14ac:dyDescent="0.2">
      <c r="A74" s="28"/>
      <c r="B74" s="757"/>
      <c r="C74" s="94"/>
      <c r="D74" s="95"/>
      <c r="E74" s="28"/>
      <c r="F74" s="927"/>
      <c r="G74" s="927"/>
      <c r="H74" s="927"/>
      <c r="I74" s="927"/>
      <c r="J74" s="927"/>
      <c r="K74" s="927"/>
      <c r="L74" s="927"/>
      <c r="M74" s="927"/>
      <c r="N74" s="927"/>
      <c r="O74" s="927"/>
      <c r="P74" s="927"/>
      <c r="Q74" s="927"/>
      <c r="R74" s="927"/>
      <c r="S74" s="927"/>
      <c r="T74" s="927"/>
      <c r="U74" s="94"/>
      <c r="V74" s="95"/>
      <c r="W74" s="28"/>
      <c r="X74" s="3"/>
      <c r="Y74" s="28"/>
      <c r="Z74" s="28"/>
      <c r="AA74" s="28"/>
      <c r="AB74" s="28"/>
      <c r="AC74" s="28"/>
      <c r="AD74" s="28"/>
      <c r="AE74" s="28"/>
      <c r="AF74" s="28"/>
      <c r="AG74" s="215"/>
      <c r="AJ74" s="28"/>
      <c r="AK74" s="216"/>
      <c r="AL74" s="179"/>
      <c r="AM74" s="94"/>
      <c r="AN74" s="95"/>
      <c r="AO74" s="28"/>
      <c r="AP74" s="28"/>
      <c r="AQ74" s="28"/>
    </row>
    <row r="75" spans="1:43" ht="11.25" customHeight="1" x14ac:dyDescent="0.2">
      <c r="A75" s="28"/>
      <c r="B75" s="757"/>
      <c r="C75" s="94"/>
      <c r="D75" s="95"/>
      <c r="E75" s="28" t="s">
        <v>117</v>
      </c>
      <c r="F75" s="927" t="str">
        <f ca="1">VLOOKUP(CONCATENATE($B$62&amp;INDIRECT(ADDRESS(ROW(),COLUMN()-1))),Language_Translations,MATCH(Language_Selected,Language_Options,0),FALSE)</f>
        <v>Ne pas vouloir y aller seule ?</v>
      </c>
      <c r="G75" s="927"/>
      <c r="H75" s="927"/>
      <c r="I75" s="927"/>
      <c r="J75" s="927"/>
      <c r="K75" s="927"/>
      <c r="L75" s="927"/>
      <c r="M75" s="927"/>
      <c r="N75" s="927"/>
      <c r="O75" s="927"/>
      <c r="P75" s="927"/>
      <c r="Q75" s="927"/>
      <c r="R75" s="927"/>
      <c r="S75" s="927"/>
      <c r="T75" s="927"/>
      <c r="U75" s="94"/>
      <c r="V75" s="95"/>
      <c r="W75" s="28" t="s">
        <v>117</v>
      </c>
      <c r="X75" s="3" t="s">
        <v>1347</v>
      </c>
      <c r="Y75" s="28"/>
      <c r="Z75" s="28"/>
      <c r="AA75" s="28"/>
      <c r="AB75" s="90"/>
      <c r="AC75" s="90" t="s">
        <v>2</v>
      </c>
      <c r="AD75" s="90"/>
      <c r="AE75" s="90"/>
      <c r="AF75" s="90"/>
      <c r="AG75" s="215" t="s">
        <v>10</v>
      </c>
      <c r="AJ75" s="28"/>
      <c r="AK75" s="216" t="s">
        <v>12</v>
      </c>
      <c r="AL75" s="179"/>
      <c r="AM75" s="94"/>
      <c r="AN75" s="95"/>
      <c r="AO75" s="28"/>
      <c r="AP75" s="28"/>
      <c r="AQ75" s="28"/>
    </row>
    <row r="76" spans="1:43" x14ac:dyDescent="0.2">
      <c r="A76" s="28"/>
      <c r="B76" s="757"/>
      <c r="C76" s="94"/>
      <c r="D76" s="95"/>
      <c r="E76" s="28"/>
      <c r="F76" s="927"/>
      <c r="G76" s="927"/>
      <c r="H76" s="927"/>
      <c r="I76" s="927"/>
      <c r="J76" s="927"/>
      <c r="K76" s="927"/>
      <c r="L76" s="927"/>
      <c r="M76" s="927"/>
      <c r="N76" s="927"/>
      <c r="O76" s="927"/>
      <c r="P76" s="927"/>
      <c r="Q76" s="927"/>
      <c r="R76" s="927"/>
      <c r="S76" s="927"/>
      <c r="T76" s="927"/>
      <c r="U76" s="94"/>
      <c r="V76" s="95"/>
      <c r="W76" s="28"/>
      <c r="X76" s="3"/>
      <c r="Y76" s="28"/>
      <c r="Z76" s="28"/>
      <c r="AA76" s="28"/>
      <c r="AB76" s="90"/>
      <c r="AC76" s="90"/>
      <c r="AD76" s="90"/>
      <c r="AE76" s="90"/>
      <c r="AF76" s="90"/>
      <c r="AG76" s="215"/>
      <c r="AJ76" s="28"/>
      <c r="AK76" s="216"/>
      <c r="AL76" s="179"/>
      <c r="AM76" s="94"/>
      <c r="AN76" s="95"/>
      <c r="AO76" s="28"/>
      <c r="AP76" s="28"/>
      <c r="AQ76" s="28"/>
    </row>
    <row r="77" spans="1:43" ht="6" customHeight="1" x14ac:dyDescent="0.2">
      <c r="A77" s="30"/>
      <c r="B77" s="793"/>
      <c r="C77" s="91"/>
      <c r="D77" s="44"/>
      <c r="E77" s="30"/>
      <c r="F77" s="30"/>
      <c r="G77" s="30"/>
      <c r="H77" s="30"/>
      <c r="I77" s="30"/>
      <c r="J77" s="30"/>
      <c r="K77" s="30"/>
      <c r="L77" s="30"/>
      <c r="M77" s="30"/>
      <c r="N77" s="30"/>
      <c r="O77" s="30"/>
      <c r="P77" s="30"/>
      <c r="Q77" s="30"/>
      <c r="R77" s="30"/>
      <c r="S77" s="30"/>
      <c r="T77" s="30"/>
      <c r="U77" s="91"/>
      <c r="V77" s="44"/>
      <c r="W77" s="30"/>
      <c r="X77" s="30"/>
      <c r="Y77" s="30"/>
      <c r="Z77" s="30"/>
      <c r="AA77" s="30"/>
      <c r="AB77" s="30"/>
      <c r="AC77" s="30"/>
      <c r="AD77" s="30"/>
      <c r="AE77" s="30"/>
      <c r="AF77" s="30"/>
      <c r="AG77" s="30"/>
      <c r="AH77" s="30"/>
      <c r="AI77" s="30"/>
      <c r="AJ77" s="30"/>
      <c r="AK77" s="30"/>
      <c r="AL77" s="184"/>
      <c r="AM77" s="91"/>
      <c r="AN77" s="44"/>
      <c r="AO77" s="30"/>
      <c r="AP77" s="30"/>
      <c r="AQ77" s="30"/>
    </row>
    <row r="78" spans="1:43" ht="6" customHeight="1" x14ac:dyDescent="0.2">
      <c r="A78" s="26"/>
      <c r="B78" s="756"/>
      <c r="C78" s="89"/>
      <c r="D78" s="45"/>
      <c r="E78" s="26"/>
      <c r="F78" s="26"/>
      <c r="G78" s="26"/>
      <c r="H78" s="26"/>
      <c r="I78" s="26"/>
      <c r="J78" s="26"/>
      <c r="K78" s="26"/>
      <c r="L78" s="26"/>
      <c r="M78" s="26"/>
      <c r="N78" s="26"/>
      <c r="O78" s="26"/>
      <c r="P78" s="26"/>
      <c r="Q78" s="26"/>
      <c r="R78" s="26"/>
      <c r="S78" s="26"/>
      <c r="T78" s="26"/>
      <c r="U78" s="89"/>
      <c r="V78" s="45"/>
      <c r="W78" s="26"/>
      <c r="X78" s="26"/>
      <c r="Y78" s="26"/>
      <c r="Z78" s="26"/>
      <c r="AA78" s="26"/>
      <c r="AB78" s="26"/>
      <c r="AC78" s="26"/>
      <c r="AD78" s="26"/>
      <c r="AE78" s="26"/>
      <c r="AF78" s="26"/>
      <c r="AG78" s="26"/>
      <c r="AH78" s="26"/>
      <c r="AI78" s="26"/>
      <c r="AJ78" s="26"/>
      <c r="AK78" s="26"/>
      <c r="AL78" s="187"/>
      <c r="AM78" s="89"/>
      <c r="AN78" s="45"/>
      <c r="AO78" s="26"/>
      <c r="AP78" s="26"/>
      <c r="AQ78" s="26"/>
    </row>
    <row r="79" spans="1:43" ht="11.25" customHeight="1" x14ac:dyDescent="0.2">
      <c r="A79" s="28"/>
      <c r="B79" s="757">
        <v>1109</v>
      </c>
      <c r="C79" s="94"/>
      <c r="D79" s="95"/>
      <c r="E79" s="918" t="str">
        <f ca="1">VLOOKUP(INDIRECT(ADDRESS(ROW(),COLUMN()-3)),Language_Translations,MATCH(Language_Selected,Language_Options,0),FALSE)</f>
        <v>Êtes-vous couverte par une assurance médicale ?</v>
      </c>
      <c r="F79" s="918"/>
      <c r="G79" s="918"/>
      <c r="H79" s="918"/>
      <c r="I79" s="918"/>
      <c r="J79" s="918"/>
      <c r="K79" s="918"/>
      <c r="L79" s="918"/>
      <c r="M79" s="918"/>
      <c r="N79" s="918"/>
      <c r="O79" s="918"/>
      <c r="P79" s="918"/>
      <c r="Q79" s="918"/>
      <c r="R79" s="918"/>
      <c r="S79" s="918"/>
      <c r="T79" s="918"/>
      <c r="U79" s="94"/>
      <c r="V79" s="95"/>
      <c r="W79" s="24" t="s">
        <v>444</v>
      </c>
      <c r="X79" s="24"/>
      <c r="Y79" s="163" t="s">
        <v>2</v>
      </c>
      <c r="Z79" s="163"/>
      <c r="AA79" s="163"/>
      <c r="AB79" s="163"/>
      <c r="AC79" s="163"/>
      <c r="AD79" s="163"/>
      <c r="AE79" s="163"/>
      <c r="AF79" s="163"/>
      <c r="AG79" s="163"/>
      <c r="AH79" s="163"/>
      <c r="AI79" s="163"/>
      <c r="AJ79" s="163"/>
      <c r="AK79" s="163"/>
      <c r="AL79" s="178" t="s">
        <v>10</v>
      </c>
      <c r="AM79" s="94"/>
      <c r="AN79" s="95"/>
      <c r="AO79" s="24"/>
      <c r="AP79" s="24"/>
      <c r="AQ79" s="24"/>
    </row>
    <row r="80" spans="1:43" x14ac:dyDescent="0.2">
      <c r="A80" s="28"/>
      <c r="B80" s="213" t="s">
        <v>15</v>
      </c>
      <c r="C80" s="94"/>
      <c r="D80" s="95"/>
      <c r="E80" s="918"/>
      <c r="F80" s="918"/>
      <c r="G80" s="918"/>
      <c r="H80" s="918"/>
      <c r="I80" s="918"/>
      <c r="J80" s="918"/>
      <c r="K80" s="918"/>
      <c r="L80" s="918"/>
      <c r="M80" s="918"/>
      <c r="N80" s="918"/>
      <c r="O80" s="918"/>
      <c r="P80" s="918"/>
      <c r="Q80" s="918"/>
      <c r="R80" s="918"/>
      <c r="S80" s="918"/>
      <c r="T80" s="918"/>
      <c r="U80" s="94"/>
      <c r="V80" s="95"/>
      <c r="W80" s="24" t="s">
        <v>445</v>
      </c>
      <c r="X80" s="24"/>
      <c r="Y80" s="163" t="s">
        <v>2</v>
      </c>
      <c r="Z80" s="163"/>
      <c r="AA80" s="163"/>
      <c r="AB80" s="163"/>
      <c r="AC80" s="163"/>
      <c r="AD80" s="163"/>
      <c r="AE80" s="163"/>
      <c r="AF80" s="163"/>
      <c r="AG80" s="163"/>
      <c r="AH80" s="163"/>
      <c r="AI80" s="163"/>
      <c r="AJ80" s="163"/>
      <c r="AK80" s="163"/>
      <c r="AL80" s="178" t="s">
        <v>12</v>
      </c>
      <c r="AM80" s="94"/>
      <c r="AN80" s="95"/>
      <c r="AO80" s="24"/>
      <c r="AP80" s="170">
        <v>1111</v>
      </c>
      <c r="AQ80" s="24"/>
    </row>
    <row r="81" spans="1:43" ht="6" customHeight="1" x14ac:dyDescent="0.2">
      <c r="A81" s="30"/>
      <c r="B81" s="793"/>
      <c r="C81" s="91"/>
      <c r="D81" s="44"/>
      <c r="E81" s="30"/>
      <c r="F81" s="30"/>
      <c r="G81" s="30"/>
      <c r="H81" s="30"/>
      <c r="I81" s="30"/>
      <c r="J81" s="30"/>
      <c r="K81" s="30"/>
      <c r="L81" s="30"/>
      <c r="M81" s="30"/>
      <c r="N81" s="30"/>
      <c r="O81" s="30"/>
      <c r="P81" s="30"/>
      <c r="Q81" s="30"/>
      <c r="R81" s="30"/>
      <c r="S81" s="30"/>
      <c r="T81" s="30"/>
      <c r="U81" s="91"/>
      <c r="V81" s="44"/>
      <c r="W81" s="30"/>
      <c r="X81" s="30"/>
      <c r="Y81" s="30"/>
      <c r="Z81" s="30"/>
      <c r="AA81" s="30"/>
      <c r="AB81" s="30"/>
      <c r="AC81" s="30"/>
      <c r="AD81" s="30"/>
      <c r="AE81" s="30"/>
      <c r="AF81" s="30"/>
      <c r="AG81" s="30"/>
      <c r="AH81" s="30"/>
      <c r="AI81" s="30"/>
      <c r="AJ81" s="30"/>
      <c r="AK81" s="30"/>
      <c r="AL81" s="185"/>
      <c r="AM81" s="91"/>
      <c r="AN81" s="44"/>
      <c r="AO81" s="30"/>
      <c r="AP81" s="30"/>
      <c r="AQ81" s="30"/>
    </row>
    <row r="82" spans="1:43" ht="6" customHeight="1" x14ac:dyDescent="0.2">
      <c r="A82" s="26"/>
      <c r="B82" s="756"/>
      <c r="C82" s="89"/>
      <c r="D82" s="45"/>
      <c r="E82" s="26"/>
      <c r="F82" s="26"/>
      <c r="G82" s="26"/>
      <c r="H82" s="26"/>
      <c r="I82" s="26"/>
      <c r="J82" s="26"/>
      <c r="K82" s="26"/>
      <c r="L82" s="26"/>
      <c r="M82" s="26"/>
      <c r="N82" s="26"/>
      <c r="O82" s="26"/>
      <c r="P82" s="26"/>
      <c r="Q82" s="26"/>
      <c r="R82" s="26"/>
      <c r="S82" s="26"/>
      <c r="T82" s="26"/>
      <c r="U82" s="89"/>
      <c r="V82" s="45"/>
      <c r="W82" s="26"/>
      <c r="X82" s="26"/>
      <c r="Y82" s="26"/>
      <c r="Z82" s="26"/>
      <c r="AA82" s="26"/>
      <c r="AB82" s="26"/>
      <c r="AC82" s="26"/>
      <c r="AD82" s="26"/>
      <c r="AE82" s="26"/>
      <c r="AF82" s="26"/>
      <c r="AG82" s="26"/>
      <c r="AH82" s="26"/>
      <c r="AI82" s="26"/>
      <c r="AJ82" s="26"/>
      <c r="AK82" s="26"/>
      <c r="AL82" s="186"/>
      <c r="AM82" s="89"/>
      <c r="AN82" s="45"/>
      <c r="AO82" s="26"/>
      <c r="AP82" s="26"/>
      <c r="AQ82" s="26"/>
    </row>
    <row r="83" spans="1:43" ht="11.25" customHeight="1" x14ac:dyDescent="0.2">
      <c r="A83" s="24"/>
      <c r="B83" s="777">
        <v>1110</v>
      </c>
      <c r="C83" s="94"/>
      <c r="D83" s="95"/>
      <c r="E83" s="918" t="str">
        <f ca="1">VLOOKUP(INDIRECT(ADDRESS(ROW(),COLUMN()-3)),Language_Translations,MATCH(Language_Selected,Language_Options,0),FALSE)</f>
        <v>Par quel type d'assurance médicale êtes-vous couverte ?</v>
      </c>
      <c r="F83" s="918"/>
      <c r="G83" s="918"/>
      <c r="H83" s="918"/>
      <c r="I83" s="918"/>
      <c r="J83" s="918"/>
      <c r="K83" s="918"/>
      <c r="L83" s="918"/>
      <c r="M83" s="918"/>
      <c r="N83" s="918"/>
      <c r="O83" s="918"/>
      <c r="P83" s="918"/>
      <c r="Q83" s="918"/>
      <c r="R83" s="918"/>
      <c r="S83" s="918"/>
      <c r="T83" s="918"/>
      <c r="U83" s="94"/>
      <c r="V83" s="95"/>
      <c r="W83" s="24" t="s">
        <v>1348</v>
      </c>
      <c r="X83" s="24"/>
      <c r="Y83" s="24"/>
      <c r="Z83" s="24"/>
      <c r="AA83" s="24"/>
      <c r="AB83" s="24"/>
      <c r="AC83" s="24"/>
      <c r="AD83" s="24"/>
      <c r="AE83" s="24"/>
      <c r="AF83" s="24"/>
      <c r="AG83" s="24"/>
      <c r="AH83" s="24"/>
      <c r="AI83" s="24"/>
      <c r="AJ83" s="24"/>
      <c r="AK83" s="24"/>
      <c r="AL83" s="145"/>
      <c r="AM83" s="94"/>
      <c r="AN83" s="95"/>
      <c r="AO83" s="24"/>
      <c r="AP83" s="24"/>
      <c r="AQ83" s="28"/>
    </row>
    <row r="84" spans="1:43" x14ac:dyDescent="0.2">
      <c r="A84" s="24"/>
      <c r="B84" s="213" t="s">
        <v>15</v>
      </c>
      <c r="C84" s="94"/>
      <c r="D84" s="95"/>
      <c r="E84" s="918"/>
      <c r="F84" s="918"/>
      <c r="G84" s="918"/>
      <c r="H84" s="918"/>
      <c r="I84" s="918"/>
      <c r="J84" s="918"/>
      <c r="K84" s="918"/>
      <c r="L84" s="918"/>
      <c r="M84" s="918"/>
      <c r="N84" s="918"/>
      <c r="O84" s="918"/>
      <c r="P84" s="918"/>
      <c r="Q84" s="918"/>
      <c r="R84" s="918"/>
      <c r="S84" s="918"/>
      <c r="T84" s="918"/>
      <c r="U84" s="94"/>
      <c r="V84" s="95"/>
      <c r="W84" s="217"/>
      <c r="X84" s="24" t="s">
        <v>1349</v>
      </c>
      <c r="Y84" s="24"/>
      <c r="Z84" s="24"/>
      <c r="AA84" s="24"/>
      <c r="AB84" s="24"/>
      <c r="AC84" s="24"/>
      <c r="AD84" s="24"/>
      <c r="AE84" s="24"/>
      <c r="AF84" s="24"/>
      <c r="AG84" s="24"/>
      <c r="AH84" s="24"/>
      <c r="AI84" s="24"/>
      <c r="AJ84" s="24"/>
      <c r="AK84" s="24"/>
      <c r="AL84" s="145"/>
      <c r="AM84" s="94"/>
      <c r="AN84" s="95"/>
      <c r="AO84" s="24"/>
      <c r="AP84" s="24"/>
      <c r="AQ84" s="28"/>
    </row>
    <row r="85" spans="1:43" x14ac:dyDescent="0.2">
      <c r="A85" s="24"/>
      <c r="B85" s="777"/>
      <c r="C85" s="94"/>
      <c r="D85" s="95"/>
      <c r="F85" s="24"/>
      <c r="G85" s="24"/>
      <c r="H85" s="24"/>
      <c r="I85" s="24"/>
      <c r="J85" s="24"/>
      <c r="K85" s="24"/>
      <c r="L85" s="24"/>
      <c r="M85" s="24"/>
      <c r="N85" s="24"/>
      <c r="O85" s="24"/>
      <c r="P85" s="24"/>
      <c r="Q85" s="24"/>
      <c r="R85" s="24"/>
      <c r="S85" s="24"/>
      <c r="T85" s="24"/>
      <c r="U85" s="94"/>
      <c r="V85" s="95"/>
      <c r="W85" s="24"/>
      <c r="X85" s="24" t="s">
        <v>1350</v>
      </c>
      <c r="Y85" s="24"/>
      <c r="Z85" s="24"/>
      <c r="AA85" s="24"/>
      <c r="AB85" s="24"/>
      <c r="AC85" s="182"/>
      <c r="AD85" s="182" t="s">
        <v>2</v>
      </c>
      <c r="AE85" s="182"/>
      <c r="AF85" s="182"/>
      <c r="AG85" s="182"/>
      <c r="AH85" s="182"/>
      <c r="AI85" s="182"/>
      <c r="AJ85" s="182"/>
      <c r="AK85" s="182"/>
      <c r="AL85" s="145" t="s">
        <v>22</v>
      </c>
      <c r="AM85" s="94"/>
      <c r="AN85" s="95"/>
      <c r="AO85" s="24"/>
      <c r="AP85" s="24"/>
      <c r="AQ85" s="28"/>
    </row>
    <row r="86" spans="1:43" x14ac:dyDescent="0.2">
      <c r="A86" s="24"/>
      <c r="B86" s="777"/>
      <c r="C86" s="94"/>
      <c r="D86" s="95"/>
      <c r="E86" s="899" t="s">
        <v>1339</v>
      </c>
      <c r="F86" s="899"/>
      <c r="G86" s="899"/>
      <c r="H86" s="899"/>
      <c r="I86" s="899"/>
      <c r="J86" s="899"/>
      <c r="K86" s="899"/>
      <c r="L86" s="899"/>
      <c r="M86" s="899"/>
      <c r="N86" s="899"/>
      <c r="O86" s="899"/>
      <c r="P86" s="899"/>
      <c r="Q86" s="899"/>
      <c r="R86" s="899"/>
      <c r="S86" s="899"/>
      <c r="T86" s="899"/>
      <c r="U86" s="94"/>
      <c r="V86" s="95"/>
      <c r="W86" s="24" t="s">
        <v>1351</v>
      </c>
      <c r="X86" s="24"/>
      <c r="Y86" s="24"/>
      <c r="Z86" s="24"/>
      <c r="AA86" s="24"/>
      <c r="AB86" s="24"/>
      <c r="AC86" s="24"/>
      <c r="AD86" s="24"/>
      <c r="AE86" s="24"/>
      <c r="AF86" s="24"/>
      <c r="AG86" s="24"/>
      <c r="AH86" s="24"/>
      <c r="AI86" s="24"/>
      <c r="AJ86" s="24"/>
      <c r="AK86" s="24"/>
      <c r="AL86" s="145"/>
      <c r="AM86" s="94"/>
      <c r="AN86" s="95"/>
      <c r="AO86" s="24"/>
      <c r="AP86" s="24"/>
      <c r="AQ86" s="28"/>
    </row>
    <row r="87" spans="1:43" x14ac:dyDescent="0.2">
      <c r="A87" s="24"/>
      <c r="B87" s="777"/>
      <c r="C87" s="94"/>
      <c r="D87" s="95"/>
      <c r="E87" s="24"/>
      <c r="F87" s="24"/>
      <c r="G87" s="24"/>
      <c r="H87" s="24"/>
      <c r="I87" s="24"/>
      <c r="J87" s="24"/>
      <c r="K87" s="24"/>
      <c r="L87" s="24"/>
      <c r="M87" s="24"/>
      <c r="N87" s="24"/>
      <c r="O87" s="24"/>
      <c r="P87" s="24"/>
      <c r="Q87" s="24"/>
      <c r="R87" s="24"/>
      <c r="S87" s="24"/>
      <c r="T87" s="24"/>
      <c r="U87" s="94"/>
      <c r="V87" s="95"/>
      <c r="W87" s="24"/>
      <c r="X87" s="24" t="s">
        <v>1352</v>
      </c>
      <c r="Y87" s="24"/>
      <c r="Z87" s="24"/>
      <c r="AA87" s="24"/>
      <c r="AB87" s="182"/>
      <c r="AC87" s="182" t="s">
        <v>2</v>
      </c>
      <c r="AD87" s="182"/>
      <c r="AE87" s="182"/>
      <c r="AF87" s="182"/>
      <c r="AG87" s="182"/>
      <c r="AH87" s="182"/>
      <c r="AI87" s="182"/>
      <c r="AJ87" s="182"/>
      <c r="AK87" s="182"/>
      <c r="AL87" s="145" t="s">
        <v>23</v>
      </c>
      <c r="AM87" s="94"/>
      <c r="AN87" s="95"/>
      <c r="AO87" s="24"/>
      <c r="AP87" s="24"/>
      <c r="AQ87" s="28"/>
    </row>
    <row r="88" spans="1:43" x14ac:dyDescent="0.2">
      <c r="A88" s="24"/>
      <c r="B88" s="777"/>
      <c r="C88" s="94"/>
      <c r="D88" s="95"/>
      <c r="E88" s="24"/>
      <c r="F88" s="24"/>
      <c r="G88" s="24"/>
      <c r="H88" s="24"/>
      <c r="I88" s="24"/>
      <c r="J88" s="24"/>
      <c r="K88" s="24"/>
      <c r="L88" s="24"/>
      <c r="M88" s="24"/>
      <c r="N88" s="24"/>
      <c r="O88" s="24"/>
      <c r="P88" s="24"/>
      <c r="Q88" s="24"/>
      <c r="R88" s="24"/>
      <c r="S88" s="24"/>
      <c r="T88" s="24"/>
      <c r="U88" s="94"/>
      <c r="V88" s="95"/>
      <c r="W88" s="24" t="s">
        <v>1353</v>
      </c>
      <c r="X88" s="24"/>
      <c r="Y88" s="24"/>
      <c r="Z88" s="24"/>
      <c r="AA88" s="24"/>
      <c r="AB88" s="24"/>
      <c r="AC88" s="24"/>
      <c r="AD88" s="182" t="s">
        <v>108</v>
      </c>
      <c r="AE88" s="182"/>
      <c r="AF88" s="182"/>
      <c r="AG88" s="182"/>
      <c r="AH88" s="182"/>
      <c r="AI88" s="182"/>
      <c r="AJ88" s="182"/>
      <c r="AK88" s="182"/>
      <c r="AL88" s="145" t="s">
        <v>24</v>
      </c>
      <c r="AM88" s="94"/>
      <c r="AN88" s="95"/>
      <c r="AO88" s="24"/>
      <c r="AP88" s="24"/>
      <c r="AQ88" s="28"/>
    </row>
    <row r="89" spans="1:43" x14ac:dyDescent="0.2">
      <c r="A89" s="24"/>
      <c r="B89" s="777"/>
      <c r="C89" s="94"/>
      <c r="D89" s="95"/>
      <c r="E89" s="28"/>
      <c r="F89" s="24"/>
      <c r="G89" s="24"/>
      <c r="H89" s="24"/>
      <c r="I89" s="24"/>
      <c r="J89" s="24"/>
      <c r="K89" s="24"/>
      <c r="L89" s="24"/>
      <c r="M89" s="24"/>
      <c r="N89" s="24"/>
      <c r="O89" s="24"/>
      <c r="P89" s="24"/>
      <c r="Q89" s="24"/>
      <c r="R89" s="24"/>
      <c r="S89" s="24"/>
      <c r="T89" s="24"/>
      <c r="U89" s="94"/>
      <c r="V89" s="95"/>
      <c r="W89" s="24" t="s">
        <v>1354</v>
      </c>
      <c r="X89" s="24"/>
      <c r="Y89" s="24"/>
      <c r="Z89" s="24"/>
      <c r="AA89" s="24"/>
      <c r="AB89" s="24"/>
      <c r="AC89" s="24"/>
      <c r="AD89" s="24"/>
      <c r="AE89" s="24"/>
      <c r="AF89" s="24"/>
      <c r="AG89" s="24"/>
      <c r="AH89" s="24"/>
      <c r="AI89" s="24"/>
      <c r="AJ89" s="24"/>
      <c r="AK89" s="24"/>
      <c r="AL89" s="145"/>
      <c r="AM89" s="94"/>
      <c r="AN89" s="95"/>
      <c r="AO89" s="24"/>
      <c r="AP89" s="24"/>
      <c r="AQ89" s="28"/>
    </row>
    <row r="90" spans="1:43" x14ac:dyDescent="0.2">
      <c r="A90" s="24"/>
      <c r="B90" s="777"/>
      <c r="C90" s="94"/>
      <c r="D90" s="95"/>
      <c r="E90" s="28"/>
      <c r="F90" s="24"/>
      <c r="G90" s="24"/>
      <c r="H90" s="24"/>
      <c r="I90" s="24"/>
      <c r="J90" s="24"/>
      <c r="K90" s="24"/>
      <c r="L90" s="24"/>
      <c r="M90" s="24"/>
      <c r="N90" s="24"/>
      <c r="O90" s="24"/>
      <c r="P90" s="24"/>
      <c r="Q90" s="24"/>
      <c r="R90" s="24"/>
      <c r="S90" s="24"/>
      <c r="T90" s="24"/>
      <c r="U90" s="94"/>
      <c r="V90" s="95"/>
      <c r="W90" s="24"/>
      <c r="X90" s="24" t="s">
        <v>1355</v>
      </c>
      <c r="Y90" s="24"/>
      <c r="Z90" s="24"/>
      <c r="AA90" s="24"/>
      <c r="AB90" s="24"/>
      <c r="AC90" s="24"/>
      <c r="AD90" s="182" t="s">
        <v>108</v>
      </c>
      <c r="AE90" s="182"/>
      <c r="AF90" s="182"/>
      <c r="AG90" s="182"/>
      <c r="AH90" s="182"/>
      <c r="AI90" s="182"/>
      <c r="AJ90" s="182"/>
      <c r="AK90" s="182"/>
      <c r="AL90" s="145" t="s">
        <v>25</v>
      </c>
      <c r="AM90" s="94"/>
      <c r="AN90" s="95"/>
      <c r="AO90" s="24"/>
      <c r="AP90" s="24"/>
      <c r="AQ90" s="28"/>
    </row>
    <row r="91" spans="1:43" x14ac:dyDescent="0.2">
      <c r="A91" s="24"/>
      <c r="B91" s="777"/>
      <c r="C91" s="94"/>
      <c r="D91" s="95"/>
      <c r="E91" s="28"/>
      <c r="F91" s="24"/>
      <c r="G91" s="24"/>
      <c r="H91" s="24"/>
      <c r="I91" s="24"/>
      <c r="J91" s="24"/>
      <c r="K91" s="24"/>
      <c r="L91" s="24"/>
      <c r="M91" s="24"/>
      <c r="N91" s="24"/>
      <c r="O91" s="24"/>
      <c r="P91" s="24"/>
      <c r="Q91" s="24"/>
      <c r="R91" s="24"/>
      <c r="S91" s="24"/>
      <c r="T91" s="24"/>
      <c r="U91" s="94"/>
      <c r="V91" s="95"/>
      <c r="W91" s="24"/>
      <c r="X91" s="24"/>
      <c r="Y91" s="24"/>
      <c r="Z91" s="24"/>
      <c r="AA91" s="24"/>
      <c r="AB91" s="24"/>
      <c r="AC91" s="24"/>
      <c r="AD91" s="24"/>
      <c r="AE91" s="24"/>
      <c r="AF91" s="24"/>
      <c r="AG91" s="24"/>
      <c r="AH91" s="24"/>
      <c r="AJ91" s="182"/>
      <c r="AK91" s="182"/>
      <c r="AL91" s="145"/>
      <c r="AM91" s="94"/>
      <c r="AN91" s="95"/>
      <c r="AO91" s="24"/>
      <c r="AP91" s="24"/>
      <c r="AQ91" s="28"/>
    </row>
    <row r="92" spans="1:43" x14ac:dyDescent="0.2">
      <c r="A92" s="24"/>
      <c r="B92" s="777"/>
      <c r="C92" s="94"/>
      <c r="D92" s="95"/>
      <c r="E92" s="28"/>
      <c r="F92" s="24"/>
      <c r="G92" s="24"/>
      <c r="H92" s="24"/>
      <c r="I92" s="24"/>
      <c r="J92" s="24"/>
      <c r="K92" s="24"/>
      <c r="L92" s="24"/>
      <c r="M92" s="24"/>
      <c r="N92" s="24"/>
      <c r="O92" s="24"/>
      <c r="P92" s="24"/>
      <c r="Q92" s="24"/>
      <c r="R92" s="24"/>
      <c r="S92" s="24"/>
      <c r="T92" s="24"/>
      <c r="U92" s="94"/>
      <c r="V92" s="95"/>
      <c r="W92" s="200" t="s">
        <v>558</v>
      </c>
      <c r="X92" s="24"/>
      <c r="Y92" s="24"/>
      <c r="Z92" s="30"/>
      <c r="AA92" s="30"/>
      <c r="AB92" s="30"/>
      <c r="AC92" s="30"/>
      <c r="AD92" s="30"/>
      <c r="AE92" s="30"/>
      <c r="AF92" s="30"/>
      <c r="AG92" s="30"/>
      <c r="AH92" s="30"/>
      <c r="AI92" s="30"/>
      <c r="AJ92" s="30"/>
      <c r="AK92" s="30"/>
      <c r="AL92" s="145" t="s">
        <v>27</v>
      </c>
      <c r="AM92" s="94"/>
      <c r="AN92" s="95"/>
      <c r="AO92" s="24"/>
      <c r="AP92" s="24"/>
      <c r="AQ92" s="28"/>
    </row>
    <row r="93" spans="1:43" x14ac:dyDescent="0.2">
      <c r="A93" s="24"/>
      <c r="B93" s="777"/>
      <c r="C93" s="94"/>
      <c r="D93" s="95"/>
      <c r="E93" s="28"/>
      <c r="F93" s="24"/>
      <c r="G93" s="24"/>
      <c r="H93" s="24"/>
      <c r="I93" s="24"/>
      <c r="J93" s="24"/>
      <c r="K93" s="24"/>
      <c r="L93" s="24"/>
      <c r="M93" s="24"/>
      <c r="N93" s="24"/>
      <c r="O93" s="24"/>
      <c r="P93" s="24"/>
      <c r="Q93" s="24"/>
      <c r="R93" s="24"/>
      <c r="S93" s="24"/>
      <c r="T93" s="24"/>
      <c r="U93" s="94"/>
      <c r="V93" s="95"/>
      <c r="W93" s="24"/>
      <c r="X93" s="24"/>
      <c r="Y93" s="24"/>
      <c r="Z93" s="890" t="s">
        <v>559</v>
      </c>
      <c r="AA93" s="890"/>
      <c r="AB93" s="890"/>
      <c r="AC93" s="890"/>
      <c r="AD93" s="890"/>
      <c r="AE93" s="890"/>
      <c r="AF93" s="890"/>
      <c r="AG93" s="890"/>
      <c r="AH93" s="890"/>
      <c r="AI93" s="890"/>
      <c r="AJ93" s="890"/>
      <c r="AK93" s="890"/>
      <c r="AL93" s="213"/>
      <c r="AM93" s="94"/>
      <c r="AN93" s="95"/>
      <c r="AO93" s="24"/>
      <c r="AP93" s="24"/>
      <c r="AQ93" s="28"/>
    </row>
    <row r="94" spans="1:43" ht="6" customHeight="1" thickBot="1" x14ac:dyDescent="0.25">
      <c r="A94" s="146"/>
      <c r="B94" s="761"/>
      <c r="C94" s="148"/>
      <c r="D94" s="149"/>
      <c r="E94" s="146"/>
      <c r="F94" s="146"/>
      <c r="G94" s="146"/>
      <c r="H94" s="146"/>
      <c r="I94" s="146"/>
      <c r="J94" s="146"/>
      <c r="K94" s="146"/>
      <c r="L94" s="146"/>
      <c r="M94" s="146"/>
      <c r="N94" s="146"/>
      <c r="O94" s="146"/>
      <c r="P94" s="146"/>
      <c r="Q94" s="146"/>
      <c r="R94" s="146"/>
      <c r="S94" s="146"/>
      <c r="T94" s="146"/>
      <c r="U94" s="148"/>
      <c r="V94" s="149"/>
      <c r="W94" s="146"/>
      <c r="X94" s="146"/>
      <c r="Y94" s="146"/>
      <c r="Z94" s="146"/>
      <c r="AA94" s="146"/>
      <c r="AB94" s="146"/>
      <c r="AC94" s="146"/>
      <c r="AD94" s="146"/>
      <c r="AE94" s="146"/>
      <c r="AF94" s="146"/>
      <c r="AG94" s="146"/>
      <c r="AH94" s="146"/>
      <c r="AI94" s="146"/>
      <c r="AJ94" s="146"/>
      <c r="AK94" s="146"/>
      <c r="AL94" s="147"/>
      <c r="AM94" s="148"/>
      <c r="AN94" s="149"/>
      <c r="AO94" s="146"/>
      <c r="AP94" s="146"/>
      <c r="AQ94" s="146"/>
    </row>
    <row r="95" spans="1:43" ht="6" customHeight="1" x14ac:dyDescent="0.2">
      <c r="A95" s="218"/>
      <c r="B95" s="219"/>
      <c r="C95" s="220"/>
      <c r="D95" s="221"/>
      <c r="E95" s="222"/>
      <c r="F95" s="222"/>
      <c r="G95" s="222"/>
      <c r="H95" s="222"/>
      <c r="I95" s="222"/>
      <c r="J95" s="222"/>
      <c r="K95" s="222"/>
      <c r="L95" s="222"/>
      <c r="M95" s="222"/>
      <c r="N95" s="222"/>
      <c r="O95" s="222"/>
      <c r="P95" s="222"/>
      <c r="Q95" s="222"/>
      <c r="R95" s="222"/>
      <c r="S95" s="222"/>
      <c r="T95" s="222"/>
      <c r="U95" s="220"/>
      <c r="V95" s="221"/>
      <c r="W95" s="222"/>
      <c r="X95" s="222"/>
      <c r="Y95" s="222"/>
      <c r="Z95" s="222"/>
      <c r="AA95" s="222"/>
      <c r="AB95" s="222"/>
      <c r="AC95" s="222"/>
      <c r="AD95" s="222"/>
      <c r="AE95" s="222"/>
      <c r="AF95" s="222"/>
      <c r="AG95" s="222"/>
      <c r="AH95" s="222"/>
      <c r="AI95" s="222"/>
      <c r="AJ95" s="222"/>
      <c r="AK95" s="222"/>
      <c r="AL95" s="223"/>
      <c r="AM95" s="220"/>
      <c r="AN95" s="221"/>
      <c r="AO95" s="222"/>
      <c r="AP95" s="222"/>
      <c r="AQ95" s="224"/>
    </row>
    <row r="96" spans="1:43" x14ac:dyDescent="0.2">
      <c r="A96" s="225"/>
      <c r="B96" s="174">
        <v>1111</v>
      </c>
      <c r="C96" s="155"/>
      <c r="D96" s="156"/>
      <c r="E96" s="934" t="s">
        <v>1356</v>
      </c>
      <c r="F96" s="934"/>
      <c r="G96" s="934"/>
      <c r="H96" s="934"/>
      <c r="I96" s="934"/>
      <c r="J96" s="934"/>
      <c r="K96" s="934"/>
      <c r="L96" s="934"/>
      <c r="M96" s="934"/>
      <c r="N96" s="934"/>
      <c r="O96" s="934"/>
      <c r="P96" s="934"/>
      <c r="Q96" s="934"/>
      <c r="R96" s="934"/>
      <c r="S96" s="934"/>
      <c r="T96" s="934"/>
      <c r="U96" s="155"/>
      <c r="V96" s="156"/>
      <c r="W96" s="157"/>
      <c r="X96" s="157"/>
      <c r="Y96" s="157"/>
      <c r="Z96" s="157"/>
      <c r="AA96" s="157"/>
      <c r="AB96" s="157"/>
      <c r="AC96" s="157"/>
      <c r="AD96" s="157"/>
      <c r="AE96" s="157"/>
      <c r="AF96" s="157"/>
      <c r="AG96" s="157"/>
      <c r="AH96" s="157"/>
      <c r="AI96" s="153"/>
      <c r="AJ96" s="152"/>
      <c r="AK96" s="153"/>
      <c r="AL96" s="160"/>
      <c r="AM96" s="155"/>
      <c r="AN96" s="156"/>
      <c r="AO96" s="157"/>
      <c r="AP96" s="157"/>
      <c r="AQ96" s="226"/>
    </row>
    <row r="97" spans="1:43" x14ac:dyDescent="0.2">
      <c r="A97" s="225"/>
      <c r="B97" s="174"/>
      <c r="C97" s="155"/>
      <c r="D97" s="156"/>
      <c r="E97" s="157"/>
      <c r="F97" s="157"/>
      <c r="G97" s="157"/>
      <c r="H97" s="157"/>
      <c r="I97" s="157"/>
      <c r="J97" s="157"/>
      <c r="K97" s="157"/>
      <c r="L97" s="157"/>
      <c r="M97" s="157"/>
      <c r="N97" s="157"/>
      <c r="O97" s="157"/>
      <c r="P97" s="157"/>
      <c r="Q97" s="157"/>
      <c r="R97" s="157"/>
      <c r="S97" s="157"/>
      <c r="T97" s="157"/>
      <c r="U97" s="155"/>
      <c r="V97" s="156"/>
      <c r="W97" s="157" t="s">
        <v>426</v>
      </c>
      <c r="X97" s="157"/>
      <c r="Y97" s="157"/>
      <c r="Z97" s="163" t="s">
        <v>2</v>
      </c>
      <c r="AA97" s="163"/>
      <c r="AB97" s="163"/>
      <c r="AC97" s="163"/>
      <c r="AD97" s="163"/>
      <c r="AE97" s="163"/>
      <c r="AF97" s="163"/>
      <c r="AG97" s="163"/>
      <c r="AH97" s="163"/>
      <c r="AI97" s="165"/>
      <c r="AJ97" s="166"/>
      <c r="AK97" s="165"/>
      <c r="AL97" s="167"/>
      <c r="AM97" s="155"/>
      <c r="AN97" s="156"/>
      <c r="AO97" s="157"/>
      <c r="AP97" s="157"/>
      <c r="AQ97" s="226"/>
    </row>
    <row r="98" spans="1:43" x14ac:dyDescent="0.2">
      <c r="A98" s="225"/>
      <c r="B98" s="775"/>
      <c r="C98" s="155"/>
      <c r="D98" s="156"/>
      <c r="E98" s="157"/>
      <c r="F98" s="157"/>
      <c r="G98" s="157"/>
      <c r="H98" s="157"/>
      <c r="I98" s="157"/>
      <c r="J98" s="157"/>
      <c r="K98" s="157"/>
      <c r="L98" s="157"/>
      <c r="M98" s="157"/>
      <c r="N98" s="157"/>
      <c r="O98" s="157"/>
      <c r="P98" s="157"/>
      <c r="Q98" s="157"/>
      <c r="R98" s="157"/>
      <c r="S98" s="157"/>
      <c r="T98" s="157"/>
      <c r="U98" s="155"/>
      <c r="V98" s="156"/>
      <c r="W98" s="157"/>
      <c r="X98" s="157"/>
      <c r="Y98" s="157"/>
      <c r="Z98" s="157"/>
      <c r="AA98" s="157"/>
      <c r="AB98" s="157"/>
      <c r="AC98" s="157"/>
      <c r="AD98" s="157"/>
      <c r="AE98" s="157"/>
      <c r="AF98" s="157"/>
      <c r="AG98" s="157"/>
      <c r="AH98" s="157"/>
      <c r="AI98" s="153"/>
      <c r="AJ98" s="152"/>
      <c r="AK98" s="153"/>
      <c r="AL98" s="160"/>
      <c r="AM98" s="155"/>
      <c r="AN98" s="156"/>
      <c r="AO98" s="157"/>
      <c r="AP98" s="157"/>
      <c r="AQ98" s="226"/>
    </row>
    <row r="99" spans="1:43" x14ac:dyDescent="0.2">
      <c r="A99" s="225"/>
      <c r="B99" s="775"/>
      <c r="C99" s="155"/>
      <c r="D99" s="156"/>
      <c r="E99" s="157"/>
      <c r="F99" s="157"/>
      <c r="G99" s="157"/>
      <c r="H99" s="157"/>
      <c r="I99" s="157"/>
      <c r="J99" s="157"/>
      <c r="K99" s="157"/>
      <c r="L99" s="157"/>
      <c r="M99" s="157"/>
      <c r="N99" s="157"/>
      <c r="O99" s="157"/>
      <c r="P99" s="157"/>
      <c r="Q99" s="157"/>
      <c r="R99" s="157"/>
      <c r="S99" s="157"/>
      <c r="T99" s="157"/>
      <c r="U99" s="155"/>
      <c r="V99" s="156"/>
      <c r="W99" s="157" t="s">
        <v>6</v>
      </c>
      <c r="X99" s="157"/>
      <c r="Y99" s="157"/>
      <c r="Z99" s="163" t="s">
        <v>2</v>
      </c>
      <c r="AA99" s="164"/>
      <c r="AB99" s="164"/>
      <c r="AC99" s="164"/>
      <c r="AD99" s="164"/>
      <c r="AE99" s="164"/>
      <c r="AF99" s="164"/>
      <c r="AG99" s="164"/>
      <c r="AH99" s="227"/>
      <c r="AI99" s="165"/>
      <c r="AJ99" s="166"/>
      <c r="AK99" s="165"/>
      <c r="AL99" s="167"/>
      <c r="AM99" s="155"/>
      <c r="AN99" s="156"/>
      <c r="AO99" s="157"/>
      <c r="AP99" s="157"/>
      <c r="AQ99" s="226"/>
    </row>
    <row r="100" spans="1:43" ht="6" customHeight="1" thickBot="1" x14ac:dyDescent="0.25">
      <c r="A100" s="228"/>
      <c r="B100" s="791"/>
      <c r="C100" s="230"/>
      <c r="D100" s="231"/>
      <c r="E100" s="232"/>
      <c r="F100" s="232"/>
      <c r="G100" s="232"/>
      <c r="H100" s="232"/>
      <c r="I100" s="232"/>
      <c r="J100" s="232"/>
      <c r="K100" s="232"/>
      <c r="L100" s="232"/>
      <c r="M100" s="232"/>
      <c r="N100" s="232"/>
      <c r="O100" s="232"/>
      <c r="P100" s="232"/>
      <c r="Q100" s="232"/>
      <c r="R100" s="232"/>
      <c r="S100" s="232"/>
      <c r="T100" s="232"/>
      <c r="U100" s="230"/>
      <c r="V100" s="231"/>
      <c r="W100" s="232"/>
      <c r="X100" s="232"/>
      <c r="Y100" s="232"/>
      <c r="Z100" s="232"/>
      <c r="AA100" s="232"/>
      <c r="AB100" s="232"/>
      <c r="AC100" s="232"/>
      <c r="AD100" s="232"/>
      <c r="AE100" s="232"/>
      <c r="AF100" s="232"/>
      <c r="AG100" s="232"/>
      <c r="AH100" s="232"/>
      <c r="AI100" s="232"/>
      <c r="AJ100" s="232"/>
      <c r="AK100" s="232"/>
      <c r="AL100" s="233"/>
      <c r="AM100" s="230"/>
      <c r="AN100" s="231"/>
      <c r="AO100" s="232"/>
      <c r="AP100" s="232"/>
      <c r="AQ100" s="234"/>
    </row>
    <row r="101" spans="1:43" ht="6" customHeight="1" x14ac:dyDescent="0.2">
      <c r="A101" s="222"/>
      <c r="B101" s="219"/>
      <c r="C101" s="222"/>
      <c r="D101" s="222"/>
      <c r="E101" s="222"/>
      <c r="F101" s="222"/>
      <c r="G101" s="222"/>
      <c r="H101" s="222"/>
      <c r="I101" s="222"/>
      <c r="J101" s="222"/>
      <c r="K101" s="222"/>
      <c r="L101" s="222"/>
      <c r="M101" s="222"/>
      <c r="N101" s="222"/>
      <c r="O101" s="222"/>
      <c r="P101" s="222"/>
      <c r="Q101" s="222"/>
      <c r="R101" s="222"/>
      <c r="S101" s="222"/>
      <c r="T101" s="222"/>
      <c r="U101" s="222"/>
      <c r="V101" s="222"/>
      <c r="W101" s="1"/>
      <c r="X101" s="1"/>
      <c r="Y101" s="1"/>
      <c r="Z101" s="1"/>
      <c r="AA101" s="1"/>
      <c r="AB101" s="1"/>
      <c r="AC101" s="1"/>
      <c r="AD101" s="1"/>
      <c r="AE101" s="1"/>
      <c r="AF101" s="1"/>
      <c r="AG101" s="1"/>
      <c r="AH101" s="1"/>
      <c r="AI101" s="1"/>
      <c r="AJ101" s="1"/>
      <c r="AK101" s="1"/>
      <c r="AL101" s="235"/>
      <c r="AM101" s="1"/>
      <c r="AN101" s="222"/>
      <c r="AO101" s="222"/>
      <c r="AP101" s="222"/>
      <c r="AQ101" s="222"/>
    </row>
    <row r="102" spans="1:43" ht="11.25" customHeight="1" x14ac:dyDescent="0.2">
      <c r="A102" s="28"/>
      <c r="B102" s="919" t="s">
        <v>1357</v>
      </c>
      <c r="C102" s="919"/>
      <c r="D102" s="919"/>
      <c r="E102" s="919"/>
      <c r="F102" s="919"/>
      <c r="G102" s="919"/>
      <c r="H102" s="919"/>
      <c r="I102" s="919"/>
      <c r="J102" s="919"/>
      <c r="K102" s="919"/>
      <c r="L102" s="919"/>
      <c r="M102" s="919"/>
      <c r="N102" s="919"/>
      <c r="O102" s="919"/>
      <c r="P102" s="919"/>
      <c r="Q102" s="919"/>
      <c r="R102" s="919"/>
      <c r="S102" s="919"/>
      <c r="T102" s="919"/>
      <c r="U102" s="919"/>
      <c r="V102" s="919"/>
      <c r="W102" s="919"/>
      <c r="X102" s="919"/>
      <c r="Y102" s="919"/>
      <c r="Z102" s="919"/>
      <c r="AA102" s="919"/>
      <c r="AB102" s="919"/>
      <c r="AC102" s="919"/>
      <c r="AD102" s="919"/>
      <c r="AE102" s="919"/>
      <c r="AF102" s="919"/>
      <c r="AG102" s="919"/>
      <c r="AH102" s="919"/>
      <c r="AI102" s="919"/>
      <c r="AJ102" s="919"/>
      <c r="AK102" s="919"/>
      <c r="AL102" s="919"/>
      <c r="AM102" s="919"/>
      <c r="AN102" s="919"/>
      <c r="AO102" s="919"/>
      <c r="AP102" s="919"/>
      <c r="AQ102" s="919"/>
    </row>
    <row r="103" spans="1:43" ht="11.25" customHeight="1" x14ac:dyDescent="0.2">
      <c r="A103" s="28"/>
      <c r="B103" s="919" t="s">
        <v>1526</v>
      </c>
      <c r="C103" s="919"/>
      <c r="D103" s="919"/>
      <c r="E103" s="919"/>
      <c r="F103" s="919"/>
      <c r="G103" s="919"/>
      <c r="H103" s="919"/>
      <c r="I103" s="919"/>
      <c r="J103" s="919"/>
      <c r="K103" s="919"/>
      <c r="L103" s="919"/>
      <c r="M103" s="919"/>
      <c r="N103" s="919"/>
      <c r="O103" s="919"/>
      <c r="P103" s="919"/>
      <c r="Q103" s="919"/>
      <c r="R103" s="919"/>
      <c r="S103" s="919"/>
      <c r="T103" s="919"/>
      <c r="U103" s="919"/>
      <c r="V103" s="919"/>
      <c r="W103" s="919"/>
      <c r="X103" s="919"/>
      <c r="Y103" s="919"/>
      <c r="Z103" s="919"/>
      <c r="AA103" s="919"/>
      <c r="AB103" s="919"/>
      <c r="AC103" s="919"/>
      <c r="AD103" s="919"/>
      <c r="AE103" s="919"/>
      <c r="AF103" s="919"/>
      <c r="AG103" s="919"/>
      <c r="AH103" s="919"/>
      <c r="AI103" s="919"/>
      <c r="AJ103" s="919"/>
      <c r="AK103" s="919"/>
      <c r="AL103" s="919"/>
      <c r="AM103" s="919"/>
      <c r="AN103" s="919"/>
      <c r="AO103" s="919"/>
      <c r="AP103" s="919"/>
      <c r="AQ103" s="919"/>
    </row>
    <row r="104" spans="1:43" ht="6" customHeight="1" x14ac:dyDescent="0.2">
      <c r="A104" s="28"/>
      <c r="B104" s="775"/>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36"/>
      <c r="AM104" s="24"/>
      <c r="AN104" s="24"/>
      <c r="AO104" s="24"/>
      <c r="AP104" s="24"/>
      <c r="AQ104" s="24"/>
    </row>
    <row r="105" spans="1:43" x14ac:dyDescent="0.2">
      <c r="A105" s="24"/>
      <c r="B105" s="777"/>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36"/>
      <c r="AM105" s="24"/>
      <c r="AN105" s="24"/>
      <c r="AO105" s="24"/>
      <c r="AP105" s="24"/>
      <c r="AQ105" s="24"/>
    </row>
  </sheetData>
  <sheetProtection formatCells="0" formatRows="0" insertRows="0" deleteRows="0"/>
  <mergeCells count="28">
    <mergeCell ref="E62:T67"/>
    <mergeCell ref="F73:T74"/>
    <mergeCell ref="F71:T72"/>
    <mergeCell ref="F69:T70"/>
    <mergeCell ref="F75:T76"/>
    <mergeCell ref="A1:AQ1"/>
    <mergeCell ref="E5:T10"/>
    <mergeCell ref="E11:T15"/>
    <mergeCell ref="E18:T21"/>
    <mergeCell ref="E22:T26"/>
    <mergeCell ref="W3:AL3"/>
    <mergeCell ref="E3:T3"/>
    <mergeCell ref="AP36:AP37"/>
    <mergeCell ref="AN3:AQ3"/>
    <mergeCell ref="E29:T32"/>
    <mergeCell ref="B102:AQ102"/>
    <mergeCell ref="B103:AQ103"/>
    <mergeCell ref="E35:T37"/>
    <mergeCell ref="E40:T41"/>
    <mergeCell ref="E44:T46"/>
    <mergeCell ref="Z93:AK93"/>
    <mergeCell ref="E96:T96"/>
    <mergeCell ref="E49:T50"/>
    <mergeCell ref="E52:T52"/>
    <mergeCell ref="Z59:AK59"/>
    <mergeCell ref="E86:T86"/>
    <mergeCell ref="E83:T84"/>
    <mergeCell ref="E79:T80"/>
  </mergeCells>
  <printOptions horizontalCentered="1"/>
  <pageMargins left="0.5" right="0.5" top="0.5" bottom="0.5" header="0.3" footer="0.3"/>
  <pageSetup paperSize="9" orientation="portrait" r:id="rId1"/>
  <headerFooter>
    <oddFooter>&amp;CW-&amp;P</oddFooter>
  </headerFooter>
  <rowBreaks count="1" manualBreakCount="1">
    <brk id="77" max="42"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3"/>
  </sheetPr>
  <dimension ref="A1:AO69"/>
  <sheetViews>
    <sheetView view="pageBreakPreview" zoomScaleNormal="100" zoomScaleSheetLayoutView="100" workbookViewId="0"/>
  </sheetViews>
  <sheetFormatPr defaultColWidth="2.77734375" defaultRowHeight="10" x14ac:dyDescent="0.2"/>
  <cols>
    <col min="1" max="16384" width="2.77734375" style="144"/>
  </cols>
  <sheetData>
    <row r="1" spans="1:41" x14ac:dyDescent="0.2">
      <c r="A1" s="921" t="s">
        <v>1397</v>
      </c>
      <c r="B1" s="921"/>
      <c r="C1" s="921"/>
      <c r="D1" s="921"/>
      <c r="E1" s="921"/>
      <c r="F1" s="921"/>
      <c r="G1" s="921"/>
      <c r="H1" s="921"/>
      <c r="I1" s="921"/>
      <c r="J1" s="921"/>
      <c r="K1" s="921"/>
      <c r="L1" s="921"/>
      <c r="M1" s="921"/>
      <c r="N1" s="921"/>
      <c r="O1" s="921"/>
      <c r="P1" s="921"/>
      <c r="Q1" s="921"/>
      <c r="R1" s="921"/>
      <c r="S1" s="921"/>
      <c r="T1" s="921"/>
      <c r="U1" s="921"/>
      <c r="V1" s="921"/>
      <c r="W1" s="921"/>
      <c r="X1" s="921"/>
      <c r="Y1" s="921"/>
      <c r="Z1" s="921"/>
      <c r="AA1" s="921"/>
      <c r="AB1" s="921"/>
      <c r="AC1" s="921"/>
      <c r="AD1" s="921"/>
      <c r="AE1" s="921"/>
      <c r="AF1" s="921"/>
      <c r="AG1" s="921"/>
      <c r="AH1" s="921"/>
      <c r="AI1" s="921"/>
      <c r="AJ1" s="921"/>
      <c r="AK1" s="921"/>
      <c r="AL1" s="921"/>
      <c r="AM1" s="921"/>
      <c r="AN1" s="921"/>
      <c r="AO1" s="921"/>
    </row>
    <row r="2" spans="1:41" ht="6" customHeight="1" x14ac:dyDescent="0.2">
      <c r="A2" s="33"/>
      <c r="B2" s="24"/>
      <c r="C2" s="24"/>
      <c r="D2" s="24"/>
      <c r="E2" s="24"/>
      <c r="F2" s="24"/>
      <c r="G2" s="24"/>
      <c r="H2" s="24"/>
      <c r="I2" s="24"/>
      <c r="J2" s="24"/>
      <c r="K2" s="24"/>
      <c r="L2" s="24"/>
      <c r="M2" s="24"/>
      <c r="N2" s="24"/>
      <c r="O2" s="24"/>
      <c r="P2" s="24"/>
      <c r="Q2" s="24"/>
      <c r="R2" s="24"/>
      <c r="S2" s="24"/>
      <c r="T2" s="24"/>
      <c r="U2" s="24"/>
      <c r="V2" s="24"/>
      <c r="W2" s="24"/>
      <c r="X2" s="24"/>
      <c r="Y2" s="24"/>
      <c r="Z2" s="24"/>
      <c r="AB2" s="24"/>
      <c r="AC2" s="24"/>
      <c r="AD2" s="24"/>
      <c r="AE2" s="24"/>
      <c r="AF2" s="24"/>
      <c r="AG2" s="24"/>
      <c r="AH2" s="24"/>
      <c r="AI2" s="24"/>
      <c r="AJ2" s="24"/>
      <c r="AK2" s="24"/>
      <c r="AL2" s="24"/>
      <c r="AM2" s="24"/>
      <c r="AN2" s="24"/>
      <c r="AO2" s="24"/>
    </row>
    <row r="3" spans="1:41" x14ac:dyDescent="0.2">
      <c r="A3" s="967" t="s">
        <v>1398</v>
      </c>
      <c r="B3" s="967"/>
      <c r="C3" s="967"/>
      <c r="D3" s="967"/>
      <c r="E3" s="967"/>
      <c r="F3" s="967"/>
      <c r="G3" s="967"/>
      <c r="H3" s="967"/>
      <c r="I3" s="967"/>
      <c r="J3" s="967"/>
      <c r="K3" s="967"/>
      <c r="L3" s="967"/>
      <c r="M3" s="967"/>
      <c r="N3" s="967"/>
      <c r="O3" s="967"/>
      <c r="P3" s="967"/>
      <c r="Q3" s="967"/>
      <c r="R3" s="967"/>
      <c r="S3" s="967"/>
      <c r="T3" s="967"/>
      <c r="U3" s="967"/>
      <c r="V3" s="967"/>
      <c r="W3" s="967"/>
      <c r="X3" s="967"/>
      <c r="Y3" s="967"/>
      <c r="Z3" s="967"/>
      <c r="AA3" s="967"/>
      <c r="AB3" s="967"/>
      <c r="AC3" s="967"/>
      <c r="AD3" s="967"/>
      <c r="AE3" s="967"/>
      <c r="AF3" s="967"/>
      <c r="AG3" s="967"/>
      <c r="AH3" s="967"/>
      <c r="AI3" s="967"/>
      <c r="AJ3" s="967"/>
      <c r="AK3" s="967"/>
      <c r="AL3" s="967"/>
      <c r="AM3" s="967"/>
      <c r="AN3" s="967"/>
      <c r="AO3" s="967"/>
    </row>
    <row r="4" spans="1:41" x14ac:dyDescent="0.2">
      <c r="A4" s="28"/>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row>
    <row r="5" spans="1:41" x14ac:dyDescent="0.2">
      <c r="A5" s="28" t="s">
        <v>1399</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row>
    <row r="6" spans="1:41" x14ac:dyDescent="0.2">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row>
    <row r="7" spans="1:41" x14ac:dyDescent="0.2">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row>
    <row r="8" spans="1:41" x14ac:dyDescent="0.2">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row>
    <row r="9" spans="1:41" x14ac:dyDescent="0.2">
      <c r="A9" s="28"/>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row>
    <row r="10" spans="1:41" x14ac:dyDescent="0.2">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row>
    <row r="11" spans="1:41" x14ac:dyDescent="0.2">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x14ac:dyDescent="0.2">
      <c r="A12" s="30"/>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row>
    <row r="13" spans="1:41" x14ac:dyDescent="0.2">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row>
    <row r="14" spans="1:41" x14ac:dyDescent="0.2">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row>
    <row r="15" spans="1:41" x14ac:dyDescent="0.2">
      <c r="A15" s="28"/>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x14ac:dyDescent="0.2">
      <c r="A16" s="30"/>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row>
    <row r="17" spans="1:41" x14ac:dyDescent="0.2">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x14ac:dyDescent="0.2">
      <c r="A18" s="28"/>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row>
    <row r="19" spans="1:41" x14ac:dyDescent="0.2">
      <c r="A19" s="28" t="s">
        <v>1400</v>
      </c>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row>
    <row r="20" spans="1:41" x14ac:dyDescent="0.2">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row>
    <row r="21" spans="1:41" x14ac:dyDescent="0.2">
      <c r="A21" s="28"/>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row>
    <row r="22" spans="1:41" x14ac:dyDescent="0.2">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row>
    <row r="23" spans="1:41" x14ac:dyDescent="0.2">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row>
    <row r="24" spans="1:41" x14ac:dyDescent="0.2">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row>
    <row r="25" spans="1:41" x14ac:dyDescent="0.2">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row>
    <row r="26" spans="1:41" x14ac:dyDescent="0.2">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row>
    <row r="27" spans="1:41" x14ac:dyDescent="0.2">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row>
    <row r="28" spans="1:41" x14ac:dyDescent="0.2">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row>
    <row r="29" spans="1:41" x14ac:dyDescent="0.2">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row>
    <row r="30" spans="1:41" x14ac:dyDescent="0.2">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row>
    <row r="31" spans="1:41" x14ac:dyDescent="0.2">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row>
    <row r="32" spans="1:41" x14ac:dyDescent="0.2">
      <c r="A32" s="28"/>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row>
    <row r="33" spans="1:41" x14ac:dyDescent="0.2">
      <c r="A33" s="28" t="s">
        <v>1401</v>
      </c>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row>
    <row r="34" spans="1:41" x14ac:dyDescent="0.2">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row>
    <row r="35" spans="1:41" x14ac:dyDescent="0.2">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row>
    <row r="36" spans="1:41" x14ac:dyDescent="0.2">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row>
    <row r="37" spans="1:41" x14ac:dyDescent="0.2">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row>
    <row r="38" spans="1:41" x14ac:dyDescent="0.2">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row>
    <row r="39" spans="1:41" x14ac:dyDescent="0.2">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row>
    <row r="40" spans="1:41" x14ac:dyDescent="0.2">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row>
    <row r="41" spans="1:41" x14ac:dyDescent="0.2">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row>
    <row r="42" spans="1:41" x14ac:dyDescent="0.2">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row>
    <row r="43" spans="1:41" x14ac:dyDescent="0.2">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row>
    <row r="44" spans="1:41" x14ac:dyDescent="0.2">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row>
    <row r="45" spans="1:41" x14ac:dyDescent="0.2">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row>
    <row r="46" spans="1:41" x14ac:dyDescent="0.2">
      <c r="A46" s="28"/>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row>
    <row r="47" spans="1:41" x14ac:dyDescent="0.2">
      <c r="A47" s="921" t="s">
        <v>1402</v>
      </c>
      <c r="B47" s="921"/>
      <c r="C47" s="921"/>
      <c r="D47" s="921"/>
      <c r="E47" s="921"/>
      <c r="F47" s="921"/>
      <c r="G47" s="921"/>
      <c r="H47" s="921"/>
      <c r="I47" s="921"/>
      <c r="J47" s="921"/>
      <c r="K47" s="921"/>
      <c r="L47" s="921"/>
      <c r="M47" s="921"/>
      <c r="N47" s="921"/>
      <c r="O47" s="921"/>
      <c r="P47" s="921"/>
      <c r="Q47" s="921"/>
      <c r="R47" s="921"/>
      <c r="S47" s="921"/>
      <c r="T47" s="921"/>
      <c r="U47" s="921"/>
      <c r="V47" s="921"/>
      <c r="W47" s="921"/>
      <c r="X47" s="921"/>
      <c r="Y47" s="921"/>
      <c r="Z47" s="921"/>
      <c r="AA47" s="921"/>
      <c r="AB47" s="921"/>
      <c r="AC47" s="921"/>
      <c r="AD47" s="921"/>
      <c r="AE47" s="921"/>
      <c r="AF47" s="921"/>
      <c r="AG47" s="921"/>
      <c r="AH47" s="921"/>
      <c r="AI47" s="921"/>
      <c r="AJ47" s="921"/>
      <c r="AK47" s="921"/>
      <c r="AL47" s="921"/>
      <c r="AM47" s="921"/>
      <c r="AN47" s="921"/>
      <c r="AO47" s="921"/>
    </row>
    <row r="48" spans="1:41" x14ac:dyDescent="0.2">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row>
    <row r="49" spans="1:41" x14ac:dyDescent="0.2">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row>
    <row r="50" spans="1:41" x14ac:dyDescent="0.2">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row>
    <row r="51" spans="1:41" x14ac:dyDescent="0.2">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row>
    <row r="52" spans="1:41" x14ac:dyDescent="0.2">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row>
    <row r="53" spans="1:41" x14ac:dyDescent="0.2">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row>
    <row r="54" spans="1:41" x14ac:dyDescent="0.2">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row>
    <row r="55" spans="1:41" x14ac:dyDescent="0.2">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row>
    <row r="56" spans="1:41" x14ac:dyDescent="0.2">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row>
    <row r="57" spans="1:41" x14ac:dyDescent="0.2">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row>
    <row r="58" spans="1:41" x14ac:dyDescent="0.2">
      <c r="A58" s="28"/>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row>
    <row r="59" spans="1:41" x14ac:dyDescent="0.2">
      <c r="A59" s="921" t="s">
        <v>1403</v>
      </c>
      <c r="B59" s="921"/>
      <c r="C59" s="921"/>
      <c r="D59" s="921"/>
      <c r="E59" s="921"/>
      <c r="F59" s="921"/>
      <c r="G59" s="921"/>
      <c r="H59" s="921"/>
      <c r="I59" s="921"/>
      <c r="J59" s="921"/>
      <c r="K59" s="921"/>
      <c r="L59" s="921"/>
      <c r="M59" s="921"/>
      <c r="N59" s="921"/>
      <c r="O59" s="921"/>
      <c r="P59" s="921"/>
      <c r="Q59" s="921"/>
      <c r="R59" s="921"/>
      <c r="S59" s="921"/>
      <c r="T59" s="921"/>
      <c r="U59" s="921"/>
      <c r="V59" s="921"/>
      <c r="W59" s="921"/>
      <c r="X59" s="921"/>
      <c r="Y59" s="921"/>
      <c r="Z59" s="921"/>
      <c r="AA59" s="921"/>
      <c r="AB59" s="921"/>
      <c r="AC59" s="921"/>
      <c r="AD59" s="921"/>
      <c r="AE59" s="921"/>
      <c r="AF59" s="921"/>
      <c r="AG59" s="921"/>
      <c r="AH59" s="921"/>
      <c r="AI59" s="921"/>
      <c r="AJ59" s="921"/>
      <c r="AK59" s="921"/>
      <c r="AL59" s="921"/>
      <c r="AM59" s="921"/>
      <c r="AN59" s="921"/>
      <c r="AO59" s="921"/>
    </row>
    <row r="60" spans="1:41" x14ac:dyDescent="0.2">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row>
    <row r="61" spans="1:41" x14ac:dyDescent="0.2">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row>
    <row r="62" spans="1:41" x14ac:dyDescent="0.2">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row>
    <row r="63" spans="1:41" x14ac:dyDescent="0.2">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row>
    <row r="64" spans="1:41" x14ac:dyDescent="0.2">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row>
    <row r="65" spans="1:41" x14ac:dyDescent="0.2">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row>
    <row r="66" spans="1:41" x14ac:dyDescent="0.2">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row>
    <row r="67" spans="1:41" x14ac:dyDescent="0.2">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row>
    <row r="68" spans="1:41" x14ac:dyDescent="0.2">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row>
    <row r="69" spans="1:41" x14ac:dyDescent="0.2">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row>
  </sheetData>
  <sheetProtection formatCells="0" formatRows="0" insertRows="0" deleteRows="0"/>
  <mergeCells count="4">
    <mergeCell ref="A1:AO1"/>
    <mergeCell ref="A3:AO3"/>
    <mergeCell ref="A47:AO47"/>
    <mergeCell ref="A59:AO59"/>
  </mergeCells>
  <printOptions horizontalCentered="1"/>
  <pageMargins left="0.5" right="0.5" top="0.5" bottom="0.5" header="0.3" footer="0.3"/>
  <pageSetup paperSize="9" orientation="portrait" r:id="rId1"/>
  <headerFooter>
    <oddFooter>&amp;CW-&amp;P</oddFooter>
  </headerFooter>
  <rowBreaks count="1" manualBreakCount="1">
    <brk id="70" max="40"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FFFF99"/>
  </sheetPr>
  <dimension ref="A1:AG86"/>
  <sheetViews>
    <sheetView view="pageBreakPreview" zoomScaleNormal="100" zoomScaleSheetLayoutView="100" zoomScalePageLayoutView="70" workbookViewId="0"/>
  </sheetViews>
  <sheetFormatPr defaultColWidth="2.77734375" defaultRowHeight="11.15" customHeight="1" x14ac:dyDescent="0.2"/>
  <cols>
    <col min="1" max="14" width="2.77734375" style="23"/>
    <col min="15" max="15" width="2.77734375" style="23" customWidth="1"/>
    <col min="16" max="23" width="2.77734375" style="23"/>
    <col min="24" max="24" width="2.77734375" style="53" customWidth="1"/>
    <col min="25" max="25" width="2.77734375" style="23"/>
    <col min="26" max="26" width="4.77734375" style="23" customWidth="1"/>
    <col min="27" max="27" width="8.109375" style="23" bestFit="1" customWidth="1"/>
    <col min="28" max="28" width="4.77734375" style="43" customWidth="1"/>
    <col min="29" max="30" width="8.77734375" style="23" customWidth="1"/>
    <col min="31" max="31" width="2.77734375" style="23" customWidth="1"/>
    <col min="32" max="32" width="2.77734375" style="53"/>
    <col min="33" max="16384" width="2.77734375" style="23"/>
  </cols>
  <sheetData>
    <row r="1" spans="1:33" ht="14" x14ac:dyDescent="0.2">
      <c r="B1" s="24" t="s">
        <v>181</v>
      </c>
      <c r="C1" s="24"/>
      <c r="D1" s="24"/>
      <c r="E1" s="24"/>
      <c r="F1" s="24"/>
      <c r="G1" s="24"/>
      <c r="H1" s="24"/>
      <c r="I1" s="24"/>
      <c r="J1" s="24"/>
      <c r="K1" s="24"/>
      <c r="L1" s="24"/>
      <c r="M1" s="24"/>
      <c r="N1" s="24"/>
      <c r="O1" s="24"/>
      <c r="P1" s="24"/>
      <c r="Q1" s="24"/>
      <c r="R1" s="24"/>
      <c r="S1" s="24"/>
      <c r="T1" s="24"/>
      <c r="U1" s="24"/>
      <c r="V1" s="24"/>
      <c r="W1" s="24"/>
      <c r="X1" s="47"/>
      <c r="Y1" s="24"/>
      <c r="Z1" s="24"/>
      <c r="AA1" s="24"/>
      <c r="AB1" s="36"/>
      <c r="AC1" s="55" t="s">
        <v>238</v>
      </c>
      <c r="AD1" s="56" t="s">
        <v>239</v>
      </c>
      <c r="AE1" s="25"/>
      <c r="AF1" s="47"/>
      <c r="AG1" s="57"/>
    </row>
    <row r="2" spans="1:33" ht="11.15" customHeight="1" x14ac:dyDescent="0.2">
      <c r="C2" s="24" t="s">
        <v>1366</v>
      </c>
      <c r="D2" s="24"/>
      <c r="E2" s="24"/>
      <c r="F2" s="24"/>
      <c r="G2" s="24"/>
      <c r="H2" s="24"/>
      <c r="I2" s="24"/>
      <c r="J2" s="24"/>
      <c r="K2" s="24"/>
      <c r="L2" s="24"/>
      <c r="M2" s="24"/>
      <c r="N2" s="24"/>
      <c r="O2" s="24"/>
      <c r="P2" s="24"/>
      <c r="Q2" s="24"/>
      <c r="R2" s="24"/>
      <c r="S2" s="24"/>
      <c r="T2" s="24"/>
      <c r="U2" s="24"/>
      <c r="V2" s="24"/>
      <c r="W2" s="24"/>
      <c r="X2" s="48"/>
      <c r="Y2" s="26"/>
      <c r="Z2" s="26" t="s">
        <v>41</v>
      </c>
      <c r="AA2" s="26" t="s">
        <v>182</v>
      </c>
      <c r="AB2" s="37" t="s">
        <v>111</v>
      </c>
      <c r="AC2" s="27"/>
      <c r="AD2" s="27"/>
      <c r="AE2" s="45"/>
      <c r="AF2" s="48"/>
      <c r="AG2" s="57"/>
    </row>
    <row r="3" spans="1:33" ht="11.15" customHeight="1" x14ac:dyDescent="0.2">
      <c r="C3" s="24" t="s">
        <v>1367</v>
      </c>
      <c r="D3" s="24"/>
      <c r="E3" s="24"/>
      <c r="F3" s="24"/>
      <c r="G3" s="24"/>
      <c r="H3" s="24"/>
      <c r="I3" s="24"/>
      <c r="J3" s="24"/>
      <c r="K3" s="24"/>
      <c r="L3" s="24"/>
      <c r="M3" s="24"/>
      <c r="N3" s="24"/>
      <c r="O3" s="24"/>
      <c r="P3" s="24"/>
      <c r="Q3" s="24"/>
      <c r="R3" s="24"/>
      <c r="S3" s="24"/>
      <c r="T3" s="24"/>
      <c r="U3" s="24"/>
      <c r="V3" s="24"/>
      <c r="W3" s="24"/>
      <c r="X3" s="49"/>
      <c r="Y3" s="28"/>
      <c r="Z3" s="28" t="s">
        <v>40</v>
      </c>
      <c r="AA3" s="28" t="s">
        <v>183</v>
      </c>
      <c r="AB3" s="38" t="s">
        <v>112</v>
      </c>
      <c r="AC3" s="27"/>
      <c r="AD3" s="27"/>
      <c r="AE3" s="28"/>
      <c r="AF3" s="47"/>
    </row>
    <row r="4" spans="1:33" ht="11.15" customHeight="1" x14ac:dyDescent="0.2">
      <c r="B4" s="24"/>
      <c r="C4" s="24"/>
      <c r="D4" s="24"/>
      <c r="E4" s="24"/>
      <c r="F4" s="24"/>
      <c r="G4" s="24"/>
      <c r="H4" s="24"/>
      <c r="I4" s="24"/>
      <c r="J4" s="24"/>
      <c r="K4" s="24"/>
      <c r="L4" s="24"/>
      <c r="M4" s="24"/>
      <c r="N4" s="24"/>
      <c r="O4" s="24"/>
      <c r="P4" s="24"/>
      <c r="Q4" s="24"/>
      <c r="R4" s="24"/>
      <c r="S4" s="24"/>
      <c r="T4" s="24"/>
      <c r="U4" s="24"/>
      <c r="V4" s="24"/>
      <c r="W4" s="24"/>
      <c r="X4" s="23"/>
      <c r="Y4" s="28"/>
      <c r="Z4" s="28" t="s">
        <v>160</v>
      </c>
      <c r="AA4" s="28" t="s">
        <v>184</v>
      </c>
      <c r="AB4" s="38" t="s">
        <v>113</v>
      </c>
      <c r="AC4" s="27"/>
      <c r="AD4" s="27"/>
      <c r="AE4" s="28"/>
      <c r="AF4" s="47"/>
    </row>
    <row r="5" spans="1:33" ht="11.15" customHeight="1" x14ac:dyDescent="0.2">
      <c r="B5" s="751" t="s">
        <v>1368</v>
      </c>
      <c r="C5" s="24"/>
      <c r="D5" s="24"/>
      <c r="E5" s="24"/>
      <c r="F5" s="24"/>
      <c r="G5" s="24"/>
      <c r="H5" s="24"/>
      <c r="I5" s="24"/>
      <c r="J5" s="24"/>
      <c r="K5" s="24"/>
      <c r="L5" s="24"/>
      <c r="M5" s="24"/>
      <c r="N5" s="24"/>
      <c r="O5" s="24"/>
      <c r="P5" s="24"/>
      <c r="Q5" s="24"/>
      <c r="R5" s="24"/>
      <c r="S5" s="24"/>
      <c r="T5" s="24"/>
      <c r="U5" s="24"/>
      <c r="V5" s="24"/>
      <c r="X5" s="1017" t="str">
        <f>TEXT(FW_YR,"####")</f>
        <v>2015</v>
      </c>
      <c r="Y5" s="28"/>
      <c r="Z5" s="28" t="s">
        <v>159</v>
      </c>
      <c r="AA5" s="28" t="s">
        <v>185</v>
      </c>
      <c r="AB5" s="38" t="s">
        <v>114</v>
      </c>
      <c r="AC5" s="27"/>
      <c r="AD5" s="27"/>
      <c r="AE5" s="28"/>
      <c r="AF5" s="1017" t="str">
        <f>X5</f>
        <v>2015</v>
      </c>
    </row>
    <row r="6" spans="1:33" ht="11.15" customHeight="1" x14ac:dyDescent="0.2">
      <c r="B6" s="24"/>
      <c r="C6" s="24"/>
      <c r="D6" s="24"/>
      <c r="E6" s="24"/>
      <c r="F6" s="24"/>
      <c r="G6" s="24"/>
      <c r="H6" s="24"/>
      <c r="I6" s="24"/>
      <c r="J6" s="24"/>
      <c r="K6" s="24"/>
      <c r="L6" s="24"/>
      <c r="M6" s="24"/>
      <c r="N6" s="24"/>
      <c r="O6" s="24"/>
      <c r="P6" s="24"/>
      <c r="Q6" s="24"/>
      <c r="R6" s="24"/>
      <c r="S6" s="24"/>
      <c r="T6" s="24"/>
      <c r="U6" s="24"/>
      <c r="V6" s="24"/>
      <c r="X6" s="1017"/>
      <c r="Y6" s="28"/>
      <c r="Z6" s="28" t="s">
        <v>158</v>
      </c>
      <c r="AA6" s="28" t="s">
        <v>1384</v>
      </c>
      <c r="AB6" s="38" t="s">
        <v>115</v>
      </c>
      <c r="AC6" s="27"/>
      <c r="AD6" s="27"/>
      <c r="AE6" s="28"/>
      <c r="AF6" s="1017"/>
    </row>
    <row r="7" spans="1:33" ht="11.15" customHeight="1" x14ac:dyDescent="0.2">
      <c r="B7" s="24" t="s">
        <v>1631</v>
      </c>
      <c r="C7" s="24"/>
      <c r="D7" s="24"/>
      <c r="E7" s="24"/>
      <c r="F7" s="24"/>
      <c r="G7" s="24"/>
      <c r="H7" s="24"/>
      <c r="I7" s="24"/>
      <c r="J7" s="24"/>
      <c r="K7" s="24"/>
      <c r="L7" s="24"/>
      <c r="M7" s="24"/>
      <c r="N7" s="24"/>
      <c r="O7" s="24"/>
      <c r="P7" s="24"/>
      <c r="Q7" s="24"/>
      <c r="R7" s="24"/>
      <c r="S7" s="24"/>
      <c r="T7" s="24"/>
      <c r="U7" s="24"/>
      <c r="V7" s="24"/>
      <c r="X7" s="1017"/>
      <c r="Y7" s="28"/>
      <c r="Z7" s="28" t="s">
        <v>157</v>
      </c>
      <c r="AA7" s="28" t="s">
        <v>186</v>
      </c>
      <c r="AB7" s="38" t="s">
        <v>116</v>
      </c>
      <c r="AC7" s="27"/>
      <c r="AD7" s="27"/>
      <c r="AE7" s="28"/>
      <c r="AF7" s="1017"/>
    </row>
    <row r="8" spans="1:33" ht="11.15" customHeight="1" x14ac:dyDescent="0.2">
      <c r="A8" s="24"/>
      <c r="B8" s="24"/>
      <c r="E8" s="24"/>
      <c r="F8" s="24"/>
      <c r="G8" s="24"/>
      <c r="H8" s="24"/>
      <c r="I8" s="24"/>
      <c r="J8" s="24"/>
      <c r="K8" s="24"/>
      <c r="L8" s="24"/>
      <c r="M8" s="24"/>
      <c r="N8" s="24"/>
      <c r="O8" s="24"/>
      <c r="P8" s="24"/>
      <c r="Q8" s="24"/>
      <c r="R8" s="24"/>
      <c r="S8" s="24"/>
      <c r="T8" s="24"/>
      <c r="U8" s="24"/>
      <c r="V8" s="24"/>
      <c r="X8" s="1017"/>
      <c r="Y8" s="28"/>
      <c r="Z8" s="28" t="s">
        <v>116</v>
      </c>
      <c r="AA8" s="28" t="s">
        <v>1385</v>
      </c>
      <c r="AB8" s="38" t="s">
        <v>157</v>
      </c>
      <c r="AC8" s="27"/>
      <c r="AD8" s="27"/>
      <c r="AE8" s="28"/>
      <c r="AF8" s="1017"/>
    </row>
    <row r="9" spans="1:33" ht="11.15" customHeight="1" x14ac:dyDescent="0.2">
      <c r="A9" s="24"/>
      <c r="B9" s="24"/>
      <c r="C9" s="24" t="s">
        <v>101</v>
      </c>
      <c r="D9" s="24" t="s">
        <v>880</v>
      </c>
      <c r="E9" s="24"/>
      <c r="F9" s="24"/>
      <c r="G9" s="24"/>
      <c r="H9" s="24"/>
      <c r="I9" s="24"/>
      <c r="J9" s="24"/>
      <c r="K9" s="24"/>
      <c r="L9" s="24"/>
      <c r="M9" s="24"/>
      <c r="N9" s="24"/>
      <c r="O9" s="24"/>
      <c r="P9" s="24"/>
      <c r="Q9" s="24"/>
      <c r="R9" s="24"/>
      <c r="S9" s="24"/>
      <c r="T9" s="24"/>
      <c r="U9" s="24"/>
      <c r="V9" s="24"/>
      <c r="X9" s="1017"/>
      <c r="Y9" s="28"/>
      <c r="Z9" s="28" t="s">
        <v>115</v>
      </c>
      <c r="AA9" s="28" t="s">
        <v>1386</v>
      </c>
      <c r="AB9" s="38" t="s">
        <v>158</v>
      </c>
      <c r="AC9" s="27"/>
      <c r="AD9" s="27"/>
      <c r="AE9" s="28"/>
      <c r="AF9" s="1017"/>
    </row>
    <row r="10" spans="1:33" ht="11.15" customHeight="1" x14ac:dyDescent="0.2">
      <c r="A10" s="24"/>
      <c r="B10" s="24"/>
      <c r="C10" s="24" t="s">
        <v>29</v>
      </c>
      <c r="D10" s="24" t="s">
        <v>1369</v>
      </c>
      <c r="E10" s="24"/>
      <c r="F10" s="24"/>
      <c r="G10" s="24"/>
      <c r="H10" s="24"/>
      <c r="I10" s="24"/>
      <c r="J10" s="24"/>
      <c r="K10" s="24"/>
      <c r="L10" s="24"/>
      <c r="M10" s="24"/>
      <c r="N10" s="24"/>
      <c r="O10" s="24"/>
      <c r="P10" s="24"/>
      <c r="Q10" s="24"/>
      <c r="R10" s="24"/>
      <c r="S10" s="24"/>
      <c r="T10" s="24"/>
      <c r="U10" s="24"/>
      <c r="V10" s="24"/>
      <c r="X10" s="1017"/>
      <c r="Y10" s="28"/>
      <c r="Z10" s="28" t="s">
        <v>114</v>
      </c>
      <c r="AA10" s="28" t="s">
        <v>1387</v>
      </c>
      <c r="AB10" s="38" t="s">
        <v>159</v>
      </c>
      <c r="AC10" s="27"/>
      <c r="AD10" s="27"/>
      <c r="AE10" s="28"/>
      <c r="AF10" s="1017"/>
    </row>
    <row r="11" spans="1:33" ht="11.15" customHeight="1" x14ac:dyDescent="0.2">
      <c r="A11" s="24"/>
      <c r="B11" s="24"/>
      <c r="C11" s="24" t="s">
        <v>28</v>
      </c>
      <c r="D11" s="24" t="s">
        <v>1370</v>
      </c>
      <c r="E11" s="24"/>
      <c r="F11" s="24"/>
      <c r="G11" s="24"/>
      <c r="H11" s="24"/>
      <c r="I11" s="24"/>
      <c r="J11" s="24"/>
      <c r="K11" s="24"/>
      <c r="L11" s="24"/>
      <c r="M11" s="24"/>
      <c r="N11" s="24"/>
      <c r="O11" s="24"/>
      <c r="P11" s="24"/>
      <c r="Q11" s="24"/>
      <c r="R11" s="24"/>
      <c r="S11" s="24"/>
      <c r="T11" s="24"/>
      <c r="U11" s="24"/>
      <c r="V11" s="24"/>
      <c r="W11" s="24"/>
      <c r="X11" s="46" t="s">
        <v>13</v>
      </c>
      <c r="Y11" s="28"/>
      <c r="Z11" s="28" t="s">
        <v>113</v>
      </c>
      <c r="AA11" s="28" t="s">
        <v>1388</v>
      </c>
      <c r="AB11" s="38" t="s">
        <v>160</v>
      </c>
      <c r="AC11" s="27"/>
      <c r="AD11" s="27"/>
      <c r="AE11" s="28"/>
      <c r="AF11" s="47"/>
    </row>
    <row r="12" spans="1:33" ht="11.15" customHeight="1" x14ac:dyDescent="0.2">
      <c r="A12" s="24"/>
      <c r="B12" s="24"/>
      <c r="C12" s="24"/>
      <c r="D12" s="24"/>
      <c r="E12" s="24"/>
      <c r="F12" s="24"/>
      <c r="G12" s="24"/>
      <c r="H12" s="24"/>
      <c r="I12" s="24"/>
      <c r="J12" s="24"/>
      <c r="K12" s="24"/>
      <c r="L12" s="24"/>
      <c r="M12" s="24"/>
      <c r="N12" s="24"/>
      <c r="O12" s="24"/>
      <c r="P12" s="24"/>
      <c r="Q12" s="24"/>
      <c r="R12" s="24"/>
      <c r="S12" s="24"/>
      <c r="T12" s="24"/>
      <c r="U12" s="24"/>
      <c r="V12" s="24"/>
      <c r="W12" s="24"/>
      <c r="X12" s="49"/>
      <c r="Y12" s="28"/>
      <c r="Z12" s="28" t="s">
        <v>112</v>
      </c>
      <c r="AA12" s="28" t="s">
        <v>1389</v>
      </c>
      <c r="AB12" s="38" t="s">
        <v>40</v>
      </c>
      <c r="AC12" s="27"/>
      <c r="AD12" s="27"/>
      <c r="AE12" s="28"/>
      <c r="AF12" s="47"/>
    </row>
    <row r="13" spans="1:33" ht="11.15" customHeight="1" x14ac:dyDescent="0.2">
      <c r="A13" s="24"/>
      <c r="B13" s="24"/>
      <c r="C13" s="29" t="s">
        <v>156</v>
      </c>
      <c r="D13" s="24" t="s">
        <v>1371</v>
      </c>
      <c r="E13" s="24"/>
      <c r="F13" s="24"/>
      <c r="G13" s="24"/>
      <c r="H13" s="24"/>
      <c r="I13" s="24"/>
      <c r="J13" s="24"/>
      <c r="K13" s="24"/>
      <c r="L13" s="24"/>
      <c r="M13" s="24"/>
      <c r="N13" s="24"/>
      <c r="O13" s="24"/>
      <c r="P13" s="24"/>
      <c r="Q13" s="24"/>
      <c r="R13" s="24"/>
      <c r="S13" s="24"/>
      <c r="T13" s="24"/>
      <c r="U13" s="24"/>
      <c r="V13" s="24"/>
      <c r="W13" s="24"/>
      <c r="X13" s="50"/>
      <c r="Y13" s="30"/>
      <c r="Z13" s="30" t="s">
        <v>111</v>
      </c>
      <c r="AA13" s="30" t="s">
        <v>189</v>
      </c>
      <c r="AB13" s="39" t="s">
        <v>41</v>
      </c>
      <c r="AC13" s="27"/>
      <c r="AD13" s="27"/>
      <c r="AE13" s="28"/>
      <c r="AF13" s="47"/>
    </row>
    <row r="14" spans="1:33" ht="6" customHeight="1" x14ac:dyDescent="0.2">
      <c r="A14" s="24"/>
      <c r="B14" s="24"/>
      <c r="C14" s="29"/>
      <c r="D14" s="24"/>
      <c r="E14" s="24"/>
      <c r="F14" s="24"/>
      <c r="G14" s="24"/>
      <c r="H14" s="24"/>
      <c r="I14" s="24"/>
      <c r="J14" s="24"/>
      <c r="K14" s="24"/>
      <c r="L14" s="24"/>
      <c r="M14" s="24"/>
      <c r="N14" s="24"/>
      <c r="O14" s="24"/>
      <c r="P14" s="24"/>
      <c r="Q14" s="24"/>
      <c r="R14" s="24"/>
      <c r="S14" s="24"/>
      <c r="T14" s="24"/>
      <c r="U14" s="24"/>
      <c r="V14" s="24"/>
      <c r="W14" s="24"/>
      <c r="X14" s="51"/>
      <c r="Y14" s="31"/>
      <c r="Z14" s="31"/>
      <c r="AA14" s="31"/>
      <c r="AB14" s="40"/>
      <c r="AC14" s="31"/>
      <c r="AD14" s="31"/>
      <c r="AE14" s="32"/>
      <c r="AF14" s="54"/>
    </row>
    <row r="15" spans="1:33" ht="11.15" customHeight="1" x14ac:dyDescent="0.2">
      <c r="A15" s="24"/>
      <c r="B15" s="24"/>
      <c r="C15" s="24" t="s">
        <v>10</v>
      </c>
      <c r="D15" s="24" t="s">
        <v>579</v>
      </c>
      <c r="E15" s="24"/>
      <c r="F15" s="24"/>
      <c r="G15" s="24"/>
      <c r="H15" s="24"/>
      <c r="I15" s="24"/>
      <c r="J15" s="24"/>
      <c r="K15" s="24"/>
      <c r="L15" s="24"/>
      <c r="M15" s="24"/>
      <c r="N15" s="24"/>
      <c r="O15" s="24"/>
      <c r="P15" s="24"/>
      <c r="Q15" s="24"/>
      <c r="R15" s="24"/>
      <c r="S15" s="24"/>
      <c r="T15" s="24"/>
      <c r="U15" s="24"/>
      <c r="V15" s="24"/>
      <c r="W15" s="24"/>
      <c r="X15" s="48"/>
      <c r="Y15" s="26"/>
      <c r="Z15" s="26" t="s">
        <v>41</v>
      </c>
      <c r="AA15" s="26" t="s">
        <v>182</v>
      </c>
      <c r="AB15" s="37" t="s">
        <v>49</v>
      </c>
      <c r="AC15" s="27"/>
      <c r="AD15" s="27"/>
      <c r="AE15" s="28"/>
      <c r="AF15" s="47"/>
    </row>
    <row r="16" spans="1:33" ht="11.15" customHeight="1" x14ac:dyDescent="0.2">
      <c r="A16" s="24"/>
      <c r="B16" s="24"/>
      <c r="C16" s="24" t="s">
        <v>12</v>
      </c>
      <c r="D16" s="24" t="s">
        <v>580</v>
      </c>
      <c r="E16" s="24"/>
      <c r="F16" s="24"/>
      <c r="G16" s="24"/>
      <c r="H16" s="24"/>
      <c r="I16" s="24"/>
      <c r="J16" s="24"/>
      <c r="K16" s="24"/>
      <c r="L16" s="24"/>
      <c r="M16" s="24"/>
      <c r="N16" s="24"/>
      <c r="O16" s="24"/>
      <c r="P16" s="24"/>
      <c r="Q16" s="24"/>
      <c r="R16" s="24"/>
      <c r="S16" s="24"/>
      <c r="T16" s="24"/>
      <c r="U16" s="24"/>
      <c r="V16" s="24"/>
      <c r="W16" s="24"/>
      <c r="X16" s="49"/>
      <c r="Y16" s="28"/>
      <c r="Z16" s="28" t="s">
        <v>40</v>
      </c>
      <c r="AA16" s="748" t="s">
        <v>183</v>
      </c>
      <c r="AB16" s="38" t="s">
        <v>169</v>
      </c>
      <c r="AC16" s="27"/>
      <c r="AD16" s="27"/>
      <c r="AE16" s="28"/>
      <c r="AF16" s="47"/>
    </row>
    <row r="17" spans="1:32" ht="11.15" customHeight="1" x14ac:dyDescent="0.2">
      <c r="A17" s="24"/>
      <c r="B17" s="24"/>
      <c r="C17" s="24" t="s">
        <v>14</v>
      </c>
      <c r="D17" s="24" t="s">
        <v>581</v>
      </c>
      <c r="E17" s="24"/>
      <c r="F17" s="24"/>
      <c r="G17" s="24"/>
      <c r="H17" s="24"/>
      <c r="I17" s="24"/>
      <c r="J17" s="24"/>
      <c r="K17" s="24"/>
      <c r="L17" s="24"/>
      <c r="M17" s="24"/>
      <c r="N17" s="24"/>
      <c r="O17" s="24"/>
      <c r="P17" s="24"/>
      <c r="Q17" s="24"/>
      <c r="R17" s="24"/>
      <c r="S17" s="24"/>
      <c r="T17" s="24"/>
      <c r="U17" s="24"/>
      <c r="V17" s="24"/>
      <c r="W17" s="24"/>
      <c r="X17" s="49"/>
      <c r="Y17" s="28"/>
      <c r="Z17" s="28" t="s">
        <v>160</v>
      </c>
      <c r="AA17" s="748" t="s">
        <v>184</v>
      </c>
      <c r="AB17" s="38" t="s">
        <v>173</v>
      </c>
      <c r="AC17" s="27"/>
      <c r="AD17" s="27"/>
      <c r="AE17" s="28"/>
      <c r="AF17" s="47"/>
    </row>
    <row r="18" spans="1:32" ht="11.15" customHeight="1" x14ac:dyDescent="0.2">
      <c r="A18" s="24"/>
      <c r="B18" s="24"/>
      <c r="C18" s="24" t="s">
        <v>16</v>
      </c>
      <c r="D18" s="24" t="s">
        <v>166</v>
      </c>
      <c r="E18" s="24"/>
      <c r="F18" s="24"/>
      <c r="G18" s="24"/>
      <c r="H18" s="24"/>
      <c r="I18" s="24"/>
      <c r="J18" s="24"/>
      <c r="K18" s="24"/>
      <c r="L18" s="24"/>
      <c r="M18" s="24"/>
      <c r="N18" s="24"/>
      <c r="O18" s="35"/>
      <c r="P18" s="24"/>
      <c r="Q18" s="24"/>
      <c r="R18" s="24"/>
      <c r="S18" s="24"/>
      <c r="T18" s="24"/>
      <c r="U18" s="24"/>
      <c r="V18" s="24"/>
      <c r="W18" s="24"/>
      <c r="X18" s="1017" t="str">
        <f>TEXT(FW_YR-1,"####")</f>
        <v>2014</v>
      </c>
      <c r="Y18" s="28"/>
      <c r="Z18" s="28" t="s">
        <v>159</v>
      </c>
      <c r="AA18" s="748" t="s">
        <v>185</v>
      </c>
      <c r="AB18" s="38" t="s">
        <v>170</v>
      </c>
      <c r="AC18" s="27"/>
      <c r="AD18" s="27"/>
      <c r="AE18" s="28"/>
      <c r="AF18" s="1017" t="str">
        <f>X18</f>
        <v>2014</v>
      </c>
    </row>
    <row r="19" spans="1:32" ht="11.15" customHeight="1" x14ac:dyDescent="0.2">
      <c r="A19" s="24"/>
      <c r="B19" s="24"/>
      <c r="C19" s="24" t="s">
        <v>17</v>
      </c>
      <c r="D19" s="24" t="s">
        <v>167</v>
      </c>
      <c r="E19" s="24"/>
      <c r="F19" s="24"/>
      <c r="G19" s="24"/>
      <c r="H19" s="24"/>
      <c r="I19" s="24"/>
      <c r="J19" s="24"/>
      <c r="K19" s="24"/>
      <c r="L19" s="24"/>
      <c r="M19" s="24"/>
      <c r="N19" s="24"/>
      <c r="O19" s="35"/>
      <c r="P19" s="24"/>
      <c r="Q19" s="24"/>
      <c r="R19" s="24"/>
      <c r="S19" s="24"/>
      <c r="T19" s="24"/>
      <c r="U19" s="24"/>
      <c r="V19" s="24"/>
      <c r="W19" s="24"/>
      <c r="X19" s="1017"/>
      <c r="Y19" s="28"/>
      <c r="Z19" s="28" t="s">
        <v>158</v>
      </c>
      <c r="AA19" s="748" t="s">
        <v>1384</v>
      </c>
      <c r="AB19" s="38" t="s">
        <v>191</v>
      </c>
      <c r="AC19" s="27"/>
      <c r="AD19" s="27"/>
      <c r="AE19" s="28"/>
      <c r="AF19" s="1017"/>
    </row>
    <row r="20" spans="1:32" ht="11.15" customHeight="1" x14ac:dyDescent="0.2">
      <c r="A20" s="24"/>
      <c r="B20" s="24"/>
      <c r="C20" s="24" t="s">
        <v>59</v>
      </c>
      <c r="D20" s="24" t="s">
        <v>582</v>
      </c>
      <c r="E20" s="24"/>
      <c r="F20" s="24"/>
      <c r="G20" s="24"/>
      <c r="H20" s="24"/>
      <c r="I20" s="24"/>
      <c r="J20" s="24"/>
      <c r="K20" s="24"/>
      <c r="L20" s="24"/>
      <c r="M20" s="24"/>
      <c r="N20" s="24"/>
      <c r="O20" s="35"/>
      <c r="P20" s="24"/>
      <c r="Q20" s="24"/>
      <c r="R20" s="24"/>
      <c r="S20" s="24"/>
      <c r="T20" s="24"/>
      <c r="U20" s="24"/>
      <c r="V20" s="24"/>
      <c r="W20" s="24"/>
      <c r="X20" s="1017"/>
      <c r="Y20" s="28"/>
      <c r="Z20" s="28" t="s">
        <v>157</v>
      </c>
      <c r="AA20" s="748" t="s">
        <v>186</v>
      </c>
      <c r="AB20" s="38" t="s">
        <v>192</v>
      </c>
      <c r="AC20" s="27"/>
      <c r="AD20" s="27"/>
      <c r="AE20" s="28"/>
      <c r="AF20" s="1017"/>
    </row>
    <row r="21" spans="1:32" ht="11.15" customHeight="1" x14ac:dyDescent="0.2">
      <c r="A21" s="24"/>
      <c r="B21" s="24"/>
      <c r="C21" s="24" t="s">
        <v>190</v>
      </c>
      <c r="D21" s="24" t="s">
        <v>168</v>
      </c>
      <c r="E21" s="24"/>
      <c r="F21" s="24"/>
      <c r="G21" s="24"/>
      <c r="H21" s="24"/>
      <c r="I21" s="24"/>
      <c r="J21" s="24"/>
      <c r="K21" s="24"/>
      <c r="L21" s="24"/>
      <c r="M21" s="24"/>
      <c r="N21" s="24"/>
      <c r="O21" s="35"/>
      <c r="P21" s="24"/>
      <c r="Q21" s="24"/>
      <c r="R21" s="24"/>
      <c r="S21" s="24"/>
      <c r="T21" s="24"/>
      <c r="U21" s="24"/>
      <c r="V21" s="24"/>
      <c r="W21" s="24"/>
      <c r="X21" s="1017"/>
      <c r="Y21" s="28"/>
      <c r="Z21" s="28" t="s">
        <v>116</v>
      </c>
      <c r="AA21" s="748" t="s">
        <v>1385</v>
      </c>
      <c r="AB21" s="38" t="s">
        <v>194</v>
      </c>
      <c r="AC21" s="27"/>
      <c r="AD21" s="27"/>
      <c r="AE21" s="28"/>
      <c r="AF21" s="1017"/>
    </row>
    <row r="22" spans="1:32" ht="11.15" customHeight="1" x14ac:dyDescent="0.2">
      <c r="A22" s="24"/>
      <c r="B22" s="24"/>
      <c r="C22" s="24" t="s">
        <v>58</v>
      </c>
      <c r="D22" s="24" t="s">
        <v>583</v>
      </c>
      <c r="E22" s="24"/>
      <c r="F22" s="24"/>
      <c r="G22" s="24"/>
      <c r="H22" s="24"/>
      <c r="I22" s="24"/>
      <c r="J22" s="24"/>
      <c r="K22" s="24"/>
      <c r="L22" s="24"/>
      <c r="M22" s="24"/>
      <c r="N22" s="24"/>
      <c r="O22" s="35"/>
      <c r="P22" s="24"/>
      <c r="Q22" s="24"/>
      <c r="R22" s="24"/>
      <c r="S22" s="24"/>
      <c r="T22" s="24"/>
      <c r="U22" s="24"/>
      <c r="V22" s="24"/>
      <c r="W22" s="24"/>
      <c r="X22" s="1017"/>
      <c r="Y22" s="28"/>
      <c r="Z22" s="28" t="s">
        <v>115</v>
      </c>
      <c r="AA22" s="748" t="s">
        <v>1386</v>
      </c>
      <c r="AB22" s="38" t="s">
        <v>195</v>
      </c>
      <c r="AC22" s="27"/>
      <c r="AD22" s="27"/>
      <c r="AE22" s="28"/>
      <c r="AF22" s="1017"/>
    </row>
    <row r="23" spans="1:32" ht="11.15" customHeight="1" x14ac:dyDescent="0.2">
      <c r="A23" s="24"/>
      <c r="B23" s="24"/>
      <c r="C23" s="24" t="s">
        <v>193</v>
      </c>
      <c r="D23" s="28" t="s">
        <v>652</v>
      </c>
      <c r="E23" s="24"/>
      <c r="F23" s="24"/>
      <c r="G23" s="24"/>
      <c r="H23" s="24"/>
      <c r="I23" s="24"/>
      <c r="J23" s="24"/>
      <c r="K23" s="24"/>
      <c r="L23" s="24"/>
      <c r="M23" s="24"/>
      <c r="N23" s="24"/>
      <c r="O23" s="24"/>
      <c r="P23" s="24"/>
      <c r="Q23" s="24"/>
      <c r="R23" s="24"/>
      <c r="S23" s="24"/>
      <c r="T23" s="24"/>
      <c r="U23" s="24"/>
      <c r="V23" s="24"/>
      <c r="W23" s="24"/>
      <c r="X23" s="1017"/>
      <c r="Y23" s="28"/>
      <c r="Z23" s="28" t="s">
        <v>114</v>
      </c>
      <c r="AA23" s="748" t="s">
        <v>1387</v>
      </c>
      <c r="AB23" s="38" t="s">
        <v>42</v>
      </c>
      <c r="AC23" s="27"/>
      <c r="AD23" s="27"/>
      <c r="AE23" s="28"/>
      <c r="AF23" s="1017"/>
    </row>
    <row r="24" spans="1:32" ht="11.15" customHeight="1" x14ac:dyDescent="0.2">
      <c r="A24" s="24"/>
      <c r="B24" s="24"/>
      <c r="C24" s="24" t="s">
        <v>52</v>
      </c>
      <c r="D24" s="28" t="s">
        <v>585</v>
      </c>
      <c r="E24" s="24"/>
      <c r="F24" s="24"/>
      <c r="G24" s="24"/>
      <c r="H24" s="24"/>
      <c r="I24" s="24"/>
      <c r="J24" s="24"/>
      <c r="K24" s="24"/>
      <c r="L24" s="24"/>
      <c r="M24" s="24"/>
      <c r="N24" s="24"/>
      <c r="O24" s="24"/>
      <c r="P24" s="24"/>
      <c r="Q24" s="24"/>
      <c r="R24" s="24"/>
      <c r="S24" s="24"/>
      <c r="T24" s="24"/>
      <c r="U24" s="24"/>
      <c r="V24" s="24"/>
      <c r="W24" s="24"/>
      <c r="X24" s="49"/>
      <c r="Y24" s="28"/>
      <c r="Z24" s="28" t="s">
        <v>113</v>
      </c>
      <c r="AA24" s="748" t="s">
        <v>1388</v>
      </c>
      <c r="AB24" s="38" t="s">
        <v>43</v>
      </c>
      <c r="AC24" s="27"/>
      <c r="AD24" s="27"/>
      <c r="AE24" s="28"/>
      <c r="AF24" s="47"/>
    </row>
    <row r="25" spans="1:32" ht="11.15" customHeight="1" x14ac:dyDescent="0.2">
      <c r="A25" s="24"/>
      <c r="B25" s="24"/>
      <c r="C25" s="24" t="s">
        <v>98</v>
      </c>
      <c r="D25" s="24" t="s">
        <v>1372</v>
      </c>
      <c r="E25" s="24"/>
      <c r="F25" s="24"/>
      <c r="G25" s="24"/>
      <c r="H25" s="24"/>
      <c r="I25" s="24"/>
      <c r="J25" s="24"/>
      <c r="K25" s="24"/>
      <c r="L25" s="24"/>
      <c r="M25" s="24"/>
      <c r="N25" s="24"/>
      <c r="O25" s="24"/>
      <c r="P25" s="24"/>
      <c r="Q25" s="24"/>
      <c r="R25" s="24"/>
      <c r="S25" s="24"/>
      <c r="T25" s="24"/>
      <c r="U25" s="24"/>
      <c r="V25" s="24"/>
      <c r="W25" s="24"/>
      <c r="X25" s="49"/>
      <c r="Y25" s="28"/>
      <c r="Z25" s="28" t="s">
        <v>112</v>
      </c>
      <c r="AA25" s="748" t="s">
        <v>1389</v>
      </c>
      <c r="AB25" s="38" t="s">
        <v>44</v>
      </c>
      <c r="AC25" s="27"/>
      <c r="AD25" s="27"/>
      <c r="AE25" s="28"/>
      <c r="AF25" s="47"/>
    </row>
    <row r="26" spans="1:32" ht="11.15" customHeight="1" x14ac:dyDescent="0.2">
      <c r="A26" s="24"/>
      <c r="B26" s="24"/>
      <c r="C26" s="24" t="s">
        <v>99</v>
      </c>
      <c r="D26" s="24" t="s">
        <v>587</v>
      </c>
      <c r="E26" s="24"/>
      <c r="F26" s="24"/>
      <c r="G26" s="24"/>
      <c r="H26" s="24"/>
      <c r="I26" s="24"/>
      <c r="J26" s="24"/>
      <c r="K26" s="24"/>
      <c r="L26" s="24"/>
      <c r="M26" s="24"/>
      <c r="N26" s="24"/>
      <c r="O26" s="24"/>
      <c r="P26" s="24"/>
      <c r="Q26" s="24"/>
      <c r="R26" s="24"/>
      <c r="S26" s="24"/>
      <c r="T26" s="24"/>
      <c r="U26" s="28"/>
      <c r="V26" s="24"/>
      <c r="W26" s="24"/>
      <c r="X26" s="50"/>
      <c r="Y26" s="30"/>
      <c r="Z26" s="30" t="s">
        <v>111</v>
      </c>
      <c r="AA26" s="30" t="s">
        <v>189</v>
      </c>
      <c r="AB26" s="39" t="s">
        <v>171</v>
      </c>
      <c r="AC26" s="27"/>
      <c r="AD26" s="27"/>
      <c r="AE26" s="28"/>
      <c r="AF26" s="47"/>
    </row>
    <row r="27" spans="1:32" ht="6" customHeight="1" x14ac:dyDescent="0.2">
      <c r="A27" s="24"/>
      <c r="B27" s="24"/>
      <c r="C27" s="24"/>
      <c r="D27" s="24"/>
      <c r="E27" s="24"/>
      <c r="F27" s="24"/>
      <c r="G27" s="24"/>
      <c r="H27" s="24"/>
      <c r="I27" s="24"/>
      <c r="J27" s="24"/>
      <c r="K27" s="24"/>
      <c r="L27" s="24"/>
      <c r="M27" s="24"/>
      <c r="N27" s="24"/>
      <c r="O27" s="24"/>
      <c r="P27" s="24"/>
      <c r="Q27" s="24"/>
      <c r="R27" s="24"/>
      <c r="S27" s="24"/>
      <c r="T27" s="28"/>
      <c r="U27" s="24"/>
      <c r="V27" s="24"/>
      <c r="W27" s="24"/>
      <c r="X27" s="51"/>
      <c r="Y27" s="31"/>
      <c r="Z27" s="31"/>
      <c r="AA27" s="31"/>
      <c r="AB27" s="40"/>
      <c r="AC27" s="31"/>
      <c r="AD27" s="31"/>
      <c r="AE27" s="32"/>
      <c r="AF27" s="54"/>
    </row>
    <row r="28" spans="1:32" ht="11.15" customHeight="1" x14ac:dyDescent="0.2">
      <c r="A28" s="24"/>
      <c r="B28" s="24"/>
      <c r="C28" s="24" t="s">
        <v>100</v>
      </c>
      <c r="D28" s="24" t="s">
        <v>588</v>
      </c>
      <c r="E28" s="24"/>
      <c r="F28" s="24"/>
      <c r="G28" s="24"/>
      <c r="H28" s="24"/>
      <c r="I28" s="24"/>
      <c r="J28" s="24"/>
      <c r="K28" s="24"/>
      <c r="L28" s="24"/>
      <c r="M28" s="24"/>
      <c r="N28" s="24"/>
      <c r="O28" s="24"/>
      <c r="P28" s="24"/>
      <c r="Q28" s="24"/>
      <c r="R28" s="28"/>
      <c r="S28" s="28"/>
      <c r="T28" s="24"/>
      <c r="U28" s="24"/>
      <c r="V28" s="24"/>
      <c r="W28" s="24"/>
      <c r="X28" s="48"/>
      <c r="Y28" s="26"/>
      <c r="Z28" s="26" t="s">
        <v>41</v>
      </c>
      <c r="AA28" s="26" t="s">
        <v>182</v>
      </c>
      <c r="AB28" s="37" t="s">
        <v>174</v>
      </c>
      <c r="AC28" s="27"/>
      <c r="AD28" s="27"/>
      <c r="AE28" s="28"/>
      <c r="AF28" s="47"/>
    </row>
    <row r="29" spans="1:32" ht="11.15" customHeight="1" x14ac:dyDescent="0.2">
      <c r="A29" s="24"/>
      <c r="B29" s="24"/>
      <c r="C29" s="24" t="s">
        <v>27</v>
      </c>
      <c r="D29" s="24" t="s">
        <v>589</v>
      </c>
      <c r="E29" s="24"/>
      <c r="F29" s="24"/>
      <c r="G29" s="28"/>
      <c r="H29" s="28"/>
      <c r="I29" s="28"/>
      <c r="J29" s="28"/>
      <c r="K29" s="28"/>
      <c r="L29" s="28"/>
      <c r="M29" s="28"/>
      <c r="N29" s="28"/>
      <c r="O29" s="28"/>
      <c r="P29" s="28"/>
      <c r="Q29" s="28"/>
      <c r="R29" s="24"/>
      <c r="S29" s="24"/>
      <c r="T29" s="24"/>
      <c r="U29" s="24"/>
      <c r="V29" s="24"/>
      <c r="W29" s="24"/>
      <c r="X29" s="49"/>
      <c r="Y29" s="28"/>
      <c r="Z29" s="28" t="s">
        <v>40</v>
      </c>
      <c r="AA29" s="748" t="s">
        <v>183</v>
      </c>
      <c r="AB29" s="38" t="s">
        <v>45</v>
      </c>
      <c r="AC29" s="27"/>
      <c r="AD29" s="27"/>
      <c r="AE29" s="28"/>
      <c r="AF29" s="47"/>
    </row>
    <row r="30" spans="1:32" ht="11.15" customHeight="1" x14ac:dyDescent="0.2">
      <c r="A30" s="24"/>
      <c r="B30" s="24"/>
      <c r="C30" s="24" t="s">
        <v>39</v>
      </c>
      <c r="D30" s="24" t="s">
        <v>590</v>
      </c>
      <c r="E30" s="24"/>
      <c r="F30" s="24"/>
      <c r="G30" s="24"/>
      <c r="H30" s="24"/>
      <c r="I30" s="24"/>
      <c r="J30" s="24"/>
      <c r="K30" s="24"/>
      <c r="L30" s="24"/>
      <c r="M30" s="24"/>
      <c r="N30" s="24"/>
      <c r="O30" s="24"/>
      <c r="P30" s="24"/>
      <c r="Q30" s="24"/>
      <c r="R30" s="24"/>
      <c r="S30" s="24"/>
      <c r="T30" s="24"/>
      <c r="U30" s="24"/>
      <c r="V30" s="24"/>
      <c r="W30" s="24"/>
      <c r="X30" s="49"/>
      <c r="Y30" s="28"/>
      <c r="Z30" s="28" t="s">
        <v>160</v>
      </c>
      <c r="AA30" s="748" t="s">
        <v>184</v>
      </c>
      <c r="AB30" s="38" t="s">
        <v>196</v>
      </c>
      <c r="AC30" s="27"/>
      <c r="AD30" s="27"/>
      <c r="AE30" s="28"/>
      <c r="AF30" s="47"/>
    </row>
    <row r="31" spans="1:32" ht="11.15" customHeight="1" x14ac:dyDescent="0.2">
      <c r="A31" s="24"/>
      <c r="B31" s="24"/>
      <c r="C31" s="24"/>
      <c r="D31" s="24"/>
      <c r="E31" s="24"/>
      <c r="F31" s="24"/>
      <c r="G31" s="24"/>
      <c r="H31" s="24"/>
      <c r="I31" s="24"/>
      <c r="J31" s="24"/>
      <c r="K31" s="24"/>
      <c r="L31" s="24"/>
      <c r="M31" s="24"/>
      <c r="N31" s="24"/>
      <c r="O31" s="24"/>
      <c r="P31" s="24"/>
      <c r="Q31" s="24"/>
      <c r="R31" s="24"/>
      <c r="S31" s="24"/>
      <c r="T31" s="24"/>
      <c r="U31" s="24"/>
      <c r="V31" s="24"/>
      <c r="W31" s="24"/>
      <c r="X31" s="1017" t="str">
        <f>TEXT(FW_YR-2,"####")</f>
        <v>2013</v>
      </c>
      <c r="Y31" s="28"/>
      <c r="Z31" s="28" t="s">
        <v>159</v>
      </c>
      <c r="AA31" s="748" t="s">
        <v>185</v>
      </c>
      <c r="AB31" s="38" t="s">
        <v>197</v>
      </c>
      <c r="AC31" s="27"/>
      <c r="AD31" s="27"/>
      <c r="AE31" s="28"/>
      <c r="AF31" s="1017" t="str">
        <f>X31</f>
        <v>2013</v>
      </c>
    </row>
    <row r="32" spans="1:32" ht="11.15" customHeight="1" x14ac:dyDescent="0.2">
      <c r="B32" s="24" t="s">
        <v>1373</v>
      </c>
      <c r="C32" s="24"/>
      <c r="D32" s="24"/>
      <c r="E32" s="24"/>
      <c r="F32" s="24"/>
      <c r="G32" s="24"/>
      <c r="H32" s="24"/>
      <c r="I32" s="24"/>
      <c r="J32" s="24"/>
      <c r="K32" s="24"/>
      <c r="L32" s="24"/>
      <c r="M32" s="24"/>
      <c r="N32" s="24"/>
      <c r="O32" s="24"/>
      <c r="P32" s="24"/>
      <c r="Q32" s="24"/>
      <c r="R32" s="24"/>
      <c r="S32" s="24"/>
      <c r="T32" s="24"/>
      <c r="U32" s="24"/>
      <c r="V32" s="24"/>
      <c r="W32" s="24"/>
      <c r="X32" s="1017"/>
      <c r="Y32" s="28"/>
      <c r="Z32" s="28" t="s">
        <v>158</v>
      </c>
      <c r="AA32" s="748" t="s">
        <v>1384</v>
      </c>
      <c r="AB32" s="38" t="s">
        <v>198</v>
      </c>
      <c r="AC32" s="27"/>
      <c r="AD32" s="27"/>
      <c r="AE32" s="28"/>
      <c r="AF32" s="1017"/>
    </row>
    <row r="33" spans="1:32" ht="11.15" customHeight="1" x14ac:dyDescent="0.2">
      <c r="A33" s="24"/>
      <c r="B33" s="24"/>
      <c r="R33" s="24"/>
      <c r="S33" s="24"/>
      <c r="T33" s="24"/>
      <c r="U33" s="24"/>
      <c r="V33" s="24"/>
      <c r="W33" s="24"/>
      <c r="X33" s="1017"/>
      <c r="Y33" s="28"/>
      <c r="Z33" s="28" t="s">
        <v>157</v>
      </c>
      <c r="AA33" s="748" t="s">
        <v>186</v>
      </c>
      <c r="AB33" s="38" t="s">
        <v>199</v>
      </c>
      <c r="AC33" s="27"/>
      <c r="AD33" s="27"/>
      <c r="AE33" s="28"/>
      <c r="AF33" s="1017"/>
    </row>
    <row r="34" spans="1:32" ht="11.15" customHeight="1" x14ac:dyDescent="0.2">
      <c r="A34" s="24"/>
      <c r="B34" s="24"/>
      <c r="C34" s="24" t="s">
        <v>156</v>
      </c>
      <c r="D34" s="751" t="s">
        <v>1374</v>
      </c>
      <c r="E34" s="24"/>
      <c r="F34" s="24"/>
      <c r="G34" s="24"/>
      <c r="H34" s="24"/>
      <c r="I34" s="24"/>
      <c r="J34" s="24"/>
      <c r="K34" s="24"/>
      <c r="L34" s="24"/>
      <c r="M34" s="24"/>
      <c r="N34" s="24"/>
      <c r="O34" s="24"/>
      <c r="P34" s="24"/>
      <c r="Q34" s="24"/>
      <c r="R34" s="24"/>
      <c r="S34" s="24"/>
      <c r="T34" s="24"/>
      <c r="U34" s="24"/>
      <c r="V34" s="24"/>
      <c r="W34" s="24"/>
      <c r="X34" s="1017"/>
      <c r="Y34" s="28"/>
      <c r="Z34" s="28" t="s">
        <v>116</v>
      </c>
      <c r="AA34" s="748" t="s">
        <v>1385</v>
      </c>
      <c r="AB34" s="38" t="s">
        <v>46</v>
      </c>
      <c r="AC34" s="27"/>
      <c r="AD34" s="27"/>
      <c r="AE34" s="28"/>
      <c r="AF34" s="1017"/>
    </row>
    <row r="35" spans="1:32" ht="11.15" customHeight="1" x14ac:dyDescent="0.2">
      <c r="A35" s="24"/>
      <c r="B35" s="24"/>
      <c r="C35" s="24" t="s">
        <v>10</v>
      </c>
      <c r="D35" s="751" t="s">
        <v>1375</v>
      </c>
      <c r="E35" s="24"/>
      <c r="F35" s="24"/>
      <c r="G35" s="24"/>
      <c r="H35" s="24"/>
      <c r="I35" s="24"/>
      <c r="J35" s="24"/>
      <c r="K35" s="24"/>
      <c r="L35" s="24"/>
      <c r="M35" s="24"/>
      <c r="N35" s="24"/>
      <c r="O35" s="24"/>
      <c r="P35" s="24"/>
      <c r="Q35" s="24"/>
      <c r="R35" s="24"/>
      <c r="S35" s="24"/>
      <c r="T35" s="24"/>
      <c r="U35" s="24"/>
      <c r="V35" s="24"/>
      <c r="W35" s="24"/>
      <c r="X35" s="1017"/>
      <c r="Y35" s="28"/>
      <c r="Z35" s="28" t="s">
        <v>115</v>
      </c>
      <c r="AA35" s="748" t="s">
        <v>1386</v>
      </c>
      <c r="AB35" s="38" t="s">
        <v>175</v>
      </c>
      <c r="AC35" s="27"/>
      <c r="AD35" s="27"/>
      <c r="AE35" s="28"/>
      <c r="AF35" s="1017"/>
    </row>
    <row r="36" spans="1:32" ht="11.15" customHeight="1" x14ac:dyDescent="0.2">
      <c r="A36" s="24"/>
      <c r="B36" s="24"/>
      <c r="C36" s="24" t="s">
        <v>12</v>
      </c>
      <c r="D36" s="751" t="s">
        <v>1376</v>
      </c>
      <c r="E36" s="24"/>
      <c r="F36" s="24"/>
      <c r="G36" s="24"/>
      <c r="H36" s="24"/>
      <c r="I36" s="24"/>
      <c r="J36" s="24"/>
      <c r="K36" s="24"/>
      <c r="L36" s="24"/>
      <c r="M36" s="24"/>
      <c r="N36" s="24"/>
      <c r="O36" s="24"/>
      <c r="P36" s="24"/>
      <c r="Q36" s="24"/>
      <c r="R36" s="24"/>
      <c r="S36" s="24"/>
      <c r="T36" s="24"/>
      <c r="U36" s="24"/>
      <c r="V36" s="24"/>
      <c r="W36" s="24"/>
      <c r="X36" s="1017"/>
      <c r="Y36" s="28"/>
      <c r="Z36" s="28" t="s">
        <v>114</v>
      </c>
      <c r="AA36" s="748" t="s">
        <v>1387</v>
      </c>
      <c r="AB36" s="38" t="s">
        <v>176</v>
      </c>
      <c r="AC36" s="27"/>
      <c r="AD36" s="27"/>
      <c r="AE36" s="28"/>
      <c r="AF36" s="1017"/>
    </row>
    <row r="37" spans="1:32" ht="11.15" customHeight="1" x14ac:dyDescent="0.2">
      <c r="A37" s="24"/>
      <c r="B37" s="24"/>
      <c r="C37" s="24" t="s">
        <v>14</v>
      </c>
      <c r="D37" s="751" t="s">
        <v>1377</v>
      </c>
      <c r="E37" s="24"/>
      <c r="F37" s="24"/>
      <c r="G37" s="24"/>
      <c r="H37" s="24"/>
      <c r="I37" s="24"/>
      <c r="J37" s="24"/>
      <c r="K37" s="24"/>
      <c r="L37" s="24"/>
      <c r="M37" s="24"/>
      <c r="N37" s="24"/>
      <c r="O37" s="24"/>
      <c r="P37" s="24"/>
      <c r="Q37" s="24"/>
      <c r="R37" s="24"/>
      <c r="S37" s="24"/>
      <c r="T37" s="24"/>
      <c r="U37" s="24"/>
      <c r="V37" s="24"/>
      <c r="W37" s="24"/>
      <c r="X37" s="49"/>
      <c r="Y37" s="28"/>
      <c r="Z37" s="28" t="s">
        <v>113</v>
      </c>
      <c r="AA37" s="748" t="s">
        <v>1388</v>
      </c>
      <c r="AB37" s="38" t="s">
        <v>200</v>
      </c>
      <c r="AC37" s="27"/>
      <c r="AD37" s="27"/>
      <c r="AE37" s="28"/>
      <c r="AF37" s="47"/>
    </row>
    <row r="38" spans="1:32" ht="11.15" customHeight="1" x14ac:dyDescent="0.2">
      <c r="A38" s="24"/>
      <c r="B38" s="24"/>
      <c r="C38" s="24" t="s">
        <v>16</v>
      </c>
      <c r="D38" s="751" t="s">
        <v>1378</v>
      </c>
      <c r="E38" s="24"/>
      <c r="F38" s="24"/>
      <c r="G38" s="24"/>
      <c r="H38" s="24"/>
      <c r="I38" s="24"/>
      <c r="J38" s="24"/>
      <c r="K38" s="24"/>
      <c r="L38" s="24"/>
      <c r="M38" s="24"/>
      <c r="N38" s="24"/>
      <c r="O38" s="24"/>
      <c r="P38" s="24"/>
      <c r="Q38" s="24"/>
      <c r="R38" s="24"/>
      <c r="S38" s="24"/>
      <c r="T38" s="24"/>
      <c r="U38" s="24"/>
      <c r="V38" s="24"/>
      <c r="W38" s="24"/>
      <c r="X38" s="49"/>
      <c r="Y38" s="28"/>
      <c r="Z38" s="28" t="s">
        <v>112</v>
      </c>
      <c r="AA38" s="748" t="s">
        <v>1389</v>
      </c>
      <c r="AB38" s="38" t="s">
        <v>201</v>
      </c>
      <c r="AC38" s="27"/>
      <c r="AD38" s="27"/>
      <c r="AE38" s="28"/>
      <c r="AF38" s="47"/>
    </row>
    <row r="39" spans="1:32" ht="11.15" customHeight="1" x14ac:dyDescent="0.2">
      <c r="A39" s="24"/>
      <c r="B39" s="24"/>
      <c r="C39" s="24" t="s">
        <v>17</v>
      </c>
      <c r="D39" s="751" t="s">
        <v>1379</v>
      </c>
      <c r="E39" s="24"/>
      <c r="F39" s="24"/>
      <c r="G39" s="24"/>
      <c r="H39" s="24"/>
      <c r="I39" s="24"/>
      <c r="J39" s="24"/>
      <c r="K39" s="24"/>
      <c r="L39" s="24"/>
      <c r="M39" s="24"/>
      <c r="N39" s="24"/>
      <c r="O39" s="24"/>
      <c r="P39" s="24"/>
      <c r="Q39" s="24"/>
      <c r="R39" s="24"/>
      <c r="S39" s="24"/>
      <c r="T39" s="24"/>
      <c r="U39" s="24"/>
      <c r="V39" s="24"/>
      <c r="W39" s="24"/>
      <c r="X39" s="50"/>
      <c r="Y39" s="30"/>
      <c r="Z39" s="30" t="s">
        <v>111</v>
      </c>
      <c r="AA39" s="30" t="s">
        <v>189</v>
      </c>
      <c r="AB39" s="39" t="s">
        <v>47</v>
      </c>
      <c r="AC39" s="27"/>
      <c r="AD39" s="27"/>
      <c r="AE39" s="28"/>
      <c r="AF39" s="47"/>
    </row>
    <row r="40" spans="1:32" ht="6" customHeight="1" x14ac:dyDescent="0.2">
      <c r="A40" s="24"/>
      <c r="B40" s="24"/>
      <c r="L40" s="24"/>
      <c r="M40" s="24"/>
      <c r="N40" s="24"/>
      <c r="O40" s="24"/>
      <c r="P40" s="24"/>
      <c r="Q40" s="24"/>
      <c r="R40" s="24"/>
      <c r="S40" s="24"/>
      <c r="T40" s="24"/>
      <c r="U40" s="24"/>
      <c r="V40" s="24"/>
      <c r="W40" s="24"/>
      <c r="X40" s="51"/>
      <c r="Y40" s="31"/>
      <c r="Z40" s="31"/>
      <c r="AA40" s="31"/>
      <c r="AB40" s="40"/>
      <c r="AC40" s="31"/>
      <c r="AD40" s="31"/>
      <c r="AE40" s="32"/>
      <c r="AF40" s="54"/>
    </row>
    <row r="41" spans="1:32" ht="11.15" customHeight="1" x14ac:dyDescent="0.2">
      <c r="A41" s="24"/>
      <c r="B41" s="24"/>
      <c r="C41" s="24" t="s">
        <v>59</v>
      </c>
      <c r="D41" s="751" t="s">
        <v>1380</v>
      </c>
      <c r="E41" s="24"/>
      <c r="F41" s="24"/>
      <c r="G41" s="24"/>
      <c r="H41" s="24"/>
      <c r="I41" s="24"/>
      <c r="J41" s="24"/>
      <c r="K41" s="24"/>
      <c r="R41" s="24"/>
      <c r="S41" s="24"/>
      <c r="T41" s="24"/>
      <c r="U41" s="24"/>
      <c r="V41" s="24"/>
      <c r="W41" s="24"/>
      <c r="X41" s="48"/>
      <c r="Y41" s="26"/>
      <c r="Z41" s="26" t="s">
        <v>41</v>
      </c>
      <c r="AA41" s="26" t="s">
        <v>182</v>
      </c>
      <c r="AB41" s="37" t="s">
        <v>202</v>
      </c>
      <c r="AC41" s="27"/>
      <c r="AD41" s="27"/>
      <c r="AE41" s="28"/>
      <c r="AF41" s="47"/>
    </row>
    <row r="42" spans="1:32" ht="11.15" customHeight="1" x14ac:dyDescent="0.2">
      <c r="A42" s="24"/>
      <c r="B42" s="24"/>
      <c r="C42" s="24" t="s">
        <v>190</v>
      </c>
      <c r="D42" s="751" t="s">
        <v>1381</v>
      </c>
      <c r="E42" s="24"/>
      <c r="F42" s="24"/>
      <c r="G42" s="24"/>
      <c r="H42" s="24"/>
      <c r="I42" s="24"/>
      <c r="J42" s="24"/>
      <c r="K42" s="24"/>
      <c r="L42" s="24"/>
      <c r="M42" s="24"/>
      <c r="N42" s="24"/>
      <c r="O42" s="24"/>
      <c r="P42" s="24"/>
      <c r="Q42" s="24"/>
      <c r="R42" s="24"/>
      <c r="S42" s="24"/>
      <c r="T42" s="24"/>
      <c r="U42" s="24"/>
      <c r="V42" s="24"/>
      <c r="W42" s="24"/>
      <c r="X42" s="49"/>
      <c r="Y42" s="28"/>
      <c r="Z42" s="28" t="s">
        <v>40</v>
      </c>
      <c r="AA42" s="748" t="s">
        <v>183</v>
      </c>
      <c r="AB42" s="38" t="s">
        <v>203</v>
      </c>
      <c r="AC42" s="27"/>
      <c r="AD42" s="27"/>
      <c r="AE42" s="28"/>
      <c r="AF42" s="47"/>
    </row>
    <row r="43" spans="1:32" ht="11.15" customHeight="1" x14ac:dyDescent="0.2">
      <c r="A43" s="24"/>
      <c r="B43" s="24"/>
      <c r="C43" s="24" t="s">
        <v>58</v>
      </c>
      <c r="D43" s="751" t="s">
        <v>1225</v>
      </c>
      <c r="E43" s="24"/>
      <c r="F43" s="24"/>
      <c r="G43" s="24"/>
      <c r="H43" s="24"/>
      <c r="I43" s="24"/>
      <c r="J43" s="24"/>
      <c r="K43" s="24"/>
      <c r="L43" s="24"/>
      <c r="M43" s="24"/>
      <c r="N43" s="24"/>
      <c r="O43" s="24"/>
      <c r="P43" s="24"/>
      <c r="Q43" s="24"/>
      <c r="R43" s="24"/>
      <c r="S43" s="24"/>
      <c r="T43" s="24"/>
      <c r="U43" s="24"/>
      <c r="V43" s="24"/>
      <c r="W43" s="24"/>
      <c r="X43" s="49"/>
      <c r="Y43" s="28"/>
      <c r="Z43" s="28" t="s">
        <v>160</v>
      </c>
      <c r="AA43" s="748" t="s">
        <v>184</v>
      </c>
      <c r="AB43" s="38" t="s">
        <v>204</v>
      </c>
      <c r="AC43" s="27"/>
      <c r="AD43" s="27"/>
      <c r="AE43" s="28"/>
      <c r="AF43" s="47"/>
    </row>
    <row r="44" spans="1:32" ht="11.15" customHeight="1" x14ac:dyDescent="0.2">
      <c r="A44" s="24"/>
      <c r="B44" s="24"/>
      <c r="C44" s="24" t="s">
        <v>28</v>
      </c>
      <c r="D44" s="751" t="s">
        <v>1209</v>
      </c>
      <c r="E44" s="24"/>
      <c r="F44" s="24"/>
      <c r="G44" s="24"/>
      <c r="H44" s="24"/>
      <c r="I44" s="24"/>
      <c r="J44" s="24"/>
      <c r="K44" s="24"/>
      <c r="L44" s="24"/>
      <c r="M44" s="24"/>
      <c r="N44" s="24"/>
      <c r="O44" s="24"/>
      <c r="P44" s="24"/>
      <c r="Q44" s="24"/>
      <c r="R44" s="24"/>
      <c r="S44" s="24"/>
      <c r="T44" s="24"/>
      <c r="U44" s="24"/>
      <c r="V44" s="24"/>
      <c r="W44" s="24"/>
      <c r="X44" s="1017" t="str">
        <f>TEXT(FW_YR-3,"####")</f>
        <v>2012</v>
      </c>
      <c r="Y44" s="28"/>
      <c r="Z44" s="28" t="s">
        <v>159</v>
      </c>
      <c r="AA44" s="748" t="s">
        <v>185</v>
      </c>
      <c r="AB44" s="38" t="s">
        <v>205</v>
      </c>
      <c r="AC44" s="27"/>
      <c r="AD44" s="27"/>
      <c r="AE44" s="28"/>
      <c r="AF44" s="1017" t="str">
        <f>X44</f>
        <v>2012</v>
      </c>
    </row>
    <row r="45" spans="1:32" ht="11.15" customHeight="1" x14ac:dyDescent="0.2">
      <c r="A45" s="24"/>
      <c r="B45" s="24"/>
      <c r="C45" s="24" t="s">
        <v>22</v>
      </c>
      <c r="D45" s="751" t="s">
        <v>1382</v>
      </c>
      <c r="E45" s="24"/>
      <c r="F45" s="24"/>
      <c r="G45" s="24"/>
      <c r="H45" s="24"/>
      <c r="I45" s="24"/>
      <c r="J45" s="24"/>
      <c r="K45" s="24"/>
      <c r="L45" s="24"/>
      <c r="M45" s="24"/>
      <c r="N45" s="24"/>
      <c r="O45" s="24"/>
      <c r="P45" s="24"/>
      <c r="Q45" s="24"/>
      <c r="R45" s="24"/>
      <c r="S45" s="24"/>
      <c r="T45" s="24"/>
      <c r="U45" s="28"/>
      <c r="V45" s="24"/>
      <c r="W45" s="24"/>
      <c r="X45" s="1017"/>
      <c r="Y45" s="28"/>
      <c r="Z45" s="28" t="s">
        <v>158</v>
      </c>
      <c r="AA45" s="748" t="s">
        <v>1384</v>
      </c>
      <c r="AB45" s="38" t="s">
        <v>206</v>
      </c>
      <c r="AC45" s="27"/>
      <c r="AD45" s="27"/>
      <c r="AE45" s="28"/>
      <c r="AF45" s="1017"/>
    </row>
    <row r="46" spans="1:32" ht="11.15" customHeight="1" x14ac:dyDescent="0.2">
      <c r="A46" s="24"/>
      <c r="B46" s="24"/>
      <c r="C46" s="24" t="s">
        <v>25</v>
      </c>
      <c r="D46" s="751" t="s">
        <v>1383</v>
      </c>
      <c r="E46" s="24"/>
      <c r="F46" s="24"/>
      <c r="G46" s="24"/>
      <c r="H46" s="24"/>
      <c r="I46" s="24"/>
      <c r="J46" s="24"/>
      <c r="K46" s="24"/>
      <c r="L46" s="24"/>
      <c r="M46" s="24"/>
      <c r="N46" s="24"/>
      <c r="O46" s="24"/>
      <c r="P46" s="24"/>
      <c r="Q46" s="24"/>
      <c r="R46" s="24"/>
      <c r="S46" s="24"/>
      <c r="T46" s="28"/>
      <c r="U46" s="28"/>
      <c r="V46" s="24"/>
      <c r="W46" s="24"/>
      <c r="X46" s="1017"/>
      <c r="Y46" s="28"/>
      <c r="Z46" s="28" t="s">
        <v>157</v>
      </c>
      <c r="AA46" s="748" t="s">
        <v>186</v>
      </c>
      <c r="AB46" s="38" t="s">
        <v>207</v>
      </c>
      <c r="AC46" s="27"/>
      <c r="AD46" s="27"/>
      <c r="AE46" s="28"/>
      <c r="AF46" s="1017"/>
    </row>
    <row r="47" spans="1:32" ht="11.15" customHeight="1" x14ac:dyDescent="0.2">
      <c r="A47" s="24"/>
      <c r="B47" s="24"/>
      <c r="C47" s="24" t="s">
        <v>27</v>
      </c>
      <c r="D47" s="24" t="s">
        <v>558</v>
      </c>
      <c r="E47" s="24"/>
      <c r="F47" s="24"/>
      <c r="R47" s="28"/>
      <c r="S47" s="28"/>
      <c r="T47" s="28"/>
      <c r="U47" s="24"/>
      <c r="V47" s="24"/>
      <c r="W47" s="24"/>
      <c r="X47" s="1017"/>
      <c r="Y47" s="28"/>
      <c r="Z47" s="28" t="s">
        <v>116</v>
      </c>
      <c r="AA47" s="748" t="s">
        <v>1385</v>
      </c>
      <c r="AB47" s="38" t="s">
        <v>208</v>
      </c>
      <c r="AC47" s="27"/>
      <c r="AD47" s="27"/>
      <c r="AE47" s="28"/>
      <c r="AF47" s="1017"/>
    </row>
    <row r="48" spans="1:32" ht="11.15" customHeight="1" x14ac:dyDescent="0.2">
      <c r="A48" s="24"/>
      <c r="B48" s="24"/>
      <c r="C48" s="24"/>
      <c r="D48" s="24"/>
      <c r="E48" s="24"/>
      <c r="F48" s="24"/>
      <c r="G48" s="30"/>
      <c r="H48" s="30"/>
      <c r="I48" s="30"/>
      <c r="J48" s="30"/>
      <c r="K48" s="30"/>
      <c r="L48" s="30"/>
      <c r="M48" s="30"/>
      <c r="N48" s="30"/>
      <c r="O48" s="30"/>
      <c r="P48" s="30"/>
      <c r="Q48" s="30"/>
      <c r="R48" s="28"/>
      <c r="S48" s="28"/>
      <c r="T48" s="24"/>
      <c r="U48" s="24"/>
      <c r="V48" s="24"/>
      <c r="W48" s="24"/>
      <c r="X48" s="1017"/>
      <c r="Y48" s="28"/>
      <c r="Z48" s="28" t="s">
        <v>115</v>
      </c>
      <c r="AA48" s="748" t="s">
        <v>1386</v>
      </c>
      <c r="AB48" s="38" t="s">
        <v>209</v>
      </c>
      <c r="AC48" s="27"/>
      <c r="AD48" s="27"/>
      <c r="AE48" s="28"/>
      <c r="AF48" s="1017"/>
    </row>
    <row r="49" spans="1:32" ht="11.15" customHeight="1" x14ac:dyDescent="0.2">
      <c r="A49" s="24"/>
      <c r="B49" s="24"/>
      <c r="G49" s="24"/>
      <c r="H49" s="24"/>
      <c r="I49" s="24"/>
      <c r="J49" s="24"/>
      <c r="K49" s="24" t="s">
        <v>559</v>
      </c>
      <c r="L49" s="24"/>
      <c r="M49" s="24"/>
      <c r="N49" s="24"/>
      <c r="O49" s="24"/>
      <c r="P49" s="24"/>
      <c r="Q49" s="24"/>
      <c r="R49" s="24"/>
      <c r="S49" s="24"/>
      <c r="T49" s="24"/>
      <c r="U49" s="24"/>
      <c r="V49" s="24"/>
      <c r="W49" s="24"/>
      <c r="X49" s="1017"/>
      <c r="Y49" s="28"/>
      <c r="Z49" s="28" t="s">
        <v>114</v>
      </c>
      <c r="AA49" s="748" t="s">
        <v>1387</v>
      </c>
      <c r="AB49" s="38" t="s">
        <v>210</v>
      </c>
      <c r="AC49" s="27"/>
      <c r="AD49" s="27"/>
      <c r="AE49" s="28"/>
      <c r="AF49" s="1017"/>
    </row>
    <row r="50" spans="1:32" ht="11.15" customHeight="1" x14ac:dyDescent="0.2">
      <c r="A50" s="24"/>
      <c r="B50" s="24"/>
      <c r="C50" s="24" t="s">
        <v>35</v>
      </c>
      <c r="D50" s="24" t="s">
        <v>560</v>
      </c>
      <c r="E50" s="28"/>
      <c r="F50" s="28"/>
      <c r="G50" s="28"/>
      <c r="H50" s="24"/>
      <c r="I50" s="24"/>
      <c r="J50" s="24"/>
      <c r="K50" s="24"/>
      <c r="L50" s="24"/>
      <c r="M50" s="24"/>
      <c r="N50" s="24"/>
      <c r="O50" s="24"/>
      <c r="P50" s="24"/>
      <c r="Q50" s="24"/>
      <c r="R50" s="24"/>
      <c r="S50" s="24"/>
      <c r="T50" s="24"/>
      <c r="U50" s="24"/>
      <c r="V50" s="24"/>
      <c r="W50" s="24"/>
      <c r="X50" s="49"/>
      <c r="Y50" s="28"/>
      <c r="Z50" s="28" t="s">
        <v>113</v>
      </c>
      <c r="AA50" s="748" t="s">
        <v>1388</v>
      </c>
      <c r="AB50" s="38" t="s">
        <v>211</v>
      </c>
      <c r="AC50" s="27"/>
      <c r="AD50" s="27"/>
      <c r="AE50" s="28"/>
      <c r="AF50" s="47"/>
    </row>
    <row r="51" spans="1:32" ht="11.15" customHeight="1" x14ac:dyDescent="0.2">
      <c r="A51" s="24"/>
      <c r="B51" s="24"/>
      <c r="C51" s="24"/>
      <c r="D51" s="24"/>
      <c r="E51" s="24"/>
      <c r="F51" s="24"/>
      <c r="G51" s="24"/>
      <c r="H51" s="24"/>
      <c r="I51" s="24"/>
      <c r="J51" s="24"/>
      <c r="K51" s="24"/>
      <c r="L51" s="24"/>
      <c r="M51" s="24"/>
      <c r="N51" s="24"/>
      <c r="O51" s="24"/>
      <c r="P51" s="24"/>
      <c r="Q51" s="24"/>
      <c r="R51" s="24"/>
      <c r="S51" s="24"/>
      <c r="T51" s="24"/>
      <c r="U51" s="24"/>
      <c r="V51" s="24"/>
      <c r="W51" s="24"/>
      <c r="X51" s="49"/>
      <c r="Y51" s="28"/>
      <c r="Z51" s="28" t="s">
        <v>112</v>
      </c>
      <c r="AA51" s="748" t="s">
        <v>1389</v>
      </c>
      <c r="AB51" s="38" t="s">
        <v>212</v>
      </c>
      <c r="AC51" s="27"/>
      <c r="AD51" s="27"/>
      <c r="AE51" s="28"/>
      <c r="AF51" s="47"/>
    </row>
    <row r="52" spans="1:32" ht="11.15" customHeight="1" x14ac:dyDescent="0.2">
      <c r="A52" s="24"/>
      <c r="B52" s="24"/>
      <c r="C52" s="24"/>
      <c r="D52" s="24"/>
      <c r="E52" s="24"/>
      <c r="F52" s="24"/>
      <c r="G52" s="24"/>
      <c r="H52" s="24"/>
      <c r="I52" s="24"/>
      <c r="J52" s="24"/>
      <c r="K52" s="24"/>
      <c r="L52" s="24"/>
      <c r="M52" s="24"/>
      <c r="N52" s="24"/>
      <c r="O52" s="24"/>
      <c r="P52" s="24"/>
      <c r="Q52" s="24"/>
      <c r="R52" s="24"/>
      <c r="S52" s="24"/>
      <c r="T52" s="24"/>
      <c r="U52" s="24"/>
      <c r="V52" s="24"/>
      <c r="W52" s="24"/>
      <c r="X52" s="50"/>
      <c r="Y52" s="30"/>
      <c r="Z52" s="30" t="s">
        <v>111</v>
      </c>
      <c r="AA52" s="30" t="s">
        <v>189</v>
      </c>
      <c r="AB52" s="39" t="s">
        <v>213</v>
      </c>
      <c r="AC52" s="27"/>
      <c r="AD52" s="27"/>
      <c r="AE52" s="28"/>
      <c r="AF52" s="47"/>
    </row>
    <row r="53" spans="1:32" ht="6" customHeight="1" x14ac:dyDescent="0.2">
      <c r="A53" s="24"/>
      <c r="B53" s="33"/>
      <c r="C53" s="24"/>
      <c r="D53" s="24"/>
      <c r="E53" s="24"/>
      <c r="F53" s="24"/>
      <c r="G53" s="24"/>
      <c r="H53" s="24"/>
      <c r="I53" s="24"/>
      <c r="J53" s="24"/>
      <c r="K53" s="24"/>
      <c r="L53" s="24"/>
      <c r="M53" s="24"/>
      <c r="N53" s="24"/>
      <c r="O53" s="24"/>
      <c r="P53" s="24"/>
      <c r="Q53" s="24"/>
      <c r="R53" s="24"/>
      <c r="S53" s="24"/>
      <c r="T53" s="24"/>
      <c r="U53" s="24"/>
      <c r="V53" s="24"/>
      <c r="W53" s="24"/>
      <c r="X53" s="51"/>
      <c r="Y53" s="31"/>
      <c r="Z53" s="31"/>
      <c r="AA53" s="31"/>
      <c r="AB53" s="40"/>
      <c r="AC53" s="31"/>
      <c r="AD53" s="31"/>
      <c r="AE53" s="32"/>
      <c r="AF53" s="54"/>
    </row>
    <row r="54" spans="1:32" ht="11.15" customHeight="1" x14ac:dyDescent="0.2">
      <c r="A54" s="24"/>
      <c r="B54" s="24"/>
      <c r="C54" s="24"/>
      <c r="D54" s="24"/>
      <c r="E54" s="24"/>
      <c r="F54" s="24"/>
      <c r="G54" s="24"/>
      <c r="H54" s="24"/>
      <c r="I54" s="24"/>
      <c r="J54" s="24"/>
      <c r="K54" s="24"/>
      <c r="L54" s="24"/>
      <c r="M54" s="24"/>
      <c r="N54" s="24"/>
      <c r="O54" s="24"/>
      <c r="P54" s="24"/>
      <c r="Q54" s="24"/>
      <c r="R54" s="24"/>
      <c r="S54" s="24"/>
      <c r="T54" s="24"/>
      <c r="U54" s="24"/>
      <c r="V54" s="24"/>
      <c r="W54" s="24"/>
      <c r="X54" s="48"/>
      <c r="Y54" s="26"/>
      <c r="Z54" s="26" t="s">
        <v>41</v>
      </c>
      <c r="AA54" s="26" t="s">
        <v>182</v>
      </c>
      <c r="AB54" s="37" t="s">
        <v>214</v>
      </c>
      <c r="AC54" s="27"/>
      <c r="AD54" s="27"/>
      <c r="AE54" s="28"/>
      <c r="AF54" s="47"/>
    </row>
    <row r="55" spans="1:32" ht="11.15" customHeight="1" x14ac:dyDescent="0.2">
      <c r="A55" s="24"/>
      <c r="B55" s="24"/>
      <c r="C55" s="24"/>
      <c r="D55" s="24"/>
      <c r="E55" s="24"/>
      <c r="F55" s="24"/>
      <c r="G55" s="24"/>
      <c r="H55" s="24"/>
      <c r="I55" s="24"/>
      <c r="J55" s="24"/>
      <c r="K55" s="24"/>
      <c r="L55" s="24"/>
      <c r="M55" s="24"/>
      <c r="N55" s="24"/>
      <c r="O55" s="24"/>
      <c r="P55" s="24"/>
      <c r="Q55" s="24"/>
      <c r="R55" s="24"/>
      <c r="S55" s="24"/>
      <c r="T55" s="24"/>
      <c r="U55" s="24"/>
      <c r="V55" s="24"/>
      <c r="W55" s="24"/>
      <c r="X55" s="49"/>
      <c r="Y55" s="28"/>
      <c r="Z55" s="28" t="s">
        <v>40</v>
      </c>
      <c r="AA55" s="748" t="s">
        <v>183</v>
      </c>
      <c r="AB55" s="38" t="s">
        <v>215</v>
      </c>
      <c r="AC55" s="27"/>
      <c r="AD55" s="27"/>
      <c r="AE55" s="28"/>
      <c r="AF55" s="47"/>
    </row>
    <row r="56" spans="1:32" ht="11.15" customHeight="1" x14ac:dyDescent="0.2">
      <c r="A56" s="24"/>
      <c r="B56" s="24"/>
      <c r="C56" s="24"/>
      <c r="D56" s="24"/>
      <c r="E56" s="24"/>
      <c r="F56" s="24"/>
      <c r="G56" s="24"/>
      <c r="H56" s="24"/>
      <c r="I56" s="24"/>
      <c r="J56" s="24"/>
      <c r="K56" s="24"/>
      <c r="L56" s="24"/>
      <c r="M56" s="24"/>
      <c r="N56" s="24"/>
      <c r="O56" s="24"/>
      <c r="P56" s="24"/>
      <c r="Q56" s="24"/>
      <c r="R56" s="24"/>
      <c r="S56" s="24"/>
      <c r="T56" s="24"/>
      <c r="U56" s="28"/>
      <c r="V56" s="24"/>
      <c r="W56" s="24"/>
      <c r="X56" s="49"/>
      <c r="Y56" s="28"/>
      <c r="Z56" s="28" t="s">
        <v>160</v>
      </c>
      <c r="AA56" s="748" t="s">
        <v>184</v>
      </c>
      <c r="AB56" s="38" t="s">
        <v>216</v>
      </c>
      <c r="AC56" s="27"/>
      <c r="AD56" s="27"/>
      <c r="AE56" s="28"/>
      <c r="AF56" s="47"/>
    </row>
    <row r="57" spans="1:32" ht="11.15" customHeight="1" x14ac:dyDescent="0.2">
      <c r="A57" s="24"/>
      <c r="B57" s="24"/>
      <c r="C57" s="24"/>
      <c r="D57" s="24"/>
      <c r="E57" s="24"/>
      <c r="F57" s="24"/>
      <c r="G57" s="24"/>
      <c r="H57" s="24"/>
      <c r="I57" s="24"/>
      <c r="J57" s="24"/>
      <c r="K57" s="24"/>
      <c r="L57" s="24"/>
      <c r="M57" s="24"/>
      <c r="N57" s="24"/>
      <c r="O57" s="24"/>
      <c r="P57" s="24"/>
      <c r="Q57" s="24"/>
      <c r="R57" s="24"/>
      <c r="S57" s="24"/>
      <c r="T57" s="28"/>
      <c r="U57" s="24"/>
      <c r="V57" s="24"/>
      <c r="W57" s="24"/>
      <c r="X57" s="1017" t="str">
        <f>TEXT(FW_YR-4,"####")</f>
        <v>2011</v>
      </c>
      <c r="Y57" s="28"/>
      <c r="Z57" s="28" t="s">
        <v>159</v>
      </c>
      <c r="AA57" s="748" t="s">
        <v>185</v>
      </c>
      <c r="AB57" s="38" t="s">
        <v>217</v>
      </c>
      <c r="AC57" s="27"/>
      <c r="AD57" s="27"/>
      <c r="AE57" s="28"/>
      <c r="AF57" s="1017" t="str">
        <f>X57</f>
        <v>2011</v>
      </c>
    </row>
    <row r="58" spans="1:32" ht="11.15" customHeight="1" x14ac:dyDescent="0.2">
      <c r="A58" s="24"/>
      <c r="B58" s="24"/>
      <c r="C58" s="24"/>
      <c r="D58" s="24"/>
      <c r="E58" s="24"/>
      <c r="F58" s="24"/>
      <c r="G58" s="24"/>
      <c r="H58" s="24"/>
      <c r="I58" s="24"/>
      <c r="J58" s="24"/>
      <c r="K58" s="24"/>
      <c r="L58" s="24"/>
      <c r="M58" s="24"/>
      <c r="N58" s="24"/>
      <c r="O58" s="24"/>
      <c r="P58" s="24"/>
      <c r="Q58" s="24"/>
      <c r="R58" s="28"/>
      <c r="S58" s="28"/>
      <c r="T58" s="24"/>
      <c r="U58" s="28"/>
      <c r="V58" s="24"/>
      <c r="W58" s="24"/>
      <c r="X58" s="1017"/>
      <c r="Y58" s="28"/>
      <c r="Z58" s="28" t="s">
        <v>158</v>
      </c>
      <c r="AA58" s="748" t="s">
        <v>1384</v>
      </c>
      <c r="AB58" s="38" t="s">
        <v>218</v>
      </c>
      <c r="AC58" s="27"/>
      <c r="AD58" s="27"/>
      <c r="AE58" s="28"/>
      <c r="AF58" s="1017"/>
    </row>
    <row r="59" spans="1:32" ht="11.15" customHeight="1" x14ac:dyDescent="0.2">
      <c r="A59" s="24"/>
      <c r="B59" s="24"/>
      <c r="C59" s="24"/>
      <c r="D59" s="24"/>
      <c r="E59" s="24"/>
      <c r="F59" s="24"/>
      <c r="G59" s="28"/>
      <c r="H59" s="28"/>
      <c r="I59" s="28"/>
      <c r="J59" s="28"/>
      <c r="K59" s="28"/>
      <c r="L59" s="28"/>
      <c r="M59" s="28"/>
      <c r="N59" s="28"/>
      <c r="O59" s="28"/>
      <c r="P59" s="28"/>
      <c r="Q59" s="28"/>
      <c r="R59" s="24"/>
      <c r="S59" s="24"/>
      <c r="T59" s="28"/>
      <c r="U59" s="28"/>
      <c r="V59" s="24"/>
      <c r="W59" s="24"/>
      <c r="X59" s="1017"/>
      <c r="Y59" s="28"/>
      <c r="Z59" s="28" t="s">
        <v>157</v>
      </c>
      <c r="AA59" s="748" t="s">
        <v>186</v>
      </c>
      <c r="AB59" s="38" t="s">
        <v>219</v>
      </c>
      <c r="AC59" s="27"/>
      <c r="AD59" s="27"/>
      <c r="AE59" s="28"/>
      <c r="AF59" s="1017"/>
    </row>
    <row r="60" spans="1:32" ht="11.15" customHeight="1" x14ac:dyDescent="0.2">
      <c r="A60" s="24"/>
      <c r="B60" s="24"/>
      <c r="C60" s="24"/>
      <c r="D60" s="24"/>
      <c r="E60" s="24"/>
      <c r="F60" s="24"/>
      <c r="G60" s="24"/>
      <c r="H60" s="24"/>
      <c r="I60" s="24"/>
      <c r="J60" s="24"/>
      <c r="K60" s="24"/>
      <c r="L60" s="24"/>
      <c r="M60" s="24"/>
      <c r="N60" s="24"/>
      <c r="O60" s="24"/>
      <c r="P60" s="24"/>
      <c r="Q60" s="24"/>
      <c r="R60" s="28"/>
      <c r="S60" s="28"/>
      <c r="T60" s="28"/>
      <c r="U60" s="24"/>
      <c r="V60" s="24"/>
      <c r="W60" s="24"/>
      <c r="X60" s="1017"/>
      <c r="Y60" s="28"/>
      <c r="Z60" s="28" t="s">
        <v>116</v>
      </c>
      <c r="AA60" s="748" t="s">
        <v>1385</v>
      </c>
      <c r="AB60" s="38" t="s">
        <v>220</v>
      </c>
      <c r="AC60" s="27"/>
      <c r="AD60" s="27"/>
      <c r="AE60" s="28"/>
      <c r="AF60" s="1017"/>
    </row>
    <row r="61" spans="1:32" ht="11.15" customHeight="1" x14ac:dyDescent="0.2">
      <c r="A61" s="24"/>
      <c r="B61" s="24"/>
      <c r="C61" s="24"/>
      <c r="D61" s="24"/>
      <c r="E61" s="28"/>
      <c r="F61" s="28"/>
      <c r="G61" s="28"/>
      <c r="H61" s="28"/>
      <c r="I61" s="28"/>
      <c r="J61" s="28"/>
      <c r="K61" s="28"/>
      <c r="L61" s="28"/>
      <c r="M61" s="28"/>
      <c r="N61" s="28"/>
      <c r="O61" s="28"/>
      <c r="P61" s="28"/>
      <c r="Q61" s="28"/>
      <c r="R61" s="28"/>
      <c r="S61" s="28"/>
      <c r="T61" s="24"/>
      <c r="U61" s="24"/>
      <c r="V61" s="24"/>
      <c r="W61" s="24"/>
      <c r="X61" s="1017"/>
      <c r="Y61" s="28"/>
      <c r="Z61" s="28" t="s">
        <v>115</v>
      </c>
      <c r="AA61" s="748" t="s">
        <v>1386</v>
      </c>
      <c r="AB61" s="38" t="s">
        <v>221</v>
      </c>
      <c r="AC61" s="27"/>
      <c r="AD61" s="27"/>
      <c r="AE61" s="28"/>
      <c r="AF61" s="1017"/>
    </row>
    <row r="62" spans="1:32" ht="11.15" customHeight="1" x14ac:dyDescent="0.2">
      <c r="A62" s="24"/>
      <c r="W62" s="24"/>
      <c r="X62" s="1017"/>
      <c r="Y62" s="28"/>
      <c r="Z62" s="28" t="s">
        <v>114</v>
      </c>
      <c r="AA62" s="748" t="s">
        <v>1387</v>
      </c>
      <c r="AB62" s="38" t="s">
        <v>222</v>
      </c>
      <c r="AC62" s="27"/>
      <c r="AD62" s="27"/>
      <c r="AE62" s="28"/>
      <c r="AF62" s="1017"/>
    </row>
    <row r="63" spans="1:32" ht="11.15" customHeight="1" x14ac:dyDescent="0.2">
      <c r="A63" s="24"/>
      <c r="W63" s="24"/>
      <c r="X63" s="49"/>
      <c r="Y63" s="28"/>
      <c r="Z63" s="28" t="s">
        <v>113</v>
      </c>
      <c r="AA63" s="748" t="s">
        <v>1388</v>
      </c>
      <c r="AB63" s="38" t="s">
        <v>223</v>
      </c>
      <c r="AC63" s="27"/>
      <c r="AD63" s="27"/>
      <c r="AE63" s="28"/>
      <c r="AF63" s="47"/>
    </row>
    <row r="64" spans="1:32" ht="11.15" customHeight="1" x14ac:dyDescent="0.2">
      <c r="A64" s="24"/>
      <c r="W64" s="24"/>
      <c r="X64" s="49"/>
      <c r="Y64" s="28"/>
      <c r="Z64" s="28" t="s">
        <v>112</v>
      </c>
      <c r="AA64" s="748" t="s">
        <v>1389</v>
      </c>
      <c r="AB64" s="38" t="s">
        <v>224</v>
      </c>
      <c r="AC64" s="27"/>
      <c r="AD64" s="27"/>
      <c r="AE64" s="28"/>
      <c r="AF64" s="47"/>
    </row>
    <row r="65" spans="1:33" ht="11.15" customHeight="1" x14ac:dyDescent="0.2">
      <c r="A65" s="24"/>
      <c r="W65" s="24"/>
      <c r="X65" s="50"/>
      <c r="Y65" s="30"/>
      <c r="Z65" s="30" t="s">
        <v>111</v>
      </c>
      <c r="AA65" s="30" t="s">
        <v>189</v>
      </c>
      <c r="AB65" s="39" t="s">
        <v>225</v>
      </c>
      <c r="AC65" s="27"/>
      <c r="AD65" s="27"/>
      <c r="AE65" s="28"/>
      <c r="AF65" s="47"/>
    </row>
    <row r="66" spans="1:33" ht="6" customHeight="1" x14ac:dyDescent="0.2">
      <c r="A66" s="24"/>
      <c r="W66" s="24"/>
      <c r="X66" s="51"/>
      <c r="Y66" s="31"/>
      <c r="Z66" s="31"/>
      <c r="AA66" s="31"/>
      <c r="AB66" s="40"/>
      <c r="AC66" s="31"/>
      <c r="AD66" s="31"/>
      <c r="AE66" s="32"/>
      <c r="AF66" s="54"/>
    </row>
    <row r="67" spans="1:33" ht="11.15" customHeight="1" x14ac:dyDescent="0.2">
      <c r="A67" s="24"/>
      <c r="W67" s="24"/>
      <c r="X67" s="48"/>
      <c r="Y67" s="26"/>
      <c r="Z67" s="26" t="s">
        <v>41</v>
      </c>
      <c r="AA67" s="26" t="s">
        <v>182</v>
      </c>
      <c r="AB67" s="37" t="s">
        <v>226</v>
      </c>
      <c r="AC67" s="27"/>
      <c r="AD67" s="27"/>
      <c r="AE67" s="28"/>
      <c r="AF67" s="47"/>
    </row>
    <row r="68" spans="1:33" ht="11.15" customHeight="1" x14ac:dyDescent="0.2">
      <c r="A68" s="24"/>
      <c r="B68" s="24"/>
      <c r="C68" s="24"/>
      <c r="D68" s="24"/>
      <c r="E68" s="24"/>
      <c r="F68" s="24"/>
      <c r="G68" s="24"/>
      <c r="H68" s="24"/>
      <c r="I68" s="24"/>
      <c r="J68" s="24"/>
      <c r="K68" s="24"/>
      <c r="L68" s="24"/>
      <c r="M68" s="24"/>
      <c r="N68" s="24"/>
      <c r="O68" s="24"/>
      <c r="P68" s="24"/>
      <c r="Q68" s="24"/>
      <c r="R68" s="24"/>
      <c r="S68" s="24"/>
      <c r="T68" s="24"/>
      <c r="U68" s="24"/>
      <c r="V68" s="24"/>
      <c r="W68" s="24"/>
      <c r="X68" s="49"/>
      <c r="Y68" s="28"/>
      <c r="Z68" s="28" t="s">
        <v>40</v>
      </c>
      <c r="AA68" s="748" t="s">
        <v>183</v>
      </c>
      <c r="AB68" s="38" t="s">
        <v>227</v>
      </c>
      <c r="AC68" s="27"/>
      <c r="AD68" s="27"/>
      <c r="AE68" s="28"/>
      <c r="AF68" s="47"/>
    </row>
    <row r="69" spans="1:33" ht="11.15" customHeight="1" x14ac:dyDescent="0.2">
      <c r="A69" s="24"/>
      <c r="B69" s="927" t="str">
        <f>"(1) On suppose que l'année de la collecte est " &amp; FW_YR &amp; ". Pour la collecte commençant en " &amp; FW_YR+1 &amp; ",  toutes les références aux années de calendrier doivent être augmentées d'une année ; par exemple, " &amp; FW_YR-6 &amp; " doit être changé en " &amp; FW_YR-5 &amp; ", " &amp; FW_YR-5 &amp; " doit être changé en " &amp; FW_YR-4 &amp; ", " &amp; FW_YR-4 &amp; " doit être changé en " &amp; FW_YR-3 &amp; ", et ainsi de suite pour toutes les années dans tout le questionnaire."</f>
        <v>(1) On suppose que l'année de la collecte est 2015. Pour la collecte commençant en 2016,  toutes les références aux années de calendrier doivent être augmentées d'une année ; par exemple, 2009 doit être changé en 2010, 2010 doit être changé en 2011, 2011 doit être changé en 2012, et ainsi de suite pour toutes les années dans tout le questionnaire.</v>
      </c>
      <c r="C69" s="927"/>
      <c r="D69" s="927"/>
      <c r="E69" s="927"/>
      <c r="F69" s="927"/>
      <c r="G69" s="927"/>
      <c r="H69" s="927"/>
      <c r="I69" s="927"/>
      <c r="J69" s="927"/>
      <c r="K69" s="927"/>
      <c r="L69" s="927"/>
      <c r="M69" s="927"/>
      <c r="N69" s="927"/>
      <c r="O69" s="927"/>
      <c r="P69" s="927"/>
      <c r="Q69" s="927"/>
      <c r="R69" s="927"/>
      <c r="S69" s="927"/>
      <c r="T69" s="927"/>
      <c r="U69" s="927"/>
      <c r="V69" s="927"/>
      <c r="W69" s="24"/>
      <c r="X69" s="49"/>
      <c r="Y69" s="28"/>
      <c r="Z69" s="28" t="s">
        <v>160</v>
      </c>
      <c r="AA69" s="748" t="s">
        <v>184</v>
      </c>
      <c r="AB69" s="38" t="s">
        <v>228</v>
      </c>
      <c r="AC69" s="27"/>
      <c r="AD69" s="27"/>
      <c r="AE69" s="28"/>
      <c r="AF69" s="47"/>
    </row>
    <row r="70" spans="1:33" ht="11.15" customHeight="1" x14ac:dyDescent="0.2">
      <c r="A70" s="24"/>
      <c r="B70" s="927"/>
      <c r="C70" s="927"/>
      <c r="D70" s="927"/>
      <c r="E70" s="927"/>
      <c r="F70" s="927"/>
      <c r="G70" s="927"/>
      <c r="H70" s="927"/>
      <c r="I70" s="927"/>
      <c r="J70" s="927"/>
      <c r="K70" s="927"/>
      <c r="L70" s="927"/>
      <c r="M70" s="927"/>
      <c r="N70" s="927"/>
      <c r="O70" s="927"/>
      <c r="P70" s="927"/>
      <c r="Q70" s="927"/>
      <c r="R70" s="927"/>
      <c r="S70" s="927"/>
      <c r="T70" s="927"/>
      <c r="U70" s="927"/>
      <c r="V70" s="927"/>
      <c r="W70" s="24"/>
      <c r="X70" s="1017" t="str">
        <f>TEXT(FW_YR-5,"####")</f>
        <v>2010</v>
      </c>
      <c r="Y70" s="28"/>
      <c r="Z70" s="28" t="s">
        <v>159</v>
      </c>
      <c r="AA70" s="748" t="s">
        <v>185</v>
      </c>
      <c r="AB70" s="38" t="s">
        <v>229</v>
      </c>
      <c r="AC70" s="27"/>
      <c r="AD70" s="27"/>
      <c r="AE70" s="28"/>
      <c r="AF70" s="1017" t="str">
        <f>X70</f>
        <v>2010</v>
      </c>
    </row>
    <row r="71" spans="1:33" ht="11.15" customHeight="1" x14ac:dyDescent="0.2">
      <c r="A71" s="24"/>
      <c r="B71" s="927"/>
      <c r="C71" s="927"/>
      <c r="D71" s="927"/>
      <c r="E71" s="927"/>
      <c r="F71" s="927"/>
      <c r="G71" s="927"/>
      <c r="H71" s="927"/>
      <c r="I71" s="927"/>
      <c r="J71" s="927"/>
      <c r="K71" s="927"/>
      <c r="L71" s="927"/>
      <c r="M71" s="927"/>
      <c r="N71" s="927"/>
      <c r="O71" s="927"/>
      <c r="P71" s="927"/>
      <c r="Q71" s="927"/>
      <c r="R71" s="927"/>
      <c r="S71" s="927"/>
      <c r="T71" s="927"/>
      <c r="U71" s="927"/>
      <c r="V71" s="927"/>
      <c r="W71" s="24"/>
      <c r="X71" s="1017"/>
      <c r="Y71" s="28"/>
      <c r="Z71" s="28" t="s">
        <v>158</v>
      </c>
      <c r="AA71" s="748" t="s">
        <v>1384</v>
      </c>
      <c r="AB71" s="38" t="s">
        <v>230</v>
      </c>
      <c r="AC71" s="27"/>
      <c r="AD71" s="27"/>
      <c r="AE71" s="28"/>
      <c r="AF71" s="1017"/>
    </row>
    <row r="72" spans="1:33" ht="11.15" customHeight="1" x14ac:dyDescent="0.2">
      <c r="A72" s="24"/>
      <c r="B72" s="927"/>
      <c r="C72" s="927"/>
      <c r="D72" s="927"/>
      <c r="E72" s="927"/>
      <c r="F72" s="927"/>
      <c r="G72" s="927"/>
      <c r="H72" s="927"/>
      <c r="I72" s="927"/>
      <c r="J72" s="927"/>
      <c r="K72" s="927"/>
      <c r="L72" s="927"/>
      <c r="M72" s="927"/>
      <c r="N72" s="927"/>
      <c r="O72" s="927"/>
      <c r="P72" s="927"/>
      <c r="Q72" s="927"/>
      <c r="R72" s="927"/>
      <c r="S72" s="927"/>
      <c r="T72" s="927"/>
      <c r="U72" s="927"/>
      <c r="V72" s="927"/>
      <c r="W72" s="24"/>
      <c r="X72" s="1017"/>
      <c r="Y72" s="28"/>
      <c r="Z72" s="28" t="s">
        <v>157</v>
      </c>
      <c r="AA72" s="748" t="s">
        <v>186</v>
      </c>
      <c r="AB72" s="38" t="s">
        <v>231</v>
      </c>
      <c r="AC72" s="27"/>
      <c r="AD72" s="27"/>
      <c r="AE72" s="28"/>
      <c r="AF72" s="1017"/>
    </row>
    <row r="73" spans="1:33" ht="11.15" customHeight="1" x14ac:dyDescent="0.2">
      <c r="A73" s="24"/>
      <c r="B73" s="927"/>
      <c r="C73" s="927"/>
      <c r="D73" s="927"/>
      <c r="E73" s="927"/>
      <c r="F73" s="927"/>
      <c r="G73" s="927"/>
      <c r="H73" s="927"/>
      <c r="I73" s="927"/>
      <c r="J73" s="927"/>
      <c r="K73" s="927"/>
      <c r="L73" s="927"/>
      <c r="M73" s="927"/>
      <c r="N73" s="927"/>
      <c r="O73" s="927"/>
      <c r="P73" s="927"/>
      <c r="Q73" s="927"/>
      <c r="R73" s="927"/>
      <c r="S73" s="927"/>
      <c r="T73" s="927"/>
      <c r="U73" s="927"/>
      <c r="V73" s="927"/>
      <c r="W73" s="24"/>
      <c r="X73" s="1017"/>
      <c r="Y73" s="28"/>
      <c r="Z73" s="28" t="s">
        <v>116</v>
      </c>
      <c r="AA73" s="748" t="s">
        <v>1385</v>
      </c>
      <c r="AB73" s="38" t="s">
        <v>232</v>
      </c>
      <c r="AC73" s="27"/>
      <c r="AD73" s="27"/>
      <c r="AE73" s="28"/>
      <c r="AF73" s="1017"/>
    </row>
    <row r="74" spans="1:33" ht="11.15" customHeight="1" x14ac:dyDescent="0.2">
      <c r="A74" s="24"/>
      <c r="B74" s="927"/>
      <c r="C74" s="927"/>
      <c r="D74" s="927"/>
      <c r="E74" s="927"/>
      <c r="F74" s="927"/>
      <c r="G74" s="927"/>
      <c r="H74" s="927"/>
      <c r="I74" s="927"/>
      <c r="J74" s="927"/>
      <c r="K74" s="927"/>
      <c r="L74" s="927"/>
      <c r="M74" s="927"/>
      <c r="N74" s="927"/>
      <c r="O74" s="927"/>
      <c r="P74" s="927"/>
      <c r="Q74" s="927"/>
      <c r="R74" s="927"/>
      <c r="S74" s="927"/>
      <c r="T74" s="927"/>
      <c r="U74" s="927"/>
      <c r="V74" s="927"/>
      <c r="W74" s="24"/>
      <c r="X74" s="1017"/>
      <c r="Y74" s="28"/>
      <c r="Z74" s="28" t="s">
        <v>115</v>
      </c>
      <c r="AA74" s="748" t="s">
        <v>1386</v>
      </c>
      <c r="AB74" s="38" t="s">
        <v>233</v>
      </c>
      <c r="AC74" s="27"/>
      <c r="AD74" s="27"/>
      <c r="AE74" s="28"/>
      <c r="AF74" s="1017"/>
    </row>
    <row r="75" spans="1:33" ht="11.15" customHeight="1" x14ac:dyDescent="0.2">
      <c r="A75" s="24"/>
      <c r="B75" s="927"/>
      <c r="C75" s="927"/>
      <c r="D75" s="927"/>
      <c r="E75" s="927"/>
      <c r="F75" s="927"/>
      <c r="G75" s="927"/>
      <c r="H75" s="927"/>
      <c r="I75" s="927"/>
      <c r="J75" s="927"/>
      <c r="K75" s="927"/>
      <c r="L75" s="927"/>
      <c r="M75" s="927"/>
      <c r="N75" s="927"/>
      <c r="O75" s="927"/>
      <c r="P75" s="927"/>
      <c r="Q75" s="927"/>
      <c r="R75" s="927"/>
      <c r="S75" s="927"/>
      <c r="T75" s="927"/>
      <c r="U75" s="927"/>
      <c r="V75" s="927"/>
      <c r="W75" s="24"/>
      <c r="X75" s="1017"/>
      <c r="Y75" s="28"/>
      <c r="Z75" s="28" t="s">
        <v>114</v>
      </c>
      <c r="AA75" s="748" t="s">
        <v>1387</v>
      </c>
      <c r="AB75" s="38" t="s">
        <v>234</v>
      </c>
      <c r="AC75" s="27"/>
      <c r="AD75" s="27"/>
      <c r="AE75" s="28"/>
      <c r="AF75" s="1017"/>
    </row>
    <row r="76" spans="1:33" ht="11.15" customHeight="1" x14ac:dyDescent="0.2">
      <c r="A76" s="24"/>
      <c r="B76" s="919" t="s">
        <v>1390</v>
      </c>
      <c r="C76" s="919"/>
      <c r="D76" s="919"/>
      <c r="E76" s="919"/>
      <c r="F76" s="919"/>
      <c r="G76" s="919"/>
      <c r="H76" s="919"/>
      <c r="I76" s="919"/>
      <c r="J76" s="919"/>
      <c r="K76" s="919"/>
      <c r="L76" s="919"/>
      <c r="M76" s="919"/>
      <c r="N76" s="919"/>
      <c r="O76" s="919"/>
      <c r="P76" s="919"/>
      <c r="Q76" s="919"/>
      <c r="R76" s="919"/>
      <c r="S76" s="919"/>
      <c r="T76" s="919"/>
      <c r="U76" s="919"/>
      <c r="V76" s="919"/>
      <c r="W76" s="24"/>
      <c r="X76" s="49"/>
      <c r="Y76" s="28"/>
      <c r="Z76" s="28" t="s">
        <v>113</v>
      </c>
      <c r="AA76" s="748" t="s">
        <v>1388</v>
      </c>
      <c r="AB76" s="38" t="s">
        <v>235</v>
      </c>
      <c r="AC76" s="27"/>
      <c r="AD76" s="27"/>
      <c r="AE76" s="28"/>
      <c r="AF76" s="47"/>
    </row>
    <row r="77" spans="1:33" ht="11.15" customHeight="1" x14ac:dyDescent="0.2">
      <c r="A77" s="24"/>
      <c r="B77" s="919"/>
      <c r="C77" s="919"/>
      <c r="D77" s="919"/>
      <c r="E77" s="919"/>
      <c r="F77" s="919"/>
      <c r="G77" s="919"/>
      <c r="H77" s="919"/>
      <c r="I77" s="919"/>
      <c r="J77" s="919"/>
      <c r="K77" s="919"/>
      <c r="L77" s="919"/>
      <c r="M77" s="919"/>
      <c r="N77" s="919"/>
      <c r="O77" s="919"/>
      <c r="P77" s="919"/>
      <c r="Q77" s="919"/>
      <c r="R77" s="919"/>
      <c r="S77" s="919"/>
      <c r="T77" s="919"/>
      <c r="U77" s="919"/>
      <c r="V77" s="919"/>
      <c r="W77" s="24"/>
      <c r="X77" s="49"/>
      <c r="Y77" s="28"/>
      <c r="Z77" s="28" t="s">
        <v>112</v>
      </c>
      <c r="AA77" s="748" t="s">
        <v>1389</v>
      </c>
      <c r="AB77" s="38" t="s">
        <v>236</v>
      </c>
      <c r="AC77" s="27"/>
      <c r="AD77" s="27"/>
      <c r="AE77" s="28"/>
      <c r="AF77" s="47"/>
    </row>
    <row r="78" spans="1:33" ht="11.15" customHeight="1" x14ac:dyDescent="0.2">
      <c r="A78" s="24"/>
      <c r="B78" s="919"/>
      <c r="C78" s="919"/>
      <c r="D78" s="919"/>
      <c r="E78" s="919"/>
      <c r="F78" s="919"/>
      <c r="G78" s="919"/>
      <c r="H78" s="919"/>
      <c r="I78" s="919"/>
      <c r="J78" s="919"/>
      <c r="K78" s="919"/>
      <c r="L78" s="919"/>
      <c r="M78" s="919"/>
      <c r="N78" s="919"/>
      <c r="O78" s="919"/>
      <c r="P78" s="919"/>
      <c r="Q78" s="919"/>
      <c r="R78" s="919"/>
      <c r="S78" s="919"/>
      <c r="T78" s="919"/>
      <c r="U78" s="919"/>
      <c r="V78" s="919"/>
      <c r="W78" s="24"/>
      <c r="X78" s="50"/>
      <c r="Y78" s="30"/>
      <c r="Z78" s="30" t="s">
        <v>111</v>
      </c>
      <c r="AA78" s="30" t="s">
        <v>189</v>
      </c>
      <c r="AB78" s="39" t="s">
        <v>237</v>
      </c>
      <c r="AC78" s="27"/>
      <c r="AD78" s="27"/>
      <c r="AE78" s="44"/>
      <c r="AF78" s="50"/>
      <c r="AG78" s="57"/>
    </row>
    <row r="79" spans="1:33" ht="11.15" customHeight="1" x14ac:dyDescent="0.2">
      <c r="A79" s="24"/>
      <c r="C79" s="75"/>
      <c r="D79" s="75"/>
      <c r="E79" s="75"/>
      <c r="F79" s="75"/>
      <c r="G79" s="75"/>
      <c r="H79" s="75"/>
      <c r="I79" s="75"/>
      <c r="J79" s="75"/>
      <c r="K79" s="75"/>
      <c r="L79" s="75"/>
      <c r="M79" s="75"/>
      <c r="N79" s="75"/>
      <c r="O79" s="75"/>
      <c r="P79" s="75"/>
      <c r="Q79" s="75"/>
      <c r="R79" s="75"/>
      <c r="S79" s="75"/>
      <c r="T79" s="75"/>
      <c r="U79" s="24"/>
      <c r="V79" s="24"/>
      <c r="W79" s="24"/>
      <c r="X79" s="52"/>
      <c r="Y79" s="34"/>
      <c r="Z79" s="34"/>
      <c r="AA79" s="34"/>
      <c r="AB79" s="41"/>
      <c r="AC79" s="34"/>
      <c r="AD79" s="24"/>
      <c r="AE79" s="24"/>
      <c r="AF79" s="47"/>
      <c r="AG79" s="57"/>
    </row>
    <row r="80" spans="1:33" ht="11.15" customHeight="1" x14ac:dyDescent="0.2">
      <c r="A80" s="24"/>
      <c r="C80" s="75"/>
      <c r="D80" s="75"/>
      <c r="E80" s="75"/>
      <c r="F80" s="75"/>
      <c r="G80" s="75"/>
      <c r="H80" s="75"/>
      <c r="I80" s="75"/>
      <c r="J80" s="75"/>
      <c r="K80" s="75"/>
      <c r="L80" s="75"/>
      <c r="M80" s="75"/>
      <c r="N80" s="75"/>
      <c r="O80" s="75"/>
      <c r="P80" s="75"/>
      <c r="Q80" s="75"/>
      <c r="R80" s="75"/>
      <c r="S80" s="75"/>
      <c r="T80" s="24"/>
      <c r="U80" s="24"/>
      <c r="V80" s="24"/>
      <c r="W80" s="24"/>
      <c r="X80" s="49"/>
      <c r="Y80" s="28"/>
      <c r="Z80" s="28"/>
      <c r="AA80" s="28"/>
      <c r="AB80" s="42"/>
      <c r="AC80" s="28"/>
      <c r="AD80" s="24"/>
      <c r="AE80" s="24"/>
      <c r="AF80" s="47"/>
    </row>
    <row r="81" spans="1:32" ht="11.15" customHeight="1" x14ac:dyDescent="0.2">
      <c r="A81" s="24"/>
      <c r="B81" s="75"/>
      <c r="C81" s="75"/>
      <c r="D81" s="75"/>
      <c r="E81" s="75"/>
      <c r="F81" s="75"/>
      <c r="G81" s="75"/>
      <c r="H81" s="75"/>
      <c r="I81" s="75"/>
      <c r="J81" s="75"/>
      <c r="K81" s="75"/>
      <c r="L81" s="75"/>
      <c r="M81" s="75"/>
      <c r="N81" s="75"/>
      <c r="O81" s="75"/>
      <c r="P81" s="75"/>
      <c r="Q81" s="75"/>
      <c r="R81" s="24"/>
      <c r="S81" s="24"/>
      <c r="T81" s="24"/>
      <c r="U81" s="24"/>
      <c r="V81" s="24"/>
      <c r="W81" s="24"/>
      <c r="X81" s="49"/>
      <c r="Y81" s="28"/>
      <c r="Z81" s="28"/>
      <c r="AA81" s="28"/>
      <c r="AB81" s="42"/>
      <c r="AC81" s="28"/>
      <c r="AD81" s="24"/>
      <c r="AE81" s="24"/>
      <c r="AF81" s="47"/>
    </row>
    <row r="82" spans="1:32" ht="11.15" customHeight="1" x14ac:dyDescent="0.2">
      <c r="A82" s="24"/>
      <c r="B82" s="24"/>
      <c r="C82" s="24"/>
      <c r="D82" s="24"/>
      <c r="E82" s="24"/>
      <c r="F82" s="24"/>
      <c r="G82" s="24"/>
      <c r="H82" s="24"/>
      <c r="I82" s="24"/>
      <c r="J82" s="24"/>
      <c r="K82" s="24"/>
      <c r="L82" s="24"/>
      <c r="M82" s="24"/>
      <c r="N82" s="24"/>
      <c r="O82" s="24"/>
      <c r="P82" s="24"/>
      <c r="Q82" s="24"/>
      <c r="R82" s="24"/>
      <c r="S82" s="24"/>
      <c r="T82" s="24"/>
      <c r="U82" s="24"/>
      <c r="V82" s="24"/>
      <c r="W82" s="24"/>
      <c r="X82" s="49"/>
      <c r="Y82" s="28"/>
      <c r="Z82" s="28"/>
      <c r="AA82" s="28"/>
      <c r="AB82" s="42"/>
      <c r="AC82" s="28"/>
      <c r="AD82" s="24"/>
      <c r="AE82" s="24"/>
      <c r="AF82" s="47"/>
    </row>
    <row r="83" spans="1:32" ht="11.15" customHeight="1" x14ac:dyDescent="0.2">
      <c r="A83" s="24"/>
      <c r="B83" s="24"/>
      <c r="C83" s="24"/>
      <c r="D83" s="24"/>
      <c r="E83" s="24"/>
      <c r="F83" s="24"/>
      <c r="G83" s="24"/>
      <c r="H83" s="24"/>
      <c r="I83" s="24"/>
      <c r="J83" s="24"/>
      <c r="K83" s="24"/>
      <c r="L83" s="24"/>
      <c r="M83" s="24"/>
      <c r="N83" s="24"/>
      <c r="O83" s="24"/>
      <c r="P83" s="24"/>
      <c r="Q83" s="24"/>
      <c r="R83" s="24"/>
      <c r="S83" s="24"/>
      <c r="T83" s="24"/>
      <c r="U83" s="24"/>
      <c r="V83" s="24"/>
      <c r="W83" s="24"/>
      <c r="X83" s="49"/>
      <c r="Y83" s="28"/>
      <c r="Z83" s="28"/>
      <c r="AA83" s="28"/>
      <c r="AB83" s="42"/>
      <c r="AC83" s="28"/>
      <c r="AD83" s="24"/>
      <c r="AE83" s="24"/>
      <c r="AF83" s="47"/>
    </row>
    <row r="84" spans="1:32" ht="11.15" customHeight="1" x14ac:dyDescent="0.2">
      <c r="B84" s="24"/>
      <c r="C84" s="24"/>
      <c r="D84" s="24"/>
      <c r="E84" s="24"/>
      <c r="F84" s="24"/>
      <c r="G84" s="24"/>
      <c r="H84" s="24"/>
      <c r="I84" s="24"/>
      <c r="J84" s="24"/>
      <c r="K84" s="24"/>
      <c r="L84" s="24"/>
      <c r="M84" s="24"/>
      <c r="N84" s="24"/>
      <c r="O84" s="24"/>
      <c r="P84" s="24"/>
      <c r="Q84" s="24"/>
      <c r="R84" s="24"/>
      <c r="S84" s="24"/>
      <c r="T84" s="24"/>
    </row>
    <row r="85" spans="1:32" ht="11.15" customHeight="1" x14ac:dyDescent="0.2">
      <c r="B85" s="24"/>
      <c r="C85" s="24"/>
      <c r="D85" s="24"/>
      <c r="E85" s="24"/>
      <c r="F85" s="24"/>
      <c r="G85" s="24"/>
      <c r="H85" s="24"/>
      <c r="I85" s="24"/>
      <c r="J85" s="24"/>
      <c r="K85" s="24"/>
      <c r="L85" s="24"/>
      <c r="M85" s="24"/>
      <c r="N85" s="24"/>
      <c r="O85" s="24"/>
      <c r="P85" s="24"/>
      <c r="Q85" s="24"/>
      <c r="R85" s="24"/>
      <c r="S85" s="24"/>
    </row>
    <row r="86" spans="1:32" ht="11.15" customHeight="1" x14ac:dyDescent="0.2">
      <c r="B86" s="24"/>
      <c r="C86" s="24"/>
      <c r="D86" s="24"/>
      <c r="E86" s="24"/>
      <c r="F86" s="24"/>
      <c r="G86" s="24"/>
      <c r="H86" s="24"/>
      <c r="I86" s="24"/>
      <c r="J86" s="24"/>
      <c r="K86" s="24"/>
      <c r="L86" s="24"/>
      <c r="M86" s="24"/>
      <c r="N86" s="24"/>
      <c r="O86" s="24"/>
      <c r="P86" s="24"/>
      <c r="Q86" s="24"/>
    </row>
  </sheetData>
  <sheetProtection formatCells="0" formatRows="0" insertRows="0" deleteRows="0"/>
  <mergeCells count="14">
    <mergeCell ref="X31:X36"/>
    <mergeCell ref="AF31:AF36"/>
    <mergeCell ref="AF18:AF23"/>
    <mergeCell ref="X18:X23"/>
    <mergeCell ref="X5:X10"/>
    <mergeCell ref="AF5:AF10"/>
    <mergeCell ref="B76:V78"/>
    <mergeCell ref="AF57:AF62"/>
    <mergeCell ref="AF44:AF49"/>
    <mergeCell ref="X44:X49"/>
    <mergeCell ref="AF70:AF75"/>
    <mergeCell ref="X70:X75"/>
    <mergeCell ref="X57:X62"/>
    <mergeCell ref="B69:V75"/>
  </mergeCells>
  <printOptions horizontalCentered="1"/>
  <pageMargins left="0.25" right="0.25" top="0.1" bottom="0.1" header="0.3" footer="0.3"/>
  <pageSetup paperSize="9" orientation="portrait" r:id="rId1"/>
  <headerFooter>
    <oddFooter>&amp;CW-&amp;P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rgb="FFFF66CC"/>
  </sheetPr>
  <dimension ref="A1:AQ74"/>
  <sheetViews>
    <sheetView view="pageBreakPreview" zoomScaleNormal="100" zoomScaleSheetLayoutView="100" workbookViewId="0"/>
  </sheetViews>
  <sheetFormatPr defaultColWidth="2.77734375" defaultRowHeight="10" x14ac:dyDescent="0.2"/>
  <cols>
    <col min="1" max="1" width="1.77734375" style="180" customWidth="1"/>
    <col min="2" max="2" width="4.77734375" style="237" customWidth="1"/>
    <col min="3" max="4" width="1.77734375" style="180" customWidth="1"/>
    <col min="5" max="20" width="2.77734375" style="180"/>
    <col min="21" max="22" width="1.77734375" style="180" customWidth="1"/>
    <col min="23" max="37" width="2.77734375" style="180"/>
    <col min="38" max="38" width="2.77734375" style="415" customWidth="1"/>
    <col min="39" max="41" width="1.77734375" style="180" customWidth="1"/>
    <col min="42" max="42" width="4.77734375" style="80" customWidth="1"/>
    <col min="43" max="43" width="1.77734375" style="180" customWidth="1"/>
    <col min="44" max="16384" width="2.77734375" style="180"/>
  </cols>
  <sheetData>
    <row r="1" spans="1:43" x14ac:dyDescent="0.2">
      <c r="A1" s="920" t="s">
        <v>155</v>
      </c>
      <c r="B1" s="920"/>
      <c r="C1" s="920"/>
      <c r="D1" s="920"/>
      <c r="E1" s="920"/>
      <c r="F1" s="920"/>
      <c r="G1" s="920"/>
      <c r="H1" s="920"/>
      <c r="I1" s="920"/>
      <c r="J1" s="920"/>
      <c r="K1" s="920"/>
      <c r="L1" s="920"/>
      <c r="M1" s="920"/>
      <c r="N1" s="920"/>
      <c r="O1" s="920"/>
      <c r="P1" s="920"/>
      <c r="Q1" s="920"/>
      <c r="R1" s="920"/>
      <c r="S1" s="920"/>
      <c r="T1" s="920"/>
      <c r="U1" s="920"/>
      <c r="V1" s="920"/>
      <c r="W1" s="920"/>
      <c r="X1" s="920"/>
      <c r="Y1" s="920"/>
      <c r="Z1" s="920"/>
      <c r="AA1" s="920"/>
      <c r="AB1" s="920"/>
      <c r="AC1" s="920"/>
      <c r="AD1" s="920"/>
      <c r="AE1" s="920"/>
      <c r="AF1" s="920"/>
      <c r="AG1" s="920"/>
      <c r="AH1" s="920"/>
      <c r="AI1" s="920"/>
      <c r="AJ1" s="920"/>
      <c r="AK1" s="920"/>
      <c r="AL1" s="920"/>
      <c r="AM1" s="920"/>
      <c r="AN1" s="920"/>
      <c r="AO1" s="920"/>
      <c r="AP1" s="920"/>
      <c r="AQ1" s="920"/>
    </row>
    <row r="2" spans="1:43" ht="6" customHeight="1" x14ac:dyDescent="0.2">
      <c r="A2" s="28"/>
      <c r="B2" s="777"/>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42"/>
      <c r="AM2" s="28"/>
      <c r="AN2" s="28"/>
      <c r="AO2" s="28"/>
      <c r="AP2" s="28"/>
      <c r="AQ2" s="28"/>
    </row>
    <row r="3" spans="1:43" s="416" customFormat="1" ht="11.25" customHeight="1" thickBot="1" x14ac:dyDescent="0.25">
      <c r="A3" s="146"/>
      <c r="B3" s="797" t="s">
        <v>1543</v>
      </c>
      <c r="C3" s="148"/>
      <c r="D3" s="149"/>
      <c r="E3" s="922" t="s">
        <v>423</v>
      </c>
      <c r="F3" s="922"/>
      <c r="G3" s="922"/>
      <c r="H3" s="922"/>
      <c r="I3" s="922"/>
      <c r="J3" s="922"/>
      <c r="K3" s="922"/>
      <c r="L3" s="922"/>
      <c r="M3" s="922"/>
      <c r="N3" s="922"/>
      <c r="O3" s="922"/>
      <c r="P3" s="922"/>
      <c r="Q3" s="922"/>
      <c r="R3" s="922"/>
      <c r="S3" s="922"/>
      <c r="T3" s="922"/>
      <c r="U3" s="148"/>
      <c r="V3" s="149"/>
      <c r="W3" s="922" t="s">
        <v>103</v>
      </c>
      <c r="X3" s="922"/>
      <c r="Y3" s="922"/>
      <c r="Z3" s="922"/>
      <c r="AA3" s="922"/>
      <c r="AB3" s="922"/>
      <c r="AC3" s="922"/>
      <c r="AD3" s="922"/>
      <c r="AE3" s="922"/>
      <c r="AF3" s="922"/>
      <c r="AG3" s="922"/>
      <c r="AH3" s="922"/>
      <c r="AI3" s="922"/>
      <c r="AJ3" s="922"/>
      <c r="AK3" s="922"/>
      <c r="AL3" s="922"/>
      <c r="AM3" s="148"/>
      <c r="AN3" s="925" t="s">
        <v>482</v>
      </c>
      <c r="AO3" s="926"/>
      <c r="AP3" s="926"/>
      <c r="AQ3" s="926"/>
    </row>
    <row r="4" spans="1:43" ht="6" customHeight="1" x14ac:dyDescent="0.2">
      <c r="A4" s="28"/>
      <c r="B4" s="757"/>
      <c r="C4" s="94"/>
      <c r="D4" s="95"/>
      <c r="E4" s="28"/>
      <c r="F4" s="28"/>
      <c r="G4" s="28"/>
      <c r="H4" s="28"/>
      <c r="I4" s="28"/>
      <c r="J4" s="28"/>
      <c r="K4" s="28"/>
      <c r="L4" s="28"/>
      <c r="M4" s="28"/>
      <c r="N4" s="28"/>
      <c r="O4" s="28"/>
      <c r="P4" s="28"/>
      <c r="Q4" s="28"/>
      <c r="R4" s="28"/>
      <c r="S4" s="28"/>
      <c r="T4" s="28"/>
      <c r="U4" s="94"/>
      <c r="V4" s="95"/>
      <c r="W4" s="28"/>
      <c r="X4" s="28"/>
      <c r="Y4" s="28"/>
      <c r="Z4" s="28"/>
      <c r="AA4" s="28"/>
      <c r="AB4" s="28"/>
      <c r="AC4" s="28"/>
      <c r="AD4" s="28"/>
      <c r="AE4" s="28"/>
      <c r="AF4" s="28"/>
      <c r="AG4" s="28"/>
      <c r="AH4" s="28"/>
      <c r="AI4" s="28"/>
      <c r="AJ4" s="28"/>
      <c r="AK4" s="28"/>
      <c r="AL4" s="42"/>
      <c r="AM4" s="94"/>
      <c r="AN4" s="95"/>
      <c r="AO4" s="28"/>
      <c r="AP4" s="28"/>
      <c r="AQ4" s="28"/>
    </row>
    <row r="5" spans="1:43" ht="11.25" customHeight="1" x14ac:dyDescent="0.2">
      <c r="A5" s="28"/>
      <c r="B5" s="757">
        <v>201</v>
      </c>
      <c r="C5" s="94"/>
      <c r="D5" s="95"/>
      <c r="E5" s="927" t="str">
        <f ca="1">VLOOKUP(INDIRECT(ADDRESS(ROW(),COLUMN()-3)),Language_Translations,MATCH(Language_Selected,Language_Options,0),FALSE)</f>
        <v>Je voudrais maintenant vous poser des questions sur toutes les naissances que vous avez eues durant votre vie. Avez-vous déjà donné naissance à des enfants ?</v>
      </c>
      <c r="F5" s="927"/>
      <c r="G5" s="927"/>
      <c r="H5" s="927"/>
      <c r="I5" s="927"/>
      <c r="J5" s="927"/>
      <c r="K5" s="927"/>
      <c r="L5" s="927"/>
      <c r="M5" s="927"/>
      <c r="N5" s="927"/>
      <c r="O5" s="927"/>
      <c r="P5" s="927"/>
      <c r="Q5" s="927"/>
      <c r="R5" s="927"/>
      <c r="S5" s="927"/>
      <c r="T5" s="927"/>
      <c r="U5" s="181"/>
      <c r="V5" s="95"/>
      <c r="AL5" s="180"/>
      <c r="AM5" s="765"/>
      <c r="AN5" s="95"/>
      <c r="AP5" s="180"/>
      <c r="AQ5" s="24"/>
    </row>
    <row r="6" spans="1:43" ht="11.25" customHeight="1" x14ac:dyDescent="0.2">
      <c r="A6" s="766"/>
      <c r="B6" s="757"/>
      <c r="C6" s="765"/>
      <c r="D6" s="95"/>
      <c r="E6" s="927"/>
      <c r="F6" s="927"/>
      <c r="G6" s="927"/>
      <c r="H6" s="927"/>
      <c r="I6" s="927"/>
      <c r="J6" s="927"/>
      <c r="K6" s="927"/>
      <c r="L6" s="927"/>
      <c r="M6" s="927"/>
      <c r="N6" s="927"/>
      <c r="O6" s="927"/>
      <c r="P6" s="927"/>
      <c r="Q6" s="927"/>
      <c r="R6" s="927"/>
      <c r="S6" s="927"/>
      <c r="T6" s="927"/>
      <c r="U6" s="181"/>
      <c r="V6" s="95"/>
      <c r="W6" s="24" t="s">
        <v>444</v>
      </c>
      <c r="X6" s="24"/>
      <c r="Y6" s="182" t="s">
        <v>2</v>
      </c>
      <c r="Z6" s="182"/>
      <c r="AA6" s="182"/>
      <c r="AB6" s="182"/>
      <c r="AC6" s="182"/>
      <c r="AD6" s="182"/>
      <c r="AE6" s="182"/>
      <c r="AF6" s="182"/>
      <c r="AG6" s="182"/>
      <c r="AH6" s="182"/>
      <c r="AI6" s="182"/>
      <c r="AJ6" s="182"/>
      <c r="AK6" s="182"/>
      <c r="AL6" s="178" t="s">
        <v>10</v>
      </c>
      <c r="AM6" s="94"/>
      <c r="AN6" s="95"/>
      <c r="AO6" s="24"/>
      <c r="AP6" s="24"/>
      <c r="AQ6" s="792"/>
    </row>
    <row r="7" spans="1:43" ht="11.25" customHeight="1" x14ac:dyDescent="0.2">
      <c r="A7" s="766"/>
      <c r="B7" s="757"/>
      <c r="C7" s="765"/>
      <c r="D7" s="95"/>
      <c r="E7" s="927"/>
      <c r="F7" s="927"/>
      <c r="G7" s="927"/>
      <c r="H7" s="927"/>
      <c r="I7" s="927"/>
      <c r="J7" s="927"/>
      <c r="K7" s="927"/>
      <c r="L7" s="927"/>
      <c r="M7" s="927"/>
      <c r="N7" s="927"/>
      <c r="O7" s="927"/>
      <c r="P7" s="927"/>
      <c r="Q7" s="927"/>
      <c r="R7" s="927"/>
      <c r="S7" s="927"/>
      <c r="T7" s="927"/>
      <c r="U7" s="181"/>
      <c r="V7" s="95"/>
      <c r="W7" s="24" t="s">
        <v>445</v>
      </c>
      <c r="X7" s="24"/>
      <c r="Y7" s="182" t="s">
        <v>2</v>
      </c>
      <c r="Z7" s="182"/>
      <c r="AA7" s="182"/>
      <c r="AB7" s="182"/>
      <c r="AC7" s="182"/>
      <c r="AD7" s="182"/>
      <c r="AE7" s="182"/>
      <c r="AF7" s="182"/>
      <c r="AG7" s="182"/>
      <c r="AH7" s="182"/>
      <c r="AI7" s="182"/>
      <c r="AJ7" s="182"/>
      <c r="AK7" s="182"/>
      <c r="AL7" s="178" t="s">
        <v>12</v>
      </c>
      <c r="AM7" s="765"/>
      <c r="AN7" s="95"/>
      <c r="AO7" s="792"/>
      <c r="AP7" s="24">
        <v>206</v>
      </c>
      <c r="AQ7" s="792"/>
    </row>
    <row r="8" spans="1:43" ht="11.25" customHeight="1" x14ac:dyDescent="0.2">
      <c r="A8" s="766"/>
      <c r="B8" s="757"/>
      <c r="C8" s="765"/>
      <c r="D8" s="95"/>
      <c r="E8" s="927"/>
      <c r="F8" s="927"/>
      <c r="G8" s="927"/>
      <c r="H8" s="927"/>
      <c r="I8" s="927"/>
      <c r="J8" s="927"/>
      <c r="K8" s="927"/>
      <c r="L8" s="927"/>
      <c r="M8" s="927"/>
      <c r="N8" s="927"/>
      <c r="O8" s="927"/>
      <c r="P8" s="927"/>
      <c r="Q8" s="927"/>
      <c r="R8" s="927"/>
      <c r="S8" s="927"/>
      <c r="T8" s="927"/>
      <c r="U8" s="181"/>
      <c r="V8" s="95"/>
      <c r="W8" s="792"/>
      <c r="X8" s="792"/>
      <c r="Y8" s="182"/>
      <c r="Z8" s="182"/>
      <c r="AA8" s="182"/>
      <c r="AB8" s="182"/>
      <c r="AC8" s="182"/>
      <c r="AD8" s="182"/>
      <c r="AE8" s="182"/>
      <c r="AF8" s="182"/>
      <c r="AG8" s="182"/>
      <c r="AH8" s="182"/>
      <c r="AI8" s="182"/>
      <c r="AJ8" s="182"/>
      <c r="AK8" s="182"/>
      <c r="AL8" s="178"/>
      <c r="AM8" s="765"/>
      <c r="AN8" s="95"/>
      <c r="AO8" s="792"/>
      <c r="AP8" s="792"/>
      <c r="AQ8" s="792"/>
    </row>
    <row r="9" spans="1:43" ht="6" customHeight="1" x14ac:dyDescent="0.2">
      <c r="A9" s="28"/>
      <c r="B9" s="777"/>
      <c r="C9" s="94"/>
      <c r="D9" s="95"/>
      <c r="E9" s="763"/>
      <c r="F9" s="763"/>
      <c r="G9" s="763"/>
      <c r="H9" s="763"/>
      <c r="I9" s="763"/>
      <c r="J9" s="763"/>
      <c r="K9" s="763"/>
      <c r="L9" s="763"/>
      <c r="M9" s="763"/>
      <c r="N9" s="763"/>
      <c r="O9" s="763"/>
      <c r="P9" s="763"/>
      <c r="Q9" s="763"/>
      <c r="R9" s="763"/>
      <c r="S9" s="763"/>
      <c r="T9" s="763"/>
      <c r="U9" s="181"/>
      <c r="V9" s="95"/>
      <c r="AL9" s="180"/>
      <c r="AM9" s="94"/>
      <c r="AN9" s="95"/>
      <c r="AO9" s="24"/>
      <c r="AP9" s="180"/>
      <c r="AQ9" s="24"/>
    </row>
    <row r="10" spans="1:43" ht="6" hidden="1" customHeight="1" x14ac:dyDescent="0.2">
      <c r="A10" s="30"/>
      <c r="B10" s="793"/>
      <c r="C10" s="91"/>
      <c r="D10" s="44"/>
      <c r="E10" s="30"/>
      <c r="F10" s="30"/>
      <c r="G10" s="30"/>
      <c r="H10" s="30"/>
      <c r="I10" s="30"/>
      <c r="J10" s="30"/>
      <c r="K10" s="30"/>
      <c r="L10" s="30"/>
      <c r="M10" s="30"/>
      <c r="N10" s="30"/>
      <c r="O10" s="30"/>
      <c r="P10" s="30"/>
      <c r="Q10" s="30"/>
      <c r="R10" s="30"/>
      <c r="S10" s="30"/>
      <c r="T10" s="30"/>
      <c r="U10" s="91"/>
      <c r="V10" s="44"/>
      <c r="W10" s="30"/>
      <c r="X10" s="30"/>
      <c r="Y10" s="30"/>
      <c r="Z10" s="30"/>
      <c r="AA10" s="30"/>
      <c r="AB10" s="30"/>
      <c r="AC10" s="30"/>
      <c r="AD10" s="30"/>
      <c r="AE10" s="30"/>
      <c r="AF10" s="30"/>
      <c r="AG10" s="30"/>
      <c r="AH10" s="30"/>
      <c r="AI10" s="30"/>
      <c r="AJ10" s="30"/>
      <c r="AK10" s="30"/>
      <c r="AL10" s="185"/>
      <c r="AM10" s="91"/>
      <c r="AN10" s="44"/>
      <c r="AO10" s="30"/>
      <c r="AP10" s="30"/>
      <c r="AQ10" s="30"/>
    </row>
    <row r="11" spans="1:43" ht="6" customHeight="1" x14ac:dyDescent="0.2">
      <c r="A11" s="26"/>
      <c r="B11" s="756"/>
      <c r="C11" s="89"/>
      <c r="D11" s="45"/>
      <c r="E11" s="26"/>
      <c r="F11" s="26"/>
      <c r="G11" s="26"/>
      <c r="H11" s="26"/>
      <c r="I11" s="26"/>
      <c r="J11" s="26"/>
      <c r="K11" s="26"/>
      <c r="L11" s="26"/>
      <c r="M11" s="26"/>
      <c r="N11" s="26"/>
      <c r="O11" s="26"/>
      <c r="P11" s="26"/>
      <c r="Q11" s="26"/>
      <c r="R11" s="26"/>
      <c r="S11" s="26"/>
      <c r="T11" s="26"/>
      <c r="U11" s="89"/>
      <c r="V11" s="45"/>
      <c r="W11" s="26"/>
      <c r="X11" s="26"/>
      <c r="Y11" s="26"/>
      <c r="Z11" s="26"/>
      <c r="AA11" s="26"/>
      <c r="AB11" s="26"/>
      <c r="AC11" s="26"/>
      <c r="AD11" s="26"/>
      <c r="AE11" s="26"/>
      <c r="AF11" s="26"/>
      <c r="AG11" s="26"/>
      <c r="AH11" s="26"/>
      <c r="AI11" s="26"/>
      <c r="AJ11" s="26"/>
      <c r="AK11" s="26"/>
      <c r="AL11" s="187"/>
      <c r="AM11" s="89"/>
      <c r="AN11" s="45"/>
      <c r="AO11" s="26"/>
      <c r="AP11" s="26"/>
      <c r="AQ11" s="26"/>
    </row>
    <row r="12" spans="1:43" ht="11.25" customHeight="1" x14ac:dyDescent="0.2">
      <c r="A12" s="28"/>
      <c r="B12" s="777">
        <v>202</v>
      </c>
      <c r="C12" s="94"/>
      <c r="D12" s="95"/>
      <c r="E12" s="927" t="str">
        <f ca="1">VLOOKUP(INDIRECT(ADDRESS(ROW(),COLUMN()-3)),Language_Translations,MATCH(Language_Selected,Language_Options,0),FALSE)</f>
        <v>Avez-vous des fils ou des filles à qui vous avez donné naissance et qui vivent actuellement avec vous ?</v>
      </c>
      <c r="F12" s="927"/>
      <c r="G12" s="927"/>
      <c r="H12" s="927"/>
      <c r="I12" s="927"/>
      <c r="J12" s="927"/>
      <c r="K12" s="927"/>
      <c r="L12" s="927"/>
      <c r="M12" s="927"/>
      <c r="N12" s="927"/>
      <c r="O12" s="927"/>
      <c r="P12" s="927"/>
      <c r="Q12" s="927"/>
      <c r="R12" s="927"/>
      <c r="S12" s="927"/>
      <c r="T12" s="927"/>
      <c r="U12" s="181"/>
      <c r="V12" s="95"/>
      <c r="W12" s="697" t="s">
        <v>444</v>
      </c>
      <c r="X12" s="24"/>
      <c r="Y12" s="182" t="s">
        <v>2</v>
      </c>
      <c r="Z12" s="182"/>
      <c r="AA12" s="182"/>
      <c r="AB12" s="182"/>
      <c r="AC12" s="182"/>
      <c r="AD12" s="182"/>
      <c r="AE12" s="182"/>
      <c r="AF12" s="182"/>
      <c r="AG12" s="182"/>
      <c r="AH12" s="182"/>
      <c r="AI12" s="182"/>
      <c r="AJ12" s="182"/>
      <c r="AK12" s="182"/>
      <c r="AL12" s="178" t="s">
        <v>10</v>
      </c>
      <c r="AM12" s="94"/>
      <c r="AN12" s="95"/>
      <c r="AO12" s="24"/>
      <c r="AP12" s="24"/>
      <c r="AQ12" s="24"/>
    </row>
    <row r="13" spans="1:43" x14ac:dyDescent="0.2">
      <c r="A13" s="28"/>
      <c r="B13" s="777"/>
      <c r="C13" s="94"/>
      <c r="D13" s="95"/>
      <c r="E13" s="927"/>
      <c r="F13" s="927"/>
      <c r="G13" s="927"/>
      <c r="H13" s="927"/>
      <c r="I13" s="927"/>
      <c r="J13" s="927"/>
      <c r="K13" s="927"/>
      <c r="L13" s="927"/>
      <c r="M13" s="927"/>
      <c r="N13" s="927"/>
      <c r="O13" s="927"/>
      <c r="P13" s="927"/>
      <c r="Q13" s="927"/>
      <c r="R13" s="927"/>
      <c r="S13" s="927"/>
      <c r="T13" s="927"/>
      <c r="U13" s="181"/>
      <c r="V13" s="95"/>
      <c r="W13" s="697" t="s">
        <v>445</v>
      </c>
      <c r="X13" s="24"/>
      <c r="Y13" s="182" t="s">
        <v>2</v>
      </c>
      <c r="Z13" s="182"/>
      <c r="AA13" s="182"/>
      <c r="AB13" s="182"/>
      <c r="AC13" s="182"/>
      <c r="AD13" s="182"/>
      <c r="AE13" s="182"/>
      <c r="AF13" s="182"/>
      <c r="AG13" s="182"/>
      <c r="AH13" s="182"/>
      <c r="AI13" s="182"/>
      <c r="AJ13" s="182"/>
      <c r="AK13" s="182"/>
      <c r="AL13" s="178" t="s">
        <v>12</v>
      </c>
      <c r="AM13" s="94"/>
      <c r="AN13" s="95"/>
      <c r="AO13" s="24"/>
      <c r="AP13" s="29">
        <v>204</v>
      </c>
      <c r="AQ13" s="24"/>
    </row>
    <row r="14" spans="1:43" x14ac:dyDescent="0.2">
      <c r="A14" s="766"/>
      <c r="B14" s="777"/>
      <c r="C14" s="765"/>
      <c r="D14" s="95"/>
      <c r="E14" s="927"/>
      <c r="F14" s="927"/>
      <c r="G14" s="927"/>
      <c r="H14" s="927"/>
      <c r="I14" s="927"/>
      <c r="J14" s="927"/>
      <c r="K14" s="927"/>
      <c r="L14" s="927"/>
      <c r="M14" s="927"/>
      <c r="N14" s="927"/>
      <c r="O14" s="927"/>
      <c r="P14" s="927"/>
      <c r="Q14" s="927"/>
      <c r="R14" s="927"/>
      <c r="S14" s="927"/>
      <c r="T14" s="927"/>
      <c r="U14" s="181"/>
      <c r="V14" s="95"/>
      <c r="W14" s="792"/>
      <c r="X14" s="792"/>
      <c r="Y14" s="182"/>
      <c r="Z14" s="182"/>
      <c r="AA14" s="182"/>
      <c r="AB14" s="182"/>
      <c r="AC14" s="182"/>
      <c r="AD14" s="182"/>
      <c r="AE14" s="182"/>
      <c r="AF14" s="182"/>
      <c r="AG14" s="182"/>
      <c r="AH14" s="182"/>
      <c r="AI14" s="182"/>
      <c r="AJ14" s="182"/>
      <c r="AK14" s="182"/>
      <c r="AL14" s="178"/>
      <c r="AM14" s="765"/>
      <c r="AN14" s="95"/>
      <c r="AO14" s="792"/>
      <c r="AP14" s="769"/>
      <c r="AQ14" s="792"/>
    </row>
    <row r="15" spans="1:43" ht="6" customHeight="1" x14ac:dyDescent="0.2">
      <c r="A15" s="30"/>
      <c r="B15" s="793"/>
      <c r="C15" s="91"/>
      <c r="D15" s="44"/>
      <c r="E15" s="30"/>
      <c r="F15" s="30"/>
      <c r="G15" s="30"/>
      <c r="H15" s="30"/>
      <c r="I15" s="30"/>
      <c r="J15" s="30"/>
      <c r="K15" s="30"/>
      <c r="L15" s="30"/>
      <c r="M15" s="30"/>
      <c r="N15" s="30"/>
      <c r="O15" s="30"/>
      <c r="P15" s="30"/>
      <c r="Q15" s="30"/>
      <c r="R15" s="30"/>
      <c r="S15" s="30"/>
      <c r="T15" s="30"/>
      <c r="U15" s="91"/>
      <c r="V15" s="44"/>
      <c r="W15" s="30"/>
      <c r="X15" s="30"/>
      <c r="Y15" s="30"/>
      <c r="Z15" s="30"/>
      <c r="AA15" s="30"/>
      <c r="AB15" s="30"/>
      <c r="AC15" s="30"/>
      <c r="AD15" s="30"/>
      <c r="AE15" s="30"/>
      <c r="AF15" s="30"/>
      <c r="AG15" s="30"/>
      <c r="AH15" s="30"/>
      <c r="AI15" s="30"/>
      <c r="AJ15" s="30"/>
      <c r="AK15" s="30"/>
      <c r="AL15" s="185"/>
      <c r="AM15" s="91"/>
      <c r="AN15" s="44"/>
      <c r="AO15" s="30"/>
      <c r="AP15" s="30"/>
      <c r="AQ15" s="30"/>
    </row>
    <row r="16" spans="1:43" ht="6" customHeight="1" x14ac:dyDescent="0.2">
      <c r="A16" s="26"/>
      <c r="B16" s="756"/>
      <c r="C16" s="89"/>
      <c r="D16" s="45"/>
      <c r="E16" s="26"/>
      <c r="F16" s="26"/>
      <c r="G16" s="26"/>
      <c r="H16" s="26"/>
      <c r="I16" s="26"/>
      <c r="J16" s="26"/>
      <c r="K16" s="26"/>
      <c r="L16" s="26"/>
      <c r="M16" s="26"/>
      <c r="N16" s="26"/>
      <c r="O16" s="26"/>
      <c r="P16" s="26"/>
      <c r="Q16" s="26"/>
      <c r="R16" s="26"/>
      <c r="S16" s="26"/>
      <c r="T16" s="26"/>
      <c r="U16" s="89"/>
      <c r="V16" s="45"/>
      <c r="W16" s="26"/>
      <c r="X16" s="26"/>
      <c r="Y16" s="26"/>
      <c r="Z16" s="26"/>
      <c r="AA16" s="26"/>
      <c r="AB16" s="26"/>
      <c r="AC16" s="26"/>
      <c r="AD16" s="26"/>
      <c r="AE16" s="26"/>
      <c r="AF16" s="26"/>
      <c r="AG16" s="26"/>
      <c r="AH16" s="26"/>
      <c r="AI16" s="26"/>
      <c r="AJ16" s="26"/>
      <c r="AK16" s="26"/>
      <c r="AL16" s="187"/>
      <c r="AM16" s="89"/>
      <c r="AN16" s="45"/>
      <c r="AO16" s="26"/>
      <c r="AP16" s="26"/>
      <c r="AQ16" s="26"/>
    </row>
    <row r="17" spans="1:43" ht="11.25" customHeight="1" x14ac:dyDescent="0.2">
      <c r="A17" s="28"/>
      <c r="B17" s="777">
        <v>203</v>
      </c>
      <c r="C17" s="94"/>
      <c r="D17" s="95"/>
      <c r="E17" s="540" t="s">
        <v>55</v>
      </c>
      <c r="F17" s="927" t="str">
        <f ca="1">VLOOKUP(CONCATENATE($B$17&amp;INDIRECT(ADDRESS(ROW(),COLUMN()-1))),Language_Translations,MATCH(Language_Selected,Language_Options,0),FALSE)</f>
        <v>Combien de fils vivent avec vous ?</v>
      </c>
      <c r="G17" s="927"/>
      <c r="H17" s="927"/>
      <c r="I17" s="927"/>
      <c r="J17" s="927"/>
      <c r="K17" s="927"/>
      <c r="L17" s="927"/>
      <c r="M17" s="927"/>
      <c r="N17" s="927"/>
      <c r="O17" s="927"/>
      <c r="P17" s="927"/>
      <c r="Q17" s="927"/>
      <c r="R17" s="927"/>
      <c r="S17" s="927"/>
      <c r="T17" s="927"/>
      <c r="U17" s="94"/>
      <c r="V17" s="95"/>
      <c r="Y17" s="628"/>
      <c r="Z17" s="628"/>
      <c r="AA17" s="628"/>
      <c r="AB17" s="628"/>
      <c r="AC17" s="80"/>
      <c r="AD17" s="24"/>
      <c r="AE17" s="24"/>
      <c r="AF17" s="24"/>
      <c r="AG17" s="24"/>
      <c r="AH17" s="24"/>
      <c r="AI17" s="45"/>
      <c r="AJ17" s="89"/>
      <c r="AK17" s="45"/>
      <c r="AL17" s="37"/>
      <c r="AM17" s="94"/>
      <c r="AN17" s="95"/>
      <c r="AO17" s="24"/>
      <c r="AP17" s="24"/>
      <c r="AQ17" s="24"/>
    </row>
    <row r="18" spans="1:43" ht="11.25" customHeight="1" x14ac:dyDescent="0.2">
      <c r="A18" s="28"/>
      <c r="C18" s="94"/>
      <c r="D18" s="95"/>
      <c r="E18" s="540"/>
      <c r="F18" s="927"/>
      <c r="G18" s="927"/>
      <c r="H18" s="927"/>
      <c r="I18" s="927"/>
      <c r="J18" s="927"/>
      <c r="K18" s="927"/>
      <c r="L18" s="927"/>
      <c r="M18" s="927"/>
      <c r="N18" s="927"/>
      <c r="O18" s="927"/>
      <c r="P18" s="927"/>
      <c r="Q18" s="927"/>
      <c r="R18" s="927"/>
      <c r="S18" s="927"/>
      <c r="T18" s="927"/>
      <c r="U18" s="181"/>
      <c r="V18" s="95"/>
      <c r="W18" s="24" t="s">
        <v>55</v>
      </c>
      <c r="X18" s="700" t="s">
        <v>491</v>
      </c>
      <c r="Y18" s="628"/>
      <c r="Z18" s="628"/>
      <c r="AA18" s="628"/>
      <c r="AB18" s="628"/>
      <c r="AC18" s="182"/>
      <c r="AD18" s="182" t="s">
        <v>2</v>
      </c>
      <c r="AE18" s="182"/>
      <c r="AF18" s="182"/>
      <c r="AG18" s="182"/>
      <c r="AH18" s="182"/>
      <c r="AI18" s="44"/>
      <c r="AJ18" s="91"/>
      <c r="AK18" s="44"/>
      <c r="AL18" s="39"/>
      <c r="AM18" s="94"/>
      <c r="AN18" s="95"/>
      <c r="AO18" s="24"/>
      <c r="AP18" s="24"/>
      <c r="AQ18" s="24"/>
    </row>
    <row r="19" spans="1:43" ht="11.25" customHeight="1" x14ac:dyDescent="0.2">
      <c r="A19" s="28"/>
      <c r="B19" s="777"/>
      <c r="C19" s="94"/>
      <c r="D19" s="95"/>
      <c r="E19" s="194" t="s">
        <v>56</v>
      </c>
      <c r="F19" s="927" t="str">
        <f ca="1">VLOOKUP(CONCATENATE($B$17&amp;INDIRECT(ADDRESS(ROW(),COLUMN()-1))),Language_Translations,MATCH(Language_Selected,Language_Options,0),FALSE)</f>
        <v>Et combien de filles vivent avec vous ?</v>
      </c>
      <c r="G19" s="927"/>
      <c r="H19" s="927"/>
      <c r="I19" s="927"/>
      <c r="J19" s="927"/>
      <c r="K19" s="927"/>
      <c r="L19" s="927"/>
      <c r="M19" s="927"/>
      <c r="N19" s="927"/>
      <c r="O19" s="927"/>
      <c r="P19" s="927"/>
      <c r="Q19" s="927"/>
      <c r="R19" s="927"/>
      <c r="S19" s="927"/>
      <c r="T19" s="927"/>
      <c r="U19" s="181"/>
      <c r="V19" s="95"/>
      <c r="W19" s="24"/>
      <c r="X19" s="24"/>
      <c r="Y19" s="24"/>
      <c r="Z19" s="24"/>
      <c r="AA19" s="24"/>
      <c r="AB19" s="24"/>
      <c r="AC19" s="24"/>
      <c r="AD19" s="24"/>
      <c r="AF19" s="24"/>
      <c r="AG19" s="24"/>
      <c r="AH19" s="24"/>
      <c r="AI19" s="45"/>
      <c r="AJ19" s="89"/>
      <c r="AK19" s="45"/>
      <c r="AL19" s="37"/>
      <c r="AM19" s="94"/>
      <c r="AN19" s="95"/>
      <c r="AO19" s="24"/>
      <c r="AP19" s="24"/>
      <c r="AQ19" s="24"/>
    </row>
    <row r="20" spans="1:43" ht="11.25" customHeight="1" x14ac:dyDescent="0.2">
      <c r="A20" s="28"/>
      <c r="B20" s="777"/>
      <c r="C20" s="94"/>
      <c r="D20" s="95"/>
      <c r="E20" s="194"/>
      <c r="F20" s="927"/>
      <c r="G20" s="927"/>
      <c r="H20" s="927"/>
      <c r="I20" s="927"/>
      <c r="J20" s="927"/>
      <c r="K20" s="927"/>
      <c r="L20" s="927"/>
      <c r="M20" s="927"/>
      <c r="N20" s="927"/>
      <c r="O20" s="927"/>
      <c r="P20" s="927"/>
      <c r="Q20" s="927"/>
      <c r="R20" s="927"/>
      <c r="S20" s="927"/>
      <c r="T20" s="927"/>
      <c r="U20" s="181"/>
      <c r="V20" s="95"/>
      <c r="W20" s="80" t="s">
        <v>56</v>
      </c>
      <c r="X20" s="700" t="s">
        <v>492</v>
      </c>
      <c r="Y20" s="24"/>
      <c r="Z20" s="24"/>
      <c r="AA20" s="24"/>
      <c r="AB20" s="24"/>
      <c r="AC20" s="24"/>
      <c r="AD20" s="24"/>
      <c r="AE20" s="183" t="s">
        <v>2</v>
      </c>
      <c r="AF20" s="182"/>
      <c r="AG20" s="182"/>
      <c r="AH20" s="182"/>
      <c r="AI20" s="44"/>
      <c r="AJ20" s="91"/>
      <c r="AK20" s="44"/>
      <c r="AL20" s="39"/>
      <c r="AM20" s="94"/>
      <c r="AN20" s="95"/>
      <c r="AO20" s="24"/>
      <c r="AP20" s="24"/>
      <c r="AQ20" s="24"/>
    </row>
    <row r="21" spans="1:43" x14ac:dyDescent="0.2">
      <c r="A21" s="28"/>
      <c r="B21" s="777"/>
      <c r="C21" s="94"/>
      <c r="D21" s="95"/>
      <c r="F21" s="919" t="s">
        <v>493</v>
      </c>
      <c r="G21" s="919"/>
      <c r="H21" s="919"/>
      <c r="I21" s="919"/>
      <c r="J21" s="919"/>
      <c r="K21" s="919"/>
      <c r="L21" s="919"/>
      <c r="M21" s="919"/>
      <c r="N21" s="919"/>
      <c r="O21" s="919"/>
      <c r="P21" s="919"/>
      <c r="Q21" s="919"/>
      <c r="R21" s="919"/>
      <c r="S21" s="919"/>
      <c r="T21" s="919"/>
      <c r="U21" s="181"/>
      <c r="V21" s="95"/>
      <c r="W21" s="24"/>
      <c r="X21" s="24"/>
      <c r="Y21" s="24"/>
      <c r="Z21" s="24"/>
      <c r="AA21" s="24"/>
      <c r="AB21" s="24"/>
      <c r="AC21" s="24"/>
      <c r="AD21" s="24"/>
      <c r="AE21" s="24"/>
      <c r="AF21" s="24"/>
      <c r="AG21" s="24"/>
      <c r="AH21" s="24"/>
      <c r="AI21" s="24"/>
      <c r="AJ21" s="24"/>
      <c r="AK21" s="24"/>
      <c r="AL21" s="36"/>
      <c r="AM21" s="94"/>
      <c r="AN21" s="95"/>
      <c r="AO21" s="24"/>
      <c r="AP21" s="24"/>
      <c r="AQ21" s="24"/>
    </row>
    <row r="22" spans="1:43" ht="6" customHeight="1" x14ac:dyDescent="0.2">
      <c r="A22" s="30"/>
      <c r="B22" s="793"/>
      <c r="C22" s="91"/>
      <c r="D22" s="44"/>
      <c r="E22" s="30"/>
      <c r="F22" s="30"/>
      <c r="G22" s="30"/>
      <c r="H22" s="30"/>
      <c r="I22" s="30"/>
      <c r="J22" s="30"/>
      <c r="K22" s="30"/>
      <c r="L22" s="30"/>
      <c r="M22" s="30"/>
      <c r="N22" s="30"/>
      <c r="O22" s="30"/>
      <c r="P22" s="30"/>
      <c r="Q22" s="30"/>
      <c r="R22" s="30"/>
      <c r="S22" s="30"/>
      <c r="T22" s="30"/>
      <c r="U22" s="91"/>
      <c r="V22" s="44"/>
      <c r="W22" s="30"/>
      <c r="X22" s="30"/>
      <c r="Y22" s="30"/>
      <c r="Z22" s="30"/>
      <c r="AA22" s="30"/>
      <c r="AB22" s="30"/>
      <c r="AC22" s="30"/>
      <c r="AD22" s="30"/>
      <c r="AE22" s="30"/>
      <c r="AF22" s="30"/>
      <c r="AG22" s="30"/>
      <c r="AH22" s="30"/>
      <c r="AI22" s="30"/>
      <c r="AJ22" s="30"/>
      <c r="AK22" s="30"/>
      <c r="AL22" s="185"/>
      <c r="AM22" s="91"/>
      <c r="AN22" s="44"/>
      <c r="AO22" s="30"/>
      <c r="AP22" s="30"/>
      <c r="AQ22" s="30"/>
    </row>
    <row r="23" spans="1:43" ht="6" customHeight="1" x14ac:dyDescent="0.2">
      <c r="A23" s="26"/>
      <c r="B23" s="756"/>
      <c r="C23" s="89"/>
      <c r="D23" s="45"/>
      <c r="E23" s="26"/>
      <c r="F23" s="26"/>
      <c r="G23" s="26"/>
      <c r="H23" s="26"/>
      <c r="I23" s="26"/>
      <c r="J23" s="26"/>
      <c r="K23" s="26"/>
      <c r="L23" s="26"/>
      <c r="M23" s="26"/>
      <c r="N23" s="26"/>
      <c r="O23" s="26"/>
      <c r="P23" s="26"/>
      <c r="Q23" s="26"/>
      <c r="R23" s="26"/>
      <c r="S23" s="26"/>
      <c r="T23" s="26"/>
      <c r="U23" s="89"/>
      <c r="V23" s="45"/>
      <c r="W23" s="26"/>
      <c r="X23" s="26"/>
      <c r="Y23" s="26"/>
      <c r="Z23" s="26"/>
      <c r="AA23" s="26"/>
      <c r="AB23" s="26"/>
      <c r="AC23" s="26"/>
      <c r="AD23" s="26"/>
      <c r="AE23" s="26"/>
      <c r="AF23" s="26"/>
      <c r="AG23" s="26"/>
      <c r="AH23" s="26"/>
      <c r="AI23" s="26"/>
      <c r="AJ23" s="26"/>
      <c r="AK23" s="26"/>
      <c r="AL23" s="187"/>
      <c r="AM23" s="89"/>
      <c r="AN23" s="45"/>
      <c r="AO23" s="26"/>
      <c r="AP23" s="26"/>
      <c r="AQ23" s="26"/>
    </row>
    <row r="24" spans="1:43" ht="11.25" customHeight="1" x14ac:dyDescent="0.2">
      <c r="A24" s="28"/>
      <c r="B24" s="777">
        <v>204</v>
      </c>
      <c r="C24" s="94"/>
      <c r="D24" s="95"/>
      <c r="E24" s="927" t="str">
        <f ca="1">VLOOKUP(INDIRECT(ADDRESS(ROW(),COLUMN()-3)),Language_Translations,MATCH(Language_Selected,Language_Options,0),FALSE)</f>
        <v>Avez-vous des fils ou filles à qui vous avez donné naissance qui sont toujours en vie mais qui ne vivent pas avec vous ?</v>
      </c>
      <c r="F24" s="927"/>
      <c r="G24" s="927"/>
      <c r="H24" s="927"/>
      <c r="I24" s="927"/>
      <c r="J24" s="927"/>
      <c r="K24" s="927"/>
      <c r="L24" s="927"/>
      <c r="M24" s="927"/>
      <c r="N24" s="927"/>
      <c r="O24" s="927"/>
      <c r="P24" s="927"/>
      <c r="Q24" s="927"/>
      <c r="R24" s="927"/>
      <c r="S24" s="927"/>
      <c r="T24" s="927"/>
      <c r="U24" s="181"/>
      <c r="V24" s="95"/>
      <c r="W24" s="24" t="s">
        <v>444</v>
      </c>
      <c r="X24" s="24"/>
      <c r="Y24" s="182" t="s">
        <v>2</v>
      </c>
      <c r="Z24" s="182"/>
      <c r="AA24" s="182"/>
      <c r="AB24" s="182"/>
      <c r="AC24" s="182"/>
      <c r="AD24" s="182"/>
      <c r="AE24" s="182"/>
      <c r="AF24" s="182"/>
      <c r="AG24" s="182"/>
      <c r="AH24" s="182"/>
      <c r="AI24" s="182"/>
      <c r="AJ24" s="182"/>
      <c r="AK24" s="182"/>
      <c r="AL24" s="178" t="s">
        <v>10</v>
      </c>
      <c r="AM24" s="94"/>
      <c r="AN24" s="95"/>
      <c r="AO24" s="24"/>
      <c r="AP24" s="24"/>
      <c r="AQ24" s="24"/>
    </row>
    <row r="25" spans="1:43" x14ac:dyDescent="0.2">
      <c r="A25" s="28"/>
      <c r="B25" s="777"/>
      <c r="C25" s="94"/>
      <c r="D25" s="95"/>
      <c r="E25" s="927"/>
      <c r="F25" s="927"/>
      <c r="G25" s="927"/>
      <c r="H25" s="927"/>
      <c r="I25" s="927"/>
      <c r="J25" s="927"/>
      <c r="K25" s="927"/>
      <c r="L25" s="927"/>
      <c r="M25" s="927"/>
      <c r="N25" s="927"/>
      <c r="O25" s="927"/>
      <c r="P25" s="927"/>
      <c r="Q25" s="927"/>
      <c r="R25" s="927"/>
      <c r="S25" s="927"/>
      <c r="T25" s="927"/>
      <c r="U25" s="181"/>
      <c r="V25" s="95"/>
      <c r="W25" s="24" t="s">
        <v>445</v>
      </c>
      <c r="X25" s="24"/>
      <c r="Y25" s="182" t="s">
        <v>2</v>
      </c>
      <c r="Z25" s="182"/>
      <c r="AA25" s="182"/>
      <c r="AB25" s="182"/>
      <c r="AC25" s="182"/>
      <c r="AD25" s="182"/>
      <c r="AE25" s="182"/>
      <c r="AF25" s="182"/>
      <c r="AG25" s="182"/>
      <c r="AH25" s="182"/>
      <c r="AI25" s="182"/>
      <c r="AJ25" s="182"/>
      <c r="AK25" s="182"/>
      <c r="AL25" s="178" t="s">
        <v>12</v>
      </c>
      <c r="AM25" s="94"/>
      <c r="AN25" s="95"/>
      <c r="AO25" s="24"/>
      <c r="AP25" s="29">
        <v>206</v>
      </c>
      <c r="AQ25" s="24"/>
    </row>
    <row r="26" spans="1:43" x14ac:dyDescent="0.2">
      <c r="A26" s="766"/>
      <c r="B26" s="777"/>
      <c r="C26" s="765"/>
      <c r="D26" s="95"/>
      <c r="E26" s="763"/>
      <c r="F26" s="763"/>
      <c r="G26" s="763"/>
      <c r="H26" s="763"/>
      <c r="I26" s="763"/>
      <c r="J26" s="763"/>
      <c r="K26" s="763"/>
      <c r="L26" s="763"/>
      <c r="M26" s="763"/>
      <c r="N26" s="763"/>
      <c r="O26" s="763"/>
      <c r="P26" s="763"/>
      <c r="Q26" s="763"/>
      <c r="R26" s="763"/>
      <c r="S26" s="763"/>
      <c r="T26" s="763"/>
      <c r="U26" s="181"/>
      <c r="V26" s="95"/>
      <c r="W26" s="792"/>
      <c r="X26" s="792"/>
      <c r="Y26" s="182"/>
      <c r="Z26" s="182"/>
      <c r="AA26" s="182"/>
      <c r="AB26" s="182"/>
      <c r="AC26" s="182"/>
      <c r="AD26" s="182"/>
      <c r="AE26" s="182"/>
      <c r="AF26" s="182"/>
      <c r="AG26" s="182"/>
      <c r="AH26" s="182"/>
      <c r="AI26" s="182"/>
      <c r="AJ26" s="182"/>
      <c r="AK26" s="182"/>
      <c r="AL26" s="178"/>
      <c r="AM26" s="765"/>
      <c r="AN26" s="95"/>
      <c r="AO26" s="792"/>
      <c r="AP26" s="769"/>
      <c r="AQ26" s="792"/>
    </row>
    <row r="27" spans="1:43" ht="6" customHeight="1" x14ac:dyDescent="0.2">
      <c r="A27" s="30"/>
      <c r="B27" s="793"/>
      <c r="C27" s="91"/>
      <c r="D27" s="44"/>
      <c r="E27" s="30"/>
      <c r="F27" s="30"/>
      <c r="G27" s="30"/>
      <c r="H27" s="30"/>
      <c r="I27" s="30"/>
      <c r="J27" s="30"/>
      <c r="K27" s="30"/>
      <c r="L27" s="30"/>
      <c r="M27" s="30"/>
      <c r="N27" s="30"/>
      <c r="O27" s="30"/>
      <c r="P27" s="30"/>
      <c r="Q27" s="30"/>
      <c r="R27" s="30"/>
      <c r="S27" s="30"/>
      <c r="T27" s="30"/>
      <c r="U27" s="91"/>
      <c r="V27" s="44"/>
      <c r="W27" s="30"/>
      <c r="X27" s="30"/>
      <c r="Y27" s="30"/>
      <c r="Z27" s="30"/>
      <c r="AA27" s="30"/>
      <c r="AB27" s="30"/>
      <c r="AC27" s="30"/>
      <c r="AD27" s="30"/>
      <c r="AE27" s="30"/>
      <c r="AF27" s="30"/>
      <c r="AG27" s="30"/>
      <c r="AH27" s="30"/>
      <c r="AI27" s="30"/>
      <c r="AJ27" s="30"/>
      <c r="AK27" s="30"/>
      <c r="AL27" s="185"/>
      <c r="AM27" s="91"/>
      <c r="AN27" s="44"/>
      <c r="AO27" s="30"/>
      <c r="AP27" s="30"/>
      <c r="AQ27" s="30"/>
    </row>
    <row r="28" spans="1:43" ht="6" customHeight="1" x14ac:dyDescent="0.2">
      <c r="A28" s="26"/>
      <c r="B28" s="756"/>
      <c r="C28" s="89"/>
      <c r="D28" s="45"/>
      <c r="E28" s="26"/>
      <c r="F28" s="26"/>
      <c r="G28" s="26"/>
      <c r="H28" s="26"/>
      <c r="I28" s="26"/>
      <c r="J28" s="26"/>
      <c r="K28" s="26"/>
      <c r="L28" s="26"/>
      <c r="M28" s="26"/>
      <c r="N28" s="26"/>
      <c r="O28" s="26"/>
      <c r="P28" s="26"/>
      <c r="Q28" s="26"/>
      <c r="R28" s="26"/>
      <c r="S28" s="26"/>
      <c r="T28" s="26"/>
      <c r="U28" s="89"/>
      <c r="V28" s="45"/>
      <c r="W28" s="26"/>
      <c r="X28" s="26"/>
      <c r="Y28" s="26"/>
      <c r="Z28" s="26"/>
      <c r="AA28" s="26"/>
      <c r="AB28" s="26"/>
      <c r="AC28" s="26"/>
      <c r="AD28" s="26"/>
      <c r="AE28" s="26"/>
      <c r="AF28" s="26"/>
      <c r="AG28" s="26"/>
      <c r="AH28" s="26"/>
      <c r="AI28" s="26"/>
      <c r="AJ28" s="26"/>
      <c r="AK28" s="26"/>
      <c r="AL28" s="187"/>
      <c r="AM28" s="89"/>
      <c r="AN28" s="45"/>
      <c r="AO28" s="26"/>
      <c r="AP28" s="26"/>
      <c r="AQ28" s="26"/>
    </row>
    <row r="29" spans="1:43" ht="11.25" customHeight="1" x14ac:dyDescent="0.2">
      <c r="A29" s="28"/>
      <c r="B29" s="777">
        <v>205</v>
      </c>
      <c r="C29" s="94"/>
      <c r="D29" s="95"/>
      <c r="E29" s="24" t="s">
        <v>55</v>
      </c>
      <c r="F29" s="927" t="str">
        <f ca="1">VLOOKUP(CONCATENATE($B$29&amp;INDIRECT(ADDRESS(ROW(),COLUMN()-1))),Language_Translations,MATCH(Language_Selected,Language_Options,0),FALSE)</f>
        <v>Combien de fils sont vivants mais qui ne vivent pas avec vous ?</v>
      </c>
      <c r="G29" s="927"/>
      <c r="H29" s="927"/>
      <c r="I29" s="927"/>
      <c r="J29" s="927"/>
      <c r="K29" s="927"/>
      <c r="L29" s="927"/>
      <c r="M29" s="927"/>
      <c r="N29" s="927"/>
      <c r="O29" s="927"/>
      <c r="P29" s="927"/>
      <c r="Q29" s="927"/>
      <c r="R29" s="927"/>
      <c r="S29" s="927"/>
      <c r="T29" s="927"/>
      <c r="U29" s="94"/>
      <c r="V29" s="95"/>
      <c r="AI29" s="45"/>
      <c r="AJ29" s="89"/>
      <c r="AK29" s="45"/>
      <c r="AL29" s="37"/>
      <c r="AM29" s="94"/>
      <c r="AN29" s="95"/>
      <c r="AO29" s="24"/>
      <c r="AP29" s="24"/>
      <c r="AQ29" s="24"/>
    </row>
    <row r="30" spans="1:43" ht="11.25" customHeight="1" x14ac:dyDescent="0.2">
      <c r="A30" s="28"/>
      <c r="C30" s="94"/>
      <c r="D30" s="95"/>
      <c r="F30" s="927"/>
      <c r="G30" s="927"/>
      <c r="H30" s="927"/>
      <c r="I30" s="927"/>
      <c r="J30" s="927"/>
      <c r="K30" s="927"/>
      <c r="L30" s="927"/>
      <c r="M30" s="927"/>
      <c r="N30" s="927"/>
      <c r="O30" s="927"/>
      <c r="P30" s="927"/>
      <c r="Q30" s="927"/>
      <c r="R30" s="927"/>
      <c r="S30" s="927"/>
      <c r="T30" s="927"/>
      <c r="U30" s="181"/>
      <c r="V30" s="95"/>
      <c r="W30" s="24" t="s">
        <v>55</v>
      </c>
      <c r="X30" s="24" t="s">
        <v>494</v>
      </c>
      <c r="Y30" s="24"/>
      <c r="Z30" s="24"/>
      <c r="AA30" s="24"/>
      <c r="AB30" s="24"/>
      <c r="AC30" s="182" t="s">
        <v>2</v>
      </c>
      <c r="AD30" s="183"/>
      <c r="AE30" s="182"/>
      <c r="AF30" s="183"/>
      <c r="AG30" s="182"/>
      <c r="AH30" s="182"/>
      <c r="AI30" s="44"/>
      <c r="AJ30" s="91"/>
      <c r="AK30" s="44"/>
      <c r="AL30" s="39"/>
      <c r="AM30" s="94"/>
      <c r="AN30" s="95"/>
      <c r="AO30" s="24"/>
      <c r="AP30" s="24"/>
      <c r="AQ30" s="24"/>
    </row>
    <row r="31" spans="1:43" ht="11.25" customHeight="1" x14ac:dyDescent="0.2">
      <c r="A31" s="28"/>
      <c r="B31" s="777"/>
      <c r="C31" s="94"/>
      <c r="D31" s="95"/>
      <c r="E31" s="180" t="s">
        <v>56</v>
      </c>
      <c r="F31" s="927" t="str">
        <f ca="1">VLOOKUP(CONCATENATE($B$29&amp;INDIRECT(ADDRESS(ROW(),COLUMN()-1))),Language_Translations,MATCH(Language_Selected,Language_Options,0),FALSE)</f>
        <v>Et combien de filles sont vivantes mais qui ne vivent pas avec vous ?</v>
      </c>
      <c r="G31" s="927"/>
      <c r="H31" s="927"/>
      <c r="I31" s="927"/>
      <c r="J31" s="927"/>
      <c r="K31" s="927"/>
      <c r="L31" s="927"/>
      <c r="M31" s="927"/>
      <c r="N31" s="927"/>
      <c r="O31" s="927"/>
      <c r="P31" s="927"/>
      <c r="Q31" s="927"/>
      <c r="R31" s="927"/>
      <c r="S31" s="927"/>
      <c r="T31" s="927"/>
      <c r="U31" s="181"/>
      <c r="V31" s="95"/>
      <c r="X31" s="24"/>
      <c r="Y31" s="24"/>
      <c r="Z31" s="24"/>
      <c r="AA31" s="24"/>
      <c r="AB31" s="24"/>
      <c r="AC31" s="24"/>
      <c r="AD31" s="24"/>
      <c r="AE31" s="24"/>
      <c r="AF31" s="24"/>
      <c r="AG31" s="24"/>
      <c r="AH31" s="24"/>
      <c r="AI31" s="45"/>
      <c r="AJ31" s="89"/>
      <c r="AK31" s="45"/>
      <c r="AL31" s="37"/>
      <c r="AM31" s="94"/>
      <c r="AN31" s="95"/>
      <c r="AO31" s="24"/>
      <c r="AP31" s="24"/>
      <c r="AQ31" s="24"/>
    </row>
    <row r="32" spans="1:43" ht="11.25" customHeight="1" x14ac:dyDescent="0.2">
      <c r="A32" s="28"/>
      <c r="B32" s="777"/>
      <c r="C32" s="94"/>
      <c r="D32" s="95"/>
      <c r="F32" s="927"/>
      <c r="G32" s="927"/>
      <c r="H32" s="927"/>
      <c r="I32" s="927"/>
      <c r="J32" s="927"/>
      <c r="K32" s="927"/>
      <c r="L32" s="927"/>
      <c r="M32" s="927"/>
      <c r="N32" s="927"/>
      <c r="O32" s="927"/>
      <c r="P32" s="927"/>
      <c r="Q32" s="927"/>
      <c r="R32" s="927"/>
      <c r="S32" s="927"/>
      <c r="T32" s="927"/>
      <c r="U32" s="181"/>
      <c r="V32" s="95"/>
      <c r="W32" s="180" t="s">
        <v>56</v>
      </c>
      <c r="X32" s="24" t="s">
        <v>495</v>
      </c>
      <c r="Y32" s="24"/>
      <c r="Z32" s="24"/>
      <c r="AA32" s="24"/>
      <c r="AB32" s="24"/>
      <c r="AC32" s="24"/>
      <c r="AD32" s="182" t="s">
        <v>2</v>
      </c>
      <c r="AE32" s="182"/>
      <c r="AF32" s="183"/>
      <c r="AG32" s="182"/>
      <c r="AH32" s="182"/>
      <c r="AI32" s="44"/>
      <c r="AJ32" s="91"/>
      <c r="AK32" s="44"/>
      <c r="AL32" s="39"/>
      <c r="AM32" s="94"/>
      <c r="AN32" s="95"/>
      <c r="AO32" s="24"/>
      <c r="AP32" s="24"/>
      <c r="AQ32" s="24"/>
    </row>
    <row r="33" spans="1:43" ht="11.25" customHeight="1" x14ac:dyDescent="0.2">
      <c r="A33" s="28"/>
      <c r="B33" s="777"/>
      <c r="C33" s="94"/>
      <c r="D33" s="95"/>
      <c r="F33" s="919" t="s">
        <v>493</v>
      </c>
      <c r="G33" s="919"/>
      <c r="H33" s="919"/>
      <c r="I33" s="919"/>
      <c r="J33" s="919"/>
      <c r="K33" s="919"/>
      <c r="L33" s="919"/>
      <c r="M33" s="919"/>
      <c r="N33" s="919"/>
      <c r="O33" s="919"/>
      <c r="P33" s="919"/>
      <c r="Q33" s="919"/>
      <c r="R33" s="919"/>
      <c r="S33" s="919"/>
      <c r="T33" s="919"/>
      <c r="U33" s="181"/>
      <c r="V33" s="95"/>
      <c r="W33" s="24"/>
      <c r="X33" s="24"/>
      <c r="Y33" s="24"/>
      <c r="Z33" s="24"/>
      <c r="AA33" s="24"/>
      <c r="AB33" s="24"/>
      <c r="AC33" s="24"/>
      <c r="AD33" s="24"/>
      <c r="AE33" s="24"/>
      <c r="AF33" s="24"/>
      <c r="AG33" s="24"/>
      <c r="AH33" s="24"/>
      <c r="AI33" s="24"/>
      <c r="AJ33" s="24"/>
      <c r="AK33" s="24"/>
      <c r="AL33" s="36"/>
      <c r="AM33" s="94"/>
      <c r="AN33" s="95"/>
      <c r="AO33" s="24"/>
      <c r="AP33" s="24"/>
      <c r="AQ33" s="24"/>
    </row>
    <row r="34" spans="1:43" ht="6" customHeight="1" x14ac:dyDescent="0.2">
      <c r="A34" s="30"/>
      <c r="B34" s="793"/>
      <c r="C34" s="91"/>
      <c r="D34" s="44"/>
      <c r="E34" s="30"/>
      <c r="F34" s="30"/>
      <c r="G34" s="30"/>
      <c r="H34" s="30"/>
      <c r="I34" s="30"/>
      <c r="J34" s="30"/>
      <c r="K34" s="30"/>
      <c r="L34" s="30"/>
      <c r="M34" s="30"/>
      <c r="N34" s="30"/>
      <c r="O34" s="30"/>
      <c r="P34" s="30"/>
      <c r="Q34" s="30"/>
      <c r="R34" s="30"/>
      <c r="S34" s="30"/>
      <c r="T34" s="30"/>
      <c r="U34" s="91"/>
      <c r="V34" s="44"/>
      <c r="W34" s="30"/>
      <c r="X34" s="30"/>
      <c r="Y34" s="30"/>
      <c r="Z34" s="30"/>
      <c r="AA34" s="30"/>
      <c r="AB34" s="30"/>
      <c r="AC34" s="30"/>
      <c r="AD34" s="30"/>
      <c r="AE34" s="30"/>
      <c r="AF34" s="30"/>
      <c r="AG34" s="30"/>
      <c r="AH34" s="30"/>
      <c r="AI34" s="30"/>
      <c r="AJ34" s="30"/>
      <c r="AK34" s="30"/>
      <c r="AL34" s="185"/>
      <c r="AM34" s="91"/>
      <c r="AN34" s="44"/>
      <c r="AO34" s="30"/>
      <c r="AP34" s="30"/>
      <c r="AQ34" s="30"/>
    </row>
    <row r="35" spans="1:43" ht="6" customHeight="1" x14ac:dyDescent="0.2">
      <c r="A35" s="26"/>
      <c r="B35" s="756"/>
      <c r="C35" s="89"/>
      <c r="D35" s="45"/>
      <c r="E35" s="26"/>
      <c r="F35" s="26"/>
      <c r="G35" s="26"/>
      <c r="H35" s="26"/>
      <c r="I35" s="26"/>
      <c r="J35" s="26"/>
      <c r="K35" s="26"/>
      <c r="L35" s="26"/>
      <c r="M35" s="26"/>
      <c r="N35" s="26"/>
      <c r="O35" s="26"/>
      <c r="P35" s="26"/>
      <c r="Q35" s="26"/>
      <c r="R35" s="26"/>
      <c r="S35" s="26"/>
      <c r="T35" s="26"/>
      <c r="U35" s="89"/>
      <c r="V35" s="45"/>
      <c r="W35" s="26"/>
      <c r="X35" s="26"/>
      <c r="Y35" s="26"/>
      <c r="Z35" s="26"/>
      <c r="AA35" s="26"/>
      <c r="AB35" s="26"/>
      <c r="AC35" s="26"/>
      <c r="AD35" s="26"/>
      <c r="AE35" s="26"/>
      <c r="AF35" s="26"/>
      <c r="AG35" s="26"/>
      <c r="AH35" s="26"/>
      <c r="AI35" s="26"/>
      <c r="AJ35" s="26"/>
      <c r="AK35" s="26"/>
      <c r="AL35" s="187"/>
      <c r="AM35" s="89"/>
      <c r="AN35" s="45"/>
      <c r="AO35" s="26"/>
      <c r="AP35" s="26"/>
      <c r="AQ35" s="26"/>
    </row>
    <row r="36" spans="1:43" ht="11.25" customHeight="1" x14ac:dyDescent="0.2">
      <c r="A36" s="28"/>
      <c r="B36" s="777">
        <v>206</v>
      </c>
      <c r="C36" s="94"/>
      <c r="D36" s="95"/>
      <c r="E36" s="927" t="str">
        <f ca="1">VLOOKUP(INDIRECT(ADDRESS(ROW(),COLUMN()-3)),Language_Translations,MATCH(Language_Selected,Language_Options,0),FALSE)</f>
        <v>Avez-vous déjà donné naissance à un garçon ou à une fille qui est né vivant mais qui est décédé par la suite ?
SI NON, INSISTEZ : Aucun bébé qui a crié ou fait un mouvement, qui a émis un son ou essayé de respirer ou qui a montré d'autres signes de vie pendant un très court moment ?</v>
      </c>
      <c r="F36" s="927"/>
      <c r="G36" s="927"/>
      <c r="H36" s="927"/>
      <c r="I36" s="927"/>
      <c r="J36" s="927"/>
      <c r="K36" s="927"/>
      <c r="L36" s="927"/>
      <c r="M36" s="927"/>
      <c r="N36" s="927"/>
      <c r="O36" s="927"/>
      <c r="P36" s="927"/>
      <c r="Q36" s="927"/>
      <c r="R36" s="927"/>
      <c r="S36" s="927"/>
      <c r="T36" s="927"/>
      <c r="U36" s="181"/>
      <c r="V36" s="95"/>
      <c r="W36" s="24"/>
      <c r="X36" s="24"/>
      <c r="Y36" s="24"/>
      <c r="Z36" s="24"/>
      <c r="AA36" s="24"/>
      <c r="AB36" s="24"/>
      <c r="AC36" s="24"/>
      <c r="AD36" s="24"/>
      <c r="AE36" s="24"/>
      <c r="AF36" s="24"/>
      <c r="AG36" s="24"/>
      <c r="AH36" s="24"/>
      <c r="AI36" s="24"/>
      <c r="AJ36" s="24"/>
      <c r="AK36" s="24"/>
      <c r="AL36" s="36"/>
      <c r="AM36" s="94"/>
      <c r="AN36" s="95"/>
      <c r="AO36" s="24"/>
      <c r="AP36" s="24"/>
      <c r="AQ36" s="24"/>
    </row>
    <row r="37" spans="1:43" x14ac:dyDescent="0.2">
      <c r="A37" s="28"/>
      <c r="B37" s="777"/>
      <c r="C37" s="94"/>
      <c r="D37" s="95"/>
      <c r="E37" s="927"/>
      <c r="F37" s="927"/>
      <c r="G37" s="927"/>
      <c r="H37" s="927"/>
      <c r="I37" s="927"/>
      <c r="J37" s="927"/>
      <c r="K37" s="927"/>
      <c r="L37" s="927"/>
      <c r="M37" s="927"/>
      <c r="N37" s="927"/>
      <c r="O37" s="927"/>
      <c r="P37" s="927"/>
      <c r="Q37" s="927"/>
      <c r="R37" s="927"/>
      <c r="S37" s="927"/>
      <c r="T37" s="927"/>
      <c r="U37" s="181"/>
      <c r="V37" s="95"/>
      <c r="W37" s="24"/>
      <c r="X37" s="24"/>
      <c r="Y37" s="24"/>
      <c r="Z37" s="24"/>
      <c r="AA37" s="24"/>
      <c r="AB37" s="24"/>
      <c r="AC37" s="24"/>
      <c r="AD37" s="24"/>
      <c r="AE37" s="24"/>
      <c r="AF37" s="24"/>
      <c r="AG37" s="24"/>
      <c r="AH37" s="24"/>
      <c r="AI37" s="24"/>
      <c r="AJ37" s="24"/>
      <c r="AK37" s="24"/>
      <c r="AL37" s="36"/>
      <c r="AM37" s="94"/>
      <c r="AN37" s="95"/>
      <c r="AO37" s="24"/>
      <c r="AP37" s="24"/>
      <c r="AQ37" s="24"/>
    </row>
    <row r="38" spans="1:43" x14ac:dyDescent="0.2">
      <c r="A38" s="28"/>
      <c r="B38" s="777"/>
      <c r="C38" s="94"/>
      <c r="D38" s="95"/>
      <c r="E38" s="927"/>
      <c r="F38" s="927"/>
      <c r="G38" s="927"/>
      <c r="H38" s="927"/>
      <c r="I38" s="927"/>
      <c r="J38" s="927"/>
      <c r="K38" s="927"/>
      <c r="L38" s="927"/>
      <c r="M38" s="927"/>
      <c r="N38" s="927"/>
      <c r="O38" s="927"/>
      <c r="P38" s="927"/>
      <c r="Q38" s="927"/>
      <c r="R38" s="927"/>
      <c r="S38" s="927"/>
      <c r="T38" s="927"/>
      <c r="U38" s="94"/>
      <c r="V38" s="95"/>
      <c r="AL38" s="180"/>
      <c r="AM38" s="765"/>
      <c r="AN38" s="95"/>
      <c r="AP38" s="180"/>
      <c r="AQ38" s="24"/>
    </row>
    <row r="39" spans="1:43" ht="11.25" customHeight="1" x14ac:dyDescent="0.2">
      <c r="A39" s="28"/>
      <c r="B39" s="777"/>
      <c r="C39" s="94"/>
      <c r="D39" s="95"/>
      <c r="E39" s="927"/>
      <c r="F39" s="927"/>
      <c r="G39" s="927"/>
      <c r="H39" s="927"/>
      <c r="I39" s="927"/>
      <c r="J39" s="927"/>
      <c r="K39" s="927"/>
      <c r="L39" s="927"/>
      <c r="M39" s="927"/>
      <c r="N39" s="927"/>
      <c r="O39" s="927"/>
      <c r="P39" s="927"/>
      <c r="Q39" s="927"/>
      <c r="R39" s="927"/>
      <c r="S39" s="927"/>
      <c r="T39" s="927"/>
      <c r="U39" s="181"/>
      <c r="V39" s="95"/>
      <c r="W39" s="24" t="s">
        <v>444</v>
      </c>
      <c r="X39" s="24"/>
      <c r="Y39" s="182" t="s">
        <v>2</v>
      </c>
      <c r="Z39" s="182"/>
      <c r="AA39" s="182"/>
      <c r="AB39" s="182"/>
      <c r="AC39" s="182"/>
      <c r="AD39" s="182"/>
      <c r="AE39" s="182"/>
      <c r="AF39" s="182"/>
      <c r="AG39" s="182"/>
      <c r="AH39" s="182"/>
      <c r="AI39" s="182"/>
      <c r="AJ39" s="182"/>
      <c r="AK39" s="182"/>
      <c r="AL39" s="178" t="s">
        <v>10</v>
      </c>
      <c r="AM39" s="94"/>
      <c r="AN39" s="95"/>
      <c r="AO39" s="24"/>
      <c r="AP39" s="24"/>
      <c r="AQ39" s="24"/>
    </row>
    <row r="40" spans="1:43" ht="11.25" customHeight="1" x14ac:dyDescent="0.2">
      <c r="A40" s="28"/>
      <c r="B40" s="777"/>
      <c r="C40" s="94"/>
      <c r="D40" s="95"/>
      <c r="E40" s="927"/>
      <c r="F40" s="927"/>
      <c r="G40" s="927"/>
      <c r="H40" s="927"/>
      <c r="I40" s="927"/>
      <c r="J40" s="927"/>
      <c r="K40" s="927"/>
      <c r="L40" s="927"/>
      <c r="M40" s="927"/>
      <c r="N40" s="927"/>
      <c r="O40" s="927"/>
      <c r="P40" s="927"/>
      <c r="Q40" s="927"/>
      <c r="R40" s="927"/>
      <c r="S40" s="927"/>
      <c r="T40" s="927"/>
      <c r="U40" s="181"/>
      <c r="V40" s="95"/>
      <c r="W40" s="24" t="s">
        <v>445</v>
      </c>
      <c r="X40" s="24"/>
      <c r="Y40" s="182" t="s">
        <v>2</v>
      </c>
      <c r="Z40" s="182"/>
      <c r="AA40" s="182"/>
      <c r="AB40" s="182"/>
      <c r="AC40" s="182"/>
      <c r="AD40" s="182"/>
      <c r="AE40" s="182"/>
      <c r="AF40" s="182"/>
      <c r="AG40" s="182"/>
      <c r="AH40" s="182"/>
      <c r="AI40" s="182"/>
      <c r="AJ40" s="182"/>
      <c r="AK40" s="182"/>
      <c r="AL40" s="178" t="s">
        <v>12</v>
      </c>
      <c r="AM40" s="94"/>
      <c r="AN40" s="95"/>
      <c r="AO40" s="24"/>
      <c r="AP40" s="29">
        <v>208</v>
      </c>
      <c r="AQ40" s="24"/>
    </row>
    <row r="41" spans="1:43" ht="11.25" customHeight="1" x14ac:dyDescent="0.2">
      <c r="A41" s="766"/>
      <c r="B41" s="777"/>
      <c r="C41" s="765"/>
      <c r="D41" s="95"/>
      <c r="E41" s="927"/>
      <c r="F41" s="927"/>
      <c r="G41" s="927"/>
      <c r="H41" s="927"/>
      <c r="I41" s="927"/>
      <c r="J41" s="927"/>
      <c r="K41" s="927"/>
      <c r="L41" s="927"/>
      <c r="M41" s="927"/>
      <c r="N41" s="927"/>
      <c r="O41" s="927"/>
      <c r="P41" s="927"/>
      <c r="Q41" s="927"/>
      <c r="R41" s="927"/>
      <c r="S41" s="927"/>
      <c r="T41" s="927"/>
      <c r="U41" s="181"/>
      <c r="V41" s="95"/>
      <c r="W41" s="792"/>
      <c r="X41" s="792"/>
      <c r="Y41" s="182"/>
      <c r="Z41" s="182"/>
      <c r="AA41" s="182"/>
      <c r="AB41" s="182"/>
      <c r="AC41" s="182"/>
      <c r="AD41" s="182"/>
      <c r="AE41" s="182"/>
      <c r="AF41" s="182"/>
      <c r="AG41" s="182"/>
      <c r="AH41" s="182"/>
      <c r="AI41" s="182"/>
      <c r="AJ41" s="182"/>
      <c r="AK41" s="182"/>
      <c r="AL41" s="178"/>
      <c r="AM41" s="765"/>
      <c r="AN41" s="95"/>
      <c r="AO41" s="792"/>
      <c r="AP41" s="769"/>
      <c r="AQ41" s="792"/>
    </row>
    <row r="42" spans="1:43" ht="11.25" customHeight="1" x14ac:dyDescent="0.2">
      <c r="A42" s="766"/>
      <c r="B42" s="777"/>
      <c r="C42" s="765"/>
      <c r="D42" s="95"/>
      <c r="E42" s="927"/>
      <c r="F42" s="927"/>
      <c r="G42" s="927"/>
      <c r="H42" s="927"/>
      <c r="I42" s="927"/>
      <c r="J42" s="927"/>
      <c r="K42" s="927"/>
      <c r="L42" s="927"/>
      <c r="M42" s="927"/>
      <c r="N42" s="927"/>
      <c r="O42" s="927"/>
      <c r="P42" s="927"/>
      <c r="Q42" s="927"/>
      <c r="R42" s="927"/>
      <c r="S42" s="927"/>
      <c r="T42" s="927"/>
      <c r="U42" s="181"/>
      <c r="V42" s="95"/>
      <c r="W42" s="792"/>
      <c r="X42" s="792"/>
      <c r="Y42" s="182"/>
      <c r="Z42" s="182"/>
      <c r="AA42" s="182"/>
      <c r="AB42" s="182"/>
      <c r="AC42" s="182"/>
      <c r="AD42" s="182"/>
      <c r="AE42" s="182"/>
      <c r="AF42" s="182"/>
      <c r="AG42" s="182"/>
      <c r="AH42" s="182"/>
      <c r="AI42" s="182"/>
      <c r="AJ42" s="182"/>
      <c r="AK42" s="182"/>
      <c r="AL42" s="178"/>
      <c r="AM42" s="765"/>
      <c r="AN42" s="95"/>
      <c r="AO42" s="792"/>
      <c r="AP42" s="769"/>
      <c r="AQ42" s="792"/>
    </row>
    <row r="43" spans="1:43" x14ac:dyDescent="0.2">
      <c r="A43" s="28"/>
      <c r="B43" s="777"/>
      <c r="C43" s="94"/>
      <c r="D43" s="95"/>
      <c r="E43" s="927"/>
      <c r="F43" s="927"/>
      <c r="G43" s="927"/>
      <c r="H43" s="927"/>
      <c r="I43" s="927"/>
      <c r="J43" s="927"/>
      <c r="K43" s="927"/>
      <c r="L43" s="927"/>
      <c r="M43" s="927"/>
      <c r="N43" s="927"/>
      <c r="O43" s="927"/>
      <c r="P43" s="927"/>
      <c r="Q43" s="927"/>
      <c r="R43" s="927"/>
      <c r="S43" s="927"/>
      <c r="T43" s="927"/>
      <c r="U43" s="181"/>
      <c r="V43" s="95"/>
      <c r="W43" s="24"/>
      <c r="X43" s="24"/>
      <c r="Y43" s="182"/>
      <c r="Z43" s="182"/>
      <c r="AA43" s="182"/>
      <c r="AB43" s="182"/>
      <c r="AC43" s="182"/>
      <c r="AD43" s="182"/>
      <c r="AE43" s="182"/>
      <c r="AF43" s="182"/>
      <c r="AG43" s="182"/>
      <c r="AH43" s="182"/>
      <c r="AI43" s="182"/>
      <c r="AJ43" s="182"/>
      <c r="AK43" s="182"/>
      <c r="AL43" s="178"/>
      <c r="AM43" s="94"/>
      <c r="AN43" s="95"/>
      <c r="AO43" s="24"/>
      <c r="AP43" s="29"/>
      <c r="AQ43" s="24"/>
    </row>
    <row r="44" spans="1:43" ht="6" customHeight="1" x14ac:dyDescent="0.2">
      <c r="A44" s="30"/>
      <c r="B44" s="793"/>
      <c r="C44" s="91"/>
      <c r="D44" s="44"/>
      <c r="E44" s="30"/>
      <c r="F44" s="30"/>
      <c r="G44" s="30"/>
      <c r="H44" s="30"/>
      <c r="I44" s="30"/>
      <c r="J44" s="30"/>
      <c r="K44" s="30"/>
      <c r="L44" s="30"/>
      <c r="M44" s="30"/>
      <c r="N44" s="30"/>
      <c r="O44" s="30"/>
      <c r="P44" s="30"/>
      <c r="Q44" s="30"/>
      <c r="R44" s="30"/>
      <c r="S44" s="30"/>
      <c r="T44" s="30"/>
      <c r="U44" s="91"/>
      <c r="V44" s="44"/>
      <c r="W44" s="30"/>
      <c r="X44" s="30"/>
      <c r="Y44" s="30"/>
      <c r="Z44" s="30"/>
      <c r="AA44" s="30"/>
      <c r="AB44" s="30"/>
      <c r="AC44" s="30"/>
      <c r="AD44" s="30"/>
      <c r="AE44" s="30"/>
      <c r="AF44" s="30"/>
      <c r="AG44" s="30"/>
      <c r="AH44" s="30"/>
      <c r="AI44" s="30"/>
      <c r="AJ44" s="30"/>
      <c r="AK44" s="30"/>
      <c r="AL44" s="185"/>
      <c r="AM44" s="91"/>
      <c r="AN44" s="44"/>
      <c r="AO44" s="30"/>
      <c r="AP44" s="30"/>
      <c r="AQ44" s="30"/>
    </row>
    <row r="45" spans="1:43" ht="6" customHeight="1" x14ac:dyDescent="0.2">
      <c r="A45" s="26"/>
      <c r="B45" s="756"/>
      <c r="C45" s="89"/>
      <c r="D45" s="45"/>
      <c r="E45" s="26"/>
      <c r="F45" s="26"/>
      <c r="G45" s="26"/>
      <c r="H45" s="26"/>
      <c r="I45" s="26"/>
      <c r="J45" s="26"/>
      <c r="K45" s="26"/>
      <c r="L45" s="26"/>
      <c r="M45" s="26"/>
      <c r="N45" s="26"/>
      <c r="O45" s="26"/>
      <c r="P45" s="26"/>
      <c r="Q45" s="26"/>
      <c r="R45" s="26"/>
      <c r="S45" s="26"/>
      <c r="T45" s="26"/>
      <c r="U45" s="89"/>
      <c r="V45" s="45"/>
      <c r="W45" s="26"/>
      <c r="X45" s="26"/>
      <c r="Y45" s="26"/>
      <c r="Z45" s="26"/>
      <c r="AA45" s="26"/>
      <c r="AB45" s="26"/>
      <c r="AC45" s="26"/>
      <c r="AD45" s="26"/>
      <c r="AE45" s="26"/>
      <c r="AF45" s="26"/>
      <c r="AG45" s="26"/>
      <c r="AH45" s="26"/>
      <c r="AI45" s="26"/>
      <c r="AJ45" s="26"/>
      <c r="AK45" s="26"/>
      <c r="AL45" s="187"/>
      <c r="AM45" s="89"/>
      <c r="AN45" s="45"/>
      <c r="AO45" s="26"/>
      <c r="AP45" s="26"/>
      <c r="AQ45" s="26"/>
    </row>
    <row r="46" spans="1:43" x14ac:dyDescent="0.2">
      <c r="A46" s="28"/>
      <c r="B46" s="777">
        <v>207</v>
      </c>
      <c r="C46" s="94"/>
      <c r="D46" s="95"/>
      <c r="E46" s="24" t="s">
        <v>55</v>
      </c>
      <c r="F46" s="927" t="str">
        <f ca="1">VLOOKUP(CONCATENATE($B$46&amp;INDIRECT(ADDRESS(ROW(),COLUMN()-1))),Language_Translations,MATCH(Language_Selected,Language_Options,0),FALSE)</f>
        <v>Combien de garçons sont décédés ?</v>
      </c>
      <c r="G46" s="927"/>
      <c r="H46" s="927"/>
      <c r="I46" s="927"/>
      <c r="J46" s="927"/>
      <c r="K46" s="927"/>
      <c r="L46" s="927"/>
      <c r="M46" s="927"/>
      <c r="N46" s="927"/>
      <c r="O46" s="927"/>
      <c r="P46" s="927"/>
      <c r="Q46" s="927"/>
      <c r="R46" s="927"/>
      <c r="S46" s="927"/>
      <c r="T46" s="927"/>
      <c r="U46" s="94"/>
      <c r="V46" s="95"/>
      <c r="AE46" s="24"/>
      <c r="AF46" s="24"/>
      <c r="AG46" s="24"/>
      <c r="AH46" s="24"/>
      <c r="AI46" s="45"/>
      <c r="AJ46" s="89"/>
      <c r="AK46" s="45"/>
      <c r="AL46" s="37"/>
      <c r="AM46" s="94"/>
      <c r="AN46" s="95"/>
      <c r="AO46" s="24"/>
      <c r="AP46" s="24"/>
      <c r="AQ46" s="24"/>
    </row>
    <row r="47" spans="1:43" ht="11.25" customHeight="1" x14ac:dyDescent="0.2">
      <c r="A47" s="28"/>
      <c r="C47" s="94"/>
      <c r="D47" s="95"/>
      <c r="F47" s="927"/>
      <c r="G47" s="927"/>
      <c r="H47" s="927"/>
      <c r="I47" s="927"/>
      <c r="J47" s="927"/>
      <c r="K47" s="927"/>
      <c r="L47" s="927"/>
      <c r="M47" s="927"/>
      <c r="N47" s="927"/>
      <c r="O47" s="927"/>
      <c r="P47" s="927"/>
      <c r="Q47" s="927"/>
      <c r="R47" s="927"/>
      <c r="S47" s="927"/>
      <c r="T47" s="927"/>
      <c r="U47" s="181"/>
      <c r="V47" s="95"/>
      <c r="W47" s="24" t="s">
        <v>55</v>
      </c>
      <c r="X47" s="24" t="s">
        <v>496</v>
      </c>
      <c r="Y47" s="24"/>
      <c r="Z47" s="24"/>
      <c r="AA47" s="24"/>
      <c r="AB47" s="24"/>
      <c r="AC47" s="182"/>
      <c r="AD47" s="183"/>
      <c r="AE47" s="182" t="s">
        <v>2</v>
      </c>
      <c r="AF47" s="182"/>
      <c r="AG47" s="182"/>
      <c r="AH47" s="182"/>
      <c r="AI47" s="44"/>
      <c r="AJ47" s="91"/>
      <c r="AK47" s="44"/>
      <c r="AL47" s="39"/>
      <c r="AM47" s="94"/>
      <c r="AN47" s="95"/>
      <c r="AO47" s="24"/>
      <c r="AP47" s="24"/>
      <c r="AQ47" s="24"/>
    </row>
    <row r="48" spans="1:43" ht="11.25" customHeight="1" x14ac:dyDescent="0.2">
      <c r="A48" s="28"/>
      <c r="B48" s="777"/>
      <c r="C48" s="94"/>
      <c r="D48" s="95"/>
      <c r="E48" s="180" t="s">
        <v>56</v>
      </c>
      <c r="F48" s="927" t="str">
        <f ca="1">VLOOKUP(CONCATENATE($B$46&amp;INDIRECT(ADDRESS(ROW(),COLUMN()-1))),Language_Translations,MATCH(Language_Selected,Language_Options,0),FALSE)</f>
        <v>Et combien de filles sont décédés ?</v>
      </c>
      <c r="G48" s="927"/>
      <c r="H48" s="927"/>
      <c r="I48" s="927"/>
      <c r="J48" s="927"/>
      <c r="K48" s="927"/>
      <c r="L48" s="927"/>
      <c r="M48" s="927"/>
      <c r="N48" s="927"/>
      <c r="O48" s="927"/>
      <c r="P48" s="927"/>
      <c r="Q48" s="927"/>
      <c r="R48" s="927"/>
      <c r="S48" s="927"/>
      <c r="T48" s="927"/>
      <c r="U48" s="181"/>
      <c r="V48" s="95"/>
      <c r="X48" s="24"/>
      <c r="Y48" s="24"/>
      <c r="Z48" s="24"/>
      <c r="AA48" s="24"/>
      <c r="AB48" s="24"/>
      <c r="AC48" s="24"/>
      <c r="AE48" s="24"/>
      <c r="AF48" s="24"/>
      <c r="AG48" s="24"/>
      <c r="AH48" s="24"/>
      <c r="AI48" s="45"/>
      <c r="AJ48" s="89"/>
      <c r="AK48" s="45"/>
      <c r="AL48" s="37"/>
      <c r="AM48" s="94"/>
      <c r="AN48" s="95"/>
      <c r="AO48" s="24"/>
      <c r="AP48" s="24"/>
      <c r="AQ48" s="24"/>
    </row>
    <row r="49" spans="1:43" ht="11.25" customHeight="1" x14ac:dyDescent="0.2">
      <c r="A49" s="28"/>
      <c r="B49" s="777"/>
      <c r="C49" s="94"/>
      <c r="D49" s="95"/>
      <c r="F49" s="927"/>
      <c r="G49" s="927"/>
      <c r="H49" s="927"/>
      <c r="I49" s="927"/>
      <c r="J49" s="927"/>
      <c r="K49" s="927"/>
      <c r="L49" s="927"/>
      <c r="M49" s="927"/>
      <c r="N49" s="927"/>
      <c r="O49" s="927"/>
      <c r="P49" s="927"/>
      <c r="Q49" s="927"/>
      <c r="R49" s="927"/>
      <c r="S49" s="927"/>
      <c r="T49" s="927"/>
      <c r="U49" s="181"/>
      <c r="V49" s="95"/>
      <c r="W49" s="180" t="s">
        <v>56</v>
      </c>
      <c r="X49" s="24" t="s">
        <v>497</v>
      </c>
      <c r="Y49" s="24"/>
      <c r="Z49" s="24"/>
      <c r="AA49" s="24"/>
      <c r="AB49" s="24"/>
      <c r="AC49" s="182"/>
      <c r="AD49" s="182" t="s">
        <v>2</v>
      </c>
      <c r="AE49" s="182"/>
      <c r="AF49" s="182"/>
      <c r="AG49" s="182"/>
      <c r="AH49" s="182"/>
      <c r="AI49" s="44"/>
      <c r="AJ49" s="91"/>
      <c r="AK49" s="44"/>
      <c r="AL49" s="39"/>
      <c r="AM49" s="94"/>
      <c r="AN49" s="95"/>
      <c r="AO49" s="24"/>
      <c r="AP49" s="24"/>
      <c r="AQ49" s="24"/>
    </row>
    <row r="50" spans="1:43" ht="11.25" customHeight="1" x14ac:dyDescent="0.2">
      <c r="A50" s="28"/>
      <c r="B50" s="777"/>
      <c r="C50" s="94"/>
      <c r="D50" s="95"/>
      <c r="F50" s="919" t="s">
        <v>493</v>
      </c>
      <c r="G50" s="919"/>
      <c r="H50" s="919"/>
      <c r="I50" s="919"/>
      <c r="J50" s="919"/>
      <c r="K50" s="919"/>
      <c r="L50" s="919"/>
      <c r="M50" s="919"/>
      <c r="N50" s="919"/>
      <c r="O50" s="919"/>
      <c r="P50" s="919"/>
      <c r="Q50" s="919"/>
      <c r="R50" s="919"/>
      <c r="S50" s="919"/>
      <c r="T50" s="919"/>
      <c r="U50" s="181"/>
      <c r="V50" s="95"/>
      <c r="W50" s="24"/>
      <c r="X50" s="24"/>
      <c r="Y50" s="24"/>
      <c r="Z50" s="24"/>
      <c r="AA50" s="24"/>
      <c r="AB50" s="24"/>
      <c r="AC50" s="24"/>
      <c r="AD50" s="24"/>
      <c r="AE50" s="24"/>
      <c r="AF50" s="24"/>
      <c r="AG50" s="24"/>
      <c r="AH50" s="24"/>
      <c r="AI50" s="24"/>
      <c r="AJ50" s="24"/>
      <c r="AK50" s="24"/>
      <c r="AL50" s="36"/>
      <c r="AM50" s="94"/>
      <c r="AN50" s="95"/>
      <c r="AO50" s="24"/>
      <c r="AP50" s="24"/>
      <c r="AQ50" s="24"/>
    </row>
    <row r="51" spans="1:43" ht="6" customHeight="1" thickBot="1" x14ac:dyDescent="0.25">
      <c r="A51" s="146"/>
      <c r="B51" s="761"/>
      <c r="C51" s="148"/>
      <c r="D51" s="149"/>
      <c r="E51" s="146"/>
      <c r="F51" s="146"/>
      <c r="G51" s="146"/>
      <c r="H51" s="146"/>
      <c r="I51" s="146"/>
      <c r="J51" s="146"/>
      <c r="K51" s="146"/>
      <c r="L51" s="146"/>
      <c r="M51" s="146"/>
      <c r="N51" s="146"/>
      <c r="O51" s="146"/>
      <c r="P51" s="146"/>
      <c r="Q51" s="146"/>
      <c r="R51" s="146"/>
      <c r="S51" s="146"/>
      <c r="T51" s="146"/>
      <c r="U51" s="148"/>
      <c r="V51" s="149"/>
      <c r="W51" s="146"/>
      <c r="X51" s="146"/>
      <c r="Y51" s="146"/>
      <c r="Z51" s="146"/>
      <c r="AA51" s="146"/>
      <c r="AB51" s="146"/>
      <c r="AC51" s="146"/>
      <c r="AD51" s="146"/>
      <c r="AE51" s="146"/>
      <c r="AF51" s="146"/>
      <c r="AG51" s="146"/>
      <c r="AH51" s="146"/>
      <c r="AI51" s="146"/>
      <c r="AJ51" s="146"/>
      <c r="AK51" s="146"/>
      <c r="AL51" s="297"/>
      <c r="AM51" s="148"/>
      <c r="AN51" s="149"/>
      <c r="AO51" s="146"/>
      <c r="AP51" s="146"/>
      <c r="AQ51" s="146"/>
    </row>
    <row r="52" spans="1:43" ht="6" customHeight="1" x14ac:dyDescent="0.2">
      <c r="A52" s="298"/>
      <c r="B52" s="299"/>
      <c r="C52" s="300"/>
      <c r="D52" s="301"/>
      <c r="E52" s="1"/>
      <c r="F52" s="1"/>
      <c r="G52" s="1"/>
      <c r="H52" s="1"/>
      <c r="I52" s="1"/>
      <c r="J52" s="1"/>
      <c r="K52" s="1"/>
      <c r="L52" s="1"/>
      <c r="M52" s="1"/>
      <c r="N52" s="1"/>
      <c r="O52" s="1"/>
      <c r="P52" s="1"/>
      <c r="Q52" s="1"/>
      <c r="R52" s="1"/>
      <c r="S52" s="1"/>
      <c r="T52" s="1"/>
      <c r="U52" s="300"/>
      <c r="V52" s="301"/>
      <c r="W52" s="1"/>
      <c r="X52" s="1"/>
      <c r="Y52" s="1"/>
      <c r="Z52" s="1"/>
      <c r="AA52" s="1"/>
      <c r="AB52" s="1"/>
      <c r="AC52" s="1"/>
      <c r="AD52" s="1"/>
      <c r="AE52" s="1"/>
      <c r="AF52" s="1"/>
      <c r="AG52" s="1"/>
      <c r="AH52" s="1"/>
      <c r="AI52" s="1"/>
      <c r="AJ52" s="1"/>
      <c r="AK52" s="1"/>
      <c r="AL52" s="235"/>
      <c r="AM52" s="300"/>
      <c r="AN52" s="301"/>
      <c r="AO52" s="1"/>
      <c r="AP52" s="1"/>
      <c r="AQ52" s="302"/>
    </row>
    <row r="53" spans="1:43" x14ac:dyDescent="0.2">
      <c r="A53" s="303"/>
      <c r="B53" s="757">
        <v>208</v>
      </c>
      <c r="C53" s="94"/>
      <c r="D53" s="95"/>
      <c r="E53" s="899" t="s">
        <v>498</v>
      </c>
      <c r="F53" s="899"/>
      <c r="G53" s="899"/>
      <c r="H53" s="899"/>
      <c r="I53" s="899"/>
      <c r="J53" s="899"/>
      <c r="K53" s="899"/>
      <c r="L53" s="899"/>
      <c r="M53" s="899"/>
      <c r="N53" s="899"/>
      <c r="O53" s="899"/>
      <c r="P53" s="899"/>
      <c r="Q53" s="899"/>
      <c r="R53" s="899"/>
      <c r="S53" s="899"/>
      <c r="T53" s="899"/>
      <c r="U53" s="94"/>
      <c r="V53" s="95"/>
      <c r="W53" s="28"/>
      <c r="X53" s="28"/>
      <c r="Y53" s="28"/>
      <c r="Z53" s="28"/>
      <c r="AA53" s="28"/>
      <c r="AB53" s="28"/>
      <c r="AC53" s="28"/>
      <c r="AD53" s="28"/>
      <c r="AE53" s="28"/>
      <c r="AF53" s="28"/>
      <c r="AG53" s="28"/>
      <c r="AH53" s="28"/>
      <c r="AI53" s="45"/>
      <c r="AJ53" s="89"/>
      <c r="AK53" s="45"/>
      <c r="AL53" s="37"/>
      <c r="AM53" s="94"/>
      <c r="AN53" s="95"/>
      <c r="AO53" s="28"/>
      <c r="AP53" s="28"/>
      <c r="AQ53" s="304"/>
    </row>
    <row r="54" spans="1:43" x14ac:dyDescent="0.2">
      <c r="A54" s="303"/>
      <c r="B54" s="757"/>
      <c r="C54" s="94"/>
      <c r="D54" s="95"/>
      <c r="E54" s="899"/>
      <c r="F54" s="899"/>
      <c r="G54" s="899"/>
      <c r="H54" s="899"/>
      <c r="I54" s="899"/>
      <c r="J54" s="899"/>
      <c r="K54" s="899"/>
      <c r="L54" s="899"/>
      <c r="M54" s="899"/>
      <c r="N54" s="899"/>
      <c r="O54" s="899"/>
      <c r="P54" s="899"/>
      <c r="Q54" s="899"/>
      <c r="R54" s="899"/>
      <c r="S54" s="899"/>
      <c r="T54" s="899"/>
      <c r="U54" s="94"/>
      <c r="V54" s="95"/>
      <c r="W54" s="28" t="s">
        <v>499</v>
      </c>
      <c r="X54" s="28"/>
      <c r="Y54" s="28"/>
      <c r="Z54" s="28"/>
      <c r="AA54" s="28"/>
      <c r="AB54" s="90"/>
      <c r="AC54" s="90"/>
      <c r="AD54" s="183" t="s">
        <v>2</v>
      </c>
      <c r="AE54" s="90"/>
      <c r="AF54" s="90"/>
      <c r="AG54" s="90"/>
      <c r="AH54" s="90"/>
      <c r="AI54" s="44"/>
      <c r="AJ54" s="91"/>
      <c r="AK54" s="44"/>
      <c r="AL54" s="39"/>
      <c r="AM54" s="94"/>
      <c r="AN54" s="95"/>
      <c r="AO54" s="28"/>
      <c r="AP54" s="28"/>
      <c r="AQ54" s="304"/>
    </row>
    <row r="55" spans="1:43" x14ac:dyDescent="0.2">
      <c r="A55" s="303"/>
      <c r="B55" s="757"/>
      <c r="C55" s="765"/>
      <c r="D55" s="95"/>
      <c r="E55" s="899"/>
      <c r="F55" s="899"/>
      <c r="G55" s="899"/>
      <c r="H55" s="899"/>
      <c r="I55" s="899"/>
      <c r="J55" s="899"/>
      <c r="K55" s="899"/>
      <c r="L55" s="899"/>
      <c r="M55" s="899"/>
      <c r="N55" s="899"/>
      <c r="O55" s="899"/>
      <c r="P55" s="899"/>
      <c r="Q55" s="899"/>
      <c r="R55" s="899"/>
      <c r="S55" s="899"/>
      <c r="T55" s="899"/>
      <c r="U55" s="765"/>
      <c r="V55" s="95"/>
      <c r="W55" s="766"/>
      <c r="X55" s="766"/>
      <c r="Y55" s="766"/>
      <c r="Z55" s="766"/>
      <c r="AA55" s="766"/>
      <c r="AB55" s="90"/>
      <c r="AC55" s="90"/>
      <c r="AD55" s="183"/>
      <c r="AE55" s="90"/>
      <c r="AF55" s="90"/>
      <c r="AG55" s="90"/>
      <c r="AH55" s="90"/>
      <c r="AI55" s="766"/>
      <c r="AJ55" s="766"/>
      <c r="AK55" s="766"/>
      <c r="AL55" s="762"/>
      <c r="AM55" s="765"/>
      <c r="AN55" s="95"/>
      <c r="AO55" s="766"/>
      <c r="AP55" s="766"/>
      <c r="AQ55" s="304"/>
    </row>
    <row r="56" spans="1:43" ht="6" customHeight="1" thickBot="1" x14ac:dyDescent="0.25">
      <c r="A56" s="305"/>
      <c r="B56" s="761"/>
      <c r="C56" s="148"/>
      <c r="D56" s="149"/>
      <c r="E56" s="146"/>
      <c r="F56" s="146"/>
      <c r="G56" s="146"/>
      <c r="H56" s="146"/>
      <c r="I56" s="146"/>
      <c r="J56" s="146"/>
      <c r="K56" s="146"/>
      <c r="L56" s="146"/>
      <c r="M56" s="146"/>
      <c r="N56" s="146"/>
      <c r="O56" s="146"/>
      <c r="P56" s="146"/>
      <c r="Q56" s="146"/>
      <c r="R56" s="146"/>
      <c r="S56" s="146"/>
      <c r="T56" s="146"/>
      <c r="U56" s="148"/>
      <c r="V56" s="149"/>
      <c r="W56" s="146"/>
      <c r="X56" s="146"/>
      <c r="Y56" s="146"/>
      <c r="Z56" s="146"/>
      <c r="AA56" s="146"/>
      <c r="AB56" s="146"/>
      <c r="AC56" s="146"/>
      <c r="AD56" s="146"/>
      <c r="AE56" s="146"/>
      <c r="AF56" s="146"/>
      <c r="AG56" s="146"/>
      <c r="AH56" s="146"/>
      <c r="AI56" s="146"/>
      <c r="AJ56" s="146"/>
      <c r="AK56" s="146"/>
      <c r="AL56" s="297"/>
      <c r="AM56" s="148"/>
      <c r="AN56" s="149"/>
      <c r="AO56" s="146"/>
      <c r="AP56" s="146"/>
      <c r="AQ56" s="306"/>
    </row>
    <row r="57" spans="1:43" ht="6" customHeight="1" x14ac:dyDescent="0.2">
      <c r="A57" s="1"/>
      <c r="B57" s="299"/>
      <c r="C57" s="300"/>
      <c r="D57" s="30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235"/>
      <c r="AM57" s="300"/>
      <c r="AN57" s="301"/>
      <c r="AO57" s="1"/>
      <c r="AP57" s="1"/>
      <c r="AQ57" s="1"/>
    </row>
    <row r="58" spans="1:43" x14ac:dyDescent="0.2">
      <c r="A58" s="28"/>
      <c r="B58" s="777">
        <v>209</v>
      </c>
      <c r="C58" s="94"/>
      <c r="D58" s="95"/>
      <c r="E58" s="919" t="s">
        <v>500</v>
      </c>
      <c r="F58" s="919"/>
      <c r="G58" s="919"/>
      <c r="H58" s="919"/>
      <c r="I58" s="919"/>
      <c r="J58" s="919"/>
      <c r="K58" s="919"/>
      <c r="L58" s="919"/>
      <c r="M58" s="919"/>
      <c r="N58" s="919"/>
      <c r="O58" s="919"/>
      <c r="P58" s="919"/>
      <c r="Q58" s="919"/>
      <c r="R58" s="919"/>
      <c r="S58" s="919"/>
      <c r="T58" s="919"/>
      <c r="U58" s="28"/>
      <c r="V58" s="28"/>
      <c r="W58" s="24"/>
      <c r="X58" s="24"/>
      <c r="Y58" s="24"/>
      <c r="Z58" s="24"/>
      <c r="AA58" s="24"/>
      <c r="AB58" s="24"/>
      <c r="AC58" s="24"/>
      <c r="AD58" s="24"/>
      <c r="AE58" s="24"/>
      <c r="AF58" s="24"/>
      <c r="AG58" s="24"/>
      <c r="AH58" s="24"/>
      <c r="AI58" s="24"/>
      <c r="AJ58" s="24"/>
      <c r="AK58" s="24"/>
      <c r="AL58" s="36"/>
      <c r="AM58" s="94"/>
      <c r="AN58" s="95"/>
      <c r="AO58" s="24"/>
      <c r="AP58" s="24"/>
      <c r="AQ58" s="24"/>
    </row>
    <row r="59" spans="1:43" ht="6" customHeight="1" x14ac:dyDescent="0.2">
      <c r="A59" s="28"/>
      <c r="B59" s="777"/>
      <c r="C59" s="94"/>
      <c r="D59" s="95"/>
      <c r="E59" s="24"/>
      <c r="F59" s="24"/>
      <c r="G59" s="24"/>
      <c r="H59" s="24"/>
      <c r="I59" s="24"/>
      <c r="J59" s="24"/>
      <c r="K59" s="24"/>
      <c r="L59" s="24"/>
      <c r="M59" s="24"/>
      <c r="N59" s="24"/>
      <c r="O59" s="24"/>
      <c r="P59" s="24"/>
      <c r="Q59" s="24"/>
      <c r="R59" s="24"/>
      <c r="S59" s="24"/>
      <c r="T59" s="24"/>
      <c r="U59" s="28"/>
      <c r="V59" s="28"/>
      <c r="W59" s="24"/>
      <c r="X59" s="24"/>
      <c r="Y59" s="24"/>
      <c r="Z59" s="24"/>
      <c r="AA59" s="24"/>
      <c r="AB59" s="24"/>
      <c r="AC59" s="24"/>
      <c r="AD59" s="24"/>
      <c r="AE59" s="24"/>
      <c r="AF59" s="24"/>
      <c r="AG59" s="24"/>
      <c r="AH59" s="24"/>
      <c r="AI59" s="24"/>
      <c r="AJ59" s="24"/>
      <c r="AK59" s="24"/>
      <c r="AL59" s="36"/>
      <c r="AM59" s="94"/>
      <c r="AN59" s="95"/>
      <c r="AO59" s="24"/>
      <c r="AP59" s="24"/>
      <c r="AQ59" s="24"/>
    </row>
    <row r="60" spans="1:43" ht="11.25" customHeight="1" x14ac:dyDescent="0.2">
      <c r="A60" s="28"/>
      <c r="B60" s="777"/>
      <c r="C60" s="94"/>
      <c r="D60" s="95"/>
      <c r="E60" s="927" t="s">
        <v>503</v>
      </c>
      <c r="F60" s="927"/>
      <c r="G60" s="927"/>
      <c r="H60" s="927"/>
      <c r="I60" s="927"/>
      <c r="J60" s="927"/>
      <c r="K60" s="927"/>
      <c r="L60" s="927"/>
      <c r="M60" s="927"/>
      <c r="N60" s="927"/>
      <c r="O60" s="927"/>
      <c r="P60" s="927"/>
      <c r="Q60" s="927"/>
      <c r="R60" s="927"/>
      <c r="S60" s="927"/>
      <c r="T60" s="927"/>
      <c r="U60" s="927"/>
      <c r="V60" s="927"/>
      <c r="W60" s="927"/>
      <c r="X60" s="927"/>
      <c r="Y60" s="927"/>
      <c r="Z60" s="927"/>
      <c r="AA60" s="927"/>
      <c r="AB60" s="927"/>
      <c r="AC60" s="927"/>
      <c r="AD60" s="927"/>
      <c r="AE60" s="927"/>
      <c r="AF60" s="927"/>
      <c r="AG60" s="927"/>
      <c r="AH60" s="927"/>
      <c r="AI60" s="927"/>
      <c r="AJ60" s="927"/>
      <c r="AK60" s="927"/>
      <c r="AL60" s="927"/>
      <c r="AM60" s="94"/>
      <c r="AN60" s="95"/>
      <c r="AO60" s="24"/>
      <c r="AP60" s="24"/>
      <c r="AQ60" s="24"/>
    </row>
    <row r="61" spans="1:43" x14ac:dyDescent="0.2">
      <c r="A61" s="28"/>
      <c r="B61" s="777"/>
      <c r="C61" s="94"/>
      <c r="D61" s="95"/>
      <c r="E61" s="927"/>
      <c r="F61" s="927"/>
      <c r="G61" s="927"/>
      <c r="H61" s="927"/>
      <c r="I61" s="927"/>
      <c r="J61" s="927"/>
      <c r="K61" s="927"/>
      <c r="L61" s="927"/>
      <c r="M61" s="927"/>
      <c r="N61" s="927"/>
      <c r="O61" s="927"/>
      <c r="P61" s="927"/>
      <c r="Q61" s="927"/>
      <c r="R61" s="927"/>
      <c r="S61" s="927"/>
      <c r="T61" s="927"/>
      <c r="U61" s="927"/>
      <c r="V61" s="927"/>
      <c r="W61" s="927"/>
      <c r="X61" s="927"/>
      <c r="Y61" s="927"/>
      <c r="Z61" s="927"/>
      <c r="AA61" s="927"/>
      <c r="AB61" s="927"/>
      <c r="AC61" s="927"/>
      <c r="AD61" s="927"/>
      <c r="AE61" s="927"/>
      <c r="AF61" s="927"/>
      <c r="AG61" s="927"/>
      <c r="AH61" s="927"/>
      <c r="AI61" s="927"/>
      <c r="AJ61" s="927"/>
      <c r="AK61" s="927"/>
      <c r="AL61" s="927"/>
      <c r="AM61" s="94"/>
      <c r="AN61" s="95"/>
      <c r="AO61" s="24"/>
      <c r="AP61" s="24"/>
      <c r="AQ61" s="24"/>
    </row>
    <row r="62" spans="1:43" x14ac:dyDescent="0.2">
      <c r="A62" s="28"/>
      <c r="B62" s="777"/>
      <c r="C62" s="94"/>
      <c r="D62" s="95"/>
      <c r="E62" s="24"/>
      <c r="F62" s="24"/>
      <c r="G62" s="24"/>
      <c r="H62" s="24"/>
      <c r="J62" s="24"/>
      <c r="K62" s="24"/>
      <c r="L62" s="24"/>
      <c r="M62" s="24"/>
      <c r="N62" s="36" t="s">
        <v>444</v>
      </c>
      <c r="O62" s="24"/>
      <c r="P62" s="24"/>
      <c r="Q62" s="24"/>
      <c r="S62" s="24"/>
      <c r="T62" s="24"/>
      <c r="U62" s="28"/>
      <c r="V62" s="28"/>
      <c r="W62" s="24"/>
      <c r="Y62" s="24"/>
      <c r="Z62" s="36" t="s">
        <v>445</v>
      </c>
      <c r="AA62" s="24"/>
      <c r="AB62" s="629"/>
      <c r="AC62" s="629"/>
      <c r="AD62" s="24"/>
      <c r="AE62" s="24"/>
      <c r="AF62" s="24"/>
      <c r="AG62" s="24"/>
      <c r="AH62" s="24"/>
      <c r="AI62" s="24"/>
      <c r="AJ62" s="24"/>
      <c r="AK62" s="24"/>
      <c r="AL62" s="36"/>
      <c r="AM62" s="94"/>
      <c r="AN62" s="95"/>
      <c r="AO62" s="24"/>
      <c r="AP62" s="24"/>
      <c r="AQ62" s="24"/>
    </row>
    <row r="63" spans="1:43" x14ac:dyDescent="0.2">
      <c r="A63" s="28"/>
      <c r="B63" s="777"/>
      <c r="C63" s="94"/>
      <c r="D63" s="95"/>
      <c r="E63" s="24"/>
      <c r="F63" s="24"/>
      <c r="G63" s="24"/>
      <c r="H63" s="24"/>
      <c r="J63" s="24"/>
      <c r="K63" s="24"/>
      <c r="L63" s="24"/>
      <c r="M63" s="24"/>
      <c r="N63" s="36"/>
      <c r="O63" s="24"/>
      <c r="P63" s="24"/>
      <c r="Q63" s="24"/>
      <c r="S63" s="24"/>
      <c r="T63" s="24"/>
      <c r="U63" s="28"/>
      <c r="V63" s="28"/>
      <c r="W63" s="24"/>
      <c r="Y63" s="24"/>
      <c r="Z63" s="36"/>
      <c r="AA63" s="24"/>
      <c r="AB63" s="629"/>
      <c r="AC63" s="629"/>
      <c r="AD63" s="24"/>
      <c r="AE63" s="24"/>
      <c r="AF63" s="24"/>
      <c r="AG63" s="24"/>
      <c r="AH63" s="24"/>
      <c r="AI63" s="24"/>
      <c r="AJ63" s="24"/>
      <c r="AK63" s="24"/>
      <c r="AL63" s="36"/>
      <c r="AM63" s="94"/>
      <c r="AN63" s="95"/>
      <c r="AO63" s="24"/>
      <c r="AP63" s="24"/>
      <c r="AQ63" s="24"/>
    </row>
    <row r="64" spans="1:43" x14ac:dyDescent="0.2">
      <c r="A64" s="28"/>
      <c r="B64" s="777"/>
      <c r="C64" s="94"/>
      <c r="D64" s="95"/>
      <c r="E64" s="24"/>
      <c r="F64" s="24"/>
      <c r="G64" s="24"/>
      <c r="H64" s="24"/>
      <c r="I64" s="24"/>
      <c r="J64" s="24"/>
      <c r="K64" s="24"/>
      <c r="L64" s="24"/>
      <c r="M64" s="24"/>
      <c r="N64" s="24"/>
      <c r="O64" s="24"/>
      <c r="P64" s="24"/>
      <c r="Q64" s="24"/>
      <c r="R64" s="24"/>
      <c r="S64" s="24"/>
      <c r="T64" s="928" t="s">
        <v>1432</v>
      </c>
      <c r="U64" s="928"/>
      <c r="V64" s="928"/>
      <c r="W64" s="928"/>
      <c r="X64" s="928"/>
      <c r="Y64" s="928"/>
      <c r="Z64" s="928"/>
      <c r="AA64" s="24"/>
      <c r="AB64" s="629"/>
      <c r="AC64" s="629"/>
      <c r="AD64" s="24"/>
      <c r="AE64" s="24"/>
      <c r="AF64" s="24"/>
      <c r="AG64" s="24"/>
      <c r="AH64" s="24"/>
      <c r="AI64" s="24"/>
      <c r="AJ64" s="24"/>
      <c r="AK64" s="24"/>
      <c r="AL64" s="36"/>
      <c r="AM64" s="94"/>
      <c r="AN64" s="95"/>
      <c r="AO64" s="24"/>
      <c r="AP64" s="24"/>
      <c r="AQ64" s="24"/>
    </row>
    <row r="65" spans="1:43" x14ac:dyDescent="0.2">
      <c r="A65" s="28"/>
      <c r="B65" s="777"/>
      <c r="C65" s="94"/>
      <c r="D65" s="95"/>
      <c r="E65" s="24"/>
      <c r="F65" s="24"/>
      <c r="G65" s="24"/>
      <c r="H65" s="24"/>
      <c r="I65" s="24"/>
      <c r="J65" s="24"/>
      <c r="K65" s="24"/>
      <c r="L65" s="24"/>
      <c r="M65" s="24"/>
      <c r="N65" s="24"/>
      <c r="O65" s="24"/>
      <c r="P65" s="24"/>
      <c r="Q65" s="24"/>
      <c r="R65" s="24"/>
      <c r="S65" s="24"/>
      <c r="T65" s="928"/>
      <c r="U65" s="928"/>
      <c r="V65" s="928"/>
      <c r="W65" s="928"/>
      <c r="X65" s="928"/>
      <c r="Y65" s="928"/>
      <c r="Z65" s="928"/>
      <c r="AA65" s="24"/>
      <c r="AB65" s="629"/>
      <c r="AC65" s="629"/>
      <c r="AD65" s="24"/>
      <c r="AE65" s="24"/>
      <c r="AF65" s="24"/>
      <c r="AG65" s="24"/>
      <c r="AH65" s="24"/>
      <c r="AI65" s="24"/>
      <c r="AJ65" s="24"/>
      <c r="AK65" s="24"/>
      <c r="AL65" s="36"/>
      <c r="AM65" s="94"/>
      <c r="AN65" s="95"/>
      <c r="AO65" s="24"/>
      <c r="AP65" s="24"/>
      <c r="AQ65" s="24"/>
    </row>
    <row r="66" spans="1:43" x14ac:dyDescent="0.2">
      <c r="A66" s="28"/>
      <c r="B66" s="777"/>
      <c r="C66" s="94"/>
      <c r="D66" s="95"/>
      <c r="E66" s="24"/>
      <c r="F66" s="24"/>
      <c r="G66" s="24"/>
      <c r="H66" s="24"/>
      <c r="I66" s="24"/>
      <c r="J66" s="24"/>
      <c r="K66" s="24"/>
      <c r="L66" s="24"/>
      <c r="M66" s="24"/>
      <c r="N66" s="24"/>
      <c r="O66" s="24"/>
      <c r="P66" s="24"/>
      <c r="Q66" s="24"/>
      <c r="R66" s="24"/>
      <c r="S66" s="24"/>
      <c r="T66" s="928"/>
      <c r="U66" s="928"/>
      <c r="V66" s="928"/>
      <c r="W66" s="928"/>
      <c r="X66" s="928"/>
      <c r="Y66" s="928"/>
      <c r="Z66" s="928"/>
      <c r="AA66" s="24"/>
      <c r="AB66" s="629"/>
      <c r="AC66" s="629"/>
      <c r="AD66" s="24"/>
      <c r="AE66" s="24"/>
      <c r="AF66" s="24"/>
      <c r="AG66" s="24"/>
      <c r="AH66" s="24"/>
      <c r="AI66" s="24"/>
      <c r="AJ66" s="24"/>
      <c r="AK66" s="24"/>
      <c r="AL66" s="36"/>
      <c r="AM66" s="94"/>
      <c r="AN66" s="95"/>
      <c r="AO66" s="24"/>
      <c r="AP66" s="24"/>
      <c r="AQ66" s="24"/>
    </row>
    <row r="67" spans="1:43" ht="6" customHeight="1" thickBot="1" x14ac:dyDescent="0.25">
      <c r="A67" s="146"/>
      <c r="B67" s="761"/>
      <c r="C67" s="148"/>
      <c r="D67" s="149"/>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297"/>
      <c r="AM67" s="148"/>
      <c r="AN67" s="149"/>
      <c r="AO67" s="146"/>
      <c r="AP67" s="146"/>
      <c r="AQ67" s="146"/>
    </row>
    <row r="68" spans="1:43" ht="6" customHeight="1" x14ac:dyDescent="0.2">
      <c r="A68" s="298"/>
      <c r="B68" s="299"/>
      <c r="C68" s="300"/>
      <c r="D68" s="30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235"/>
      <c r="AM68" s="300"/>
      <c r="AN68" s="301"/>
      <c r="AO68" s="1"/>
      <c r="AP68" s="1"/>
      <c r="AQ68" s="302"/>
    </row>
    <row r="69" spans="1:43" x14ac:dyDescent="0.2">
      <c r="A69" s="303"/>
      <c r="B69" s="757">
        <v>210</v>
      </c>
      <c r="C69" s="94"/>
      <c r="D69" s="95"/>
      <c r="E69" s="899" t="s">
        <v>500</v>
      </c>
      <c r="F69" s="899"/>
      <c r="G69" s="899"/>
      <c r="H69" s="899"/>
      <c r="I69" s="899"/>
      <c r="J69" s="899"/>
      <c r="K69" s="899"/>
      <c r="L69" s="899"/>
      <c r="M69" s="899"/>
      <c r="N69" s="899"/>
      <c r="O69" s="899"/>
      <c r="P69" s="899"/>
      <c r="Q69" s="899"/>
      <c r="R69" s="899"/>
      <c r="S69" s="899"/>
      <c r="T69" s="899"/>
      <c r="U69" s="28"/>
      <c r="V69" s="28"/>
      <c r="W69" s="28"/>
      <c r="X69" s="28"/>
      <c r="Y69" s="28"/>
      <c r="Z69" s="28"/>
      <c r="AA69" s="28"/>
      <c r="AB69" s="28"/>
      <c r="AC69" s="28"/>
      <c r="AD69" s="28"/>
      <c r="AE69" s="28"/>
      <c r="AF69" s="28"/>
      <c r="AG69" s="28"/>
      <c r="AH69" s="28"/>
      <c r="AI69" s="28"/>
      <c r="AJ69" s="28"/>
      <c r="AK69" s="28"/>
      <c r="AL69" s="42"/>
      <c r="AM69" s="94"/>
      <c r="AN69" s="95"/>
      <c r="AO69" s="28"/>
      <c r="AP69" s="28"/>
      <c r="AQ69" s="304"/>
    </row>
    <row r="70" spans="1:43" ht="6" customHeight="1" x14ac:dyDescent="0.2">
      <c r="A70" s="303"/>
      <c r="B70" s="757"/>
      <c r="C70" s="94"/>
      <c r="D70" s="95"/>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42"/>
      <c r="AM70" s="94"/>
      <c r="AN70" s="95"/>
      <c r="AO70" s="28"/>
      <c r="AP70" s="28"/>
      <c r="AQ70" s="304"/>
    </row>
    <row r="71" spans="1:43" x14ac:dyDescent="0.2">
      <c r="A71" s="303"/>
      <c r="B71" s="757"/>
      <c r="C71" s="94"/>
      <c r="D71" s="95"/>
      <c r="E71" s="28"/>
      <c r="F71" s="28"/>
      <c r="G71" s="28"/>
      <c r="H71" s="28"/>
      <c r="I71" s="28"/>
      <c r="J71" s="28"/>
      <c r="K71" s="28"/>
      <c r="L71" s="28"/>
      <c r="M71" s="28"/>
      <c r="N71" s="42" t="s">
        <v>501</v>
      </c>
      <c r="O71" s="28"/>
      <c r="P71" s="28"/>
      <c r="Q71" s="28"/>
      <c r="R71" s="28"/>
      <c r="S71" s="28"/>
      <c r="U71" s="28"/>
      <c r="V71" s="28"/>
      <c r="W71" s="28"/>
      <c r="X71" s="42" t="s">
        <v>478</v>
      </c>
      <c r="Y71" s="28"/>
      <c r="Z71" s="28"/>
      <c r="AA71" s="28"/>
      <c r="AB71" s="28"/>
      <c r="AC71" s="28"/>
      <c r="AD71" s="28"/>
      <c r="AE71" s="28"/>
      <c r="AF71" s="28"/>
      <c r="AG71" s="28"/>
      <c r="AH71" s="28"/>
      <c r="AI71" s="28"/>
      <c r="AJ71" s="28"/>
      <c r="AK71" s="28"/>
      <c r="AL71" s="42"/>
      <c r="AM71" s="94"/>
      <c r="AN71" s="95"/>
      <c r="AO71" s="28"/>
      <c r="AP71" s="432">
        <v>226</v>
      </c>
      <c r="AQ71" s="304"/>
    </row>
    <row r="72" spans="1:43" x14ac:dyDescent="0.2">
      <c r="A72" s="303"/>
      <c r="B72" s="757"/>
      <c r="C72" s="94"/>
      <c r="D72" s="95"/>
      <c r="E72" s="28"/>
      <c r="F72" s="28"/>
      <c r="G72" s="28"/>
      <c r="H72" s="28"/>
      <c r="I72" s="28"/>
      <c r="J72" s="28"/>
      <c r="K72" s="28"/>
      <c r="L72" s="28"/>
      <c r="M72" s="28"/>
      <c r="N72" s="42" t="s">
        <v>502</v>
      </c>
      <c r="O72" s="28"/>
      <c r="P72" s="28"/>
      <c r="Q72" s="28"/>
      <c r="R72" s="28"/>
      <c r="S72" s="28"/>
      <c r="T72" s="28"/>
      <c r="U72" s="28"/>
      <c r="V72" s="28"/>
      <c r="W72" s="28"/>
      <c r="X72" s="28"/>
      <c r="Y72" s="28"/>
      <c r="Z72" s="28"/>
      <c r="AA72" s="28"/>
      <c r="AB72" s="28"/>
      <c r="AC72" s="28"/>
      <c r="AD72" s="28"/>
      <c r="AE72" s="28"/>
      <c r="AF72" s="28"/>
      <c r="AG72" s="28"/>
      <c r="AH72" s="28"/>
      <c r="AI72" s="28"/>
      <c r="AJ72" s="28"/>
      <c r="AK72" s="28"/>
      <c r="AL72" s="42"/>
      <c r="AM72" s="94"/>
      <c r="AN72" s="95"/>
      <c r="AO72" s="28"/>
      <c r="AQ72" s="304"/>
    </row>
    <row r="73" spans="1:43" ht="6" customHeight="1" thickBot="1" x14ac:dyDescent="0.25">
      <c r="A73" s="305"/>
      <c r="B73" s="761"/>
      <c r="C73" s="148"/>
      <c r="D73" s="149"/>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297"/>
      <c r="AM73" s="148"/>
      <c r="AN73" s="149"/>
      <c r="AO73" s="146"/>
      <c r="AP73" s="146"/>
      <c r="AQ73" s="306"/>
    </row>
    <row r="74" spans="1:43" ht="6" customHeight="1" x14ac:dyDescent="0.2">
      <c r="A74" s="1"/>
      <c r="B74" s="299"/>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235"/>
      <c r="AM74" s="1"/>
      <c r="AN74" s="1"/>
      <c r="AO74" s="1"/>
      <c r="AP74" s="1"/>
      <c r="AQ74" s="1"/>
    </row>
  </sheetData>
  <sheetProtection formatCells="0" formatRows="0" insertRows="0" deleteRows="0"/>
  <mergeCells count="22">
    <mergeCell ref="A1:AQ1"/>
    <mergeCell ref="E69:T69"/>
    <mergeCell ref="E58:T58"/>
    <mergeCell ref="F50:T50"/>
    <mergeCell ref="F48:T49"/>
    <mergeCell ref="F46:T47"/>
    <mergeCell ref="E36:T43"/>
    <mergeCell ref="T64:Z66"/>
    <mergeCell ref="E60:AL61"/>
    <mergeCell ref="F17:T18"/>
    <mergeCell ref="F19:T20"/>
    <mergeCell ref="F33:T33"/>
    <mergeCell ref="F31:T32"/>
    <mergeCell ref="F29:T30"/>
    <mergeCell ref="E24:T25"/>
    <mergeCell ref="F21:T21"/>
    <mergeCell ref="E5:T8"/>
    <mergeCell ref="E12:T14"/>
    <mergeCell ref="E53:T55"/>
    <mergeCell ref="AN3:AQ3"/>
    <mergeCell ref="W3:AL3"/>
    <mergeCell ref="E3:T3"/>
  </mergeCells>
  <printOptions horizontalCentered="1"/>
  <pageMargins left="0.5" right="0.5" top="0.5" bottom="0.5" header="0.3" footer="0.3"/>
  <pageSetup paperSize="9" orientation="portrait" r:id="rId1"/>
  <headerFooter>
    <oddFooter>&amp;CW-&amp;P</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G443"/>
  <sheetViews>
    <sheetView zoomScaleNormal="100" zoomScaleSheetLayoutView="100" zoomScalePageLayoutView="80" workbookViewId="0">
      <pane ySplit="1" topLeftCell="A2" activePane="bottomLeft" state="frozen"/>
      <selection sqref="A1:AQ1"/>
      <selection pane="bottomLeft"/>
    </sheetView>
  </sheetViews>
  <sheetFormatPr defaultColWidth="45.44140625" defaultRowHeight="12.5" x14ac:dyDescent="0.25"/>
  <cols>
    <col min="1" max="1" width="15.77734375" style="77" customWidth="1"/>
    <col min="2" max="2" width="45.77734375" style="63" customWidth="1"/>
    <col min="3" max="3" width="45.44140625" style="63" customWidth="1"/>
    <col min="4" max="6" width="45.44140625" style="68" customWidth="1"/>
    <col min="7" max="16384" width="45.44140625" style="60"/>
  </cols>
  <sheetData>
    <row r="1" spans="1:7" x14ac:dyDescent="0.25">
      <c r="A1" s="76"/>
      <c r="B1" s="59" t="s">
        <v>1410</v>
      </c>
      <c r="C1" s="59" t="s">
        <v>1538</v>
      </c>
      <c r="D1" s="59" t="s">
        <v>1539</v>
      </c>
      <c r="E1" s="59" t="s">
        <v>1540</v>
      </c>
      <c r="F1" s="59" t="s">
        <v>1541</v>
      </c>
      <c r="G1" s="59" t="s">
        <v>1542</v>
      </c>
    </row>
    <row r="2" spans="1:7" x14ac:dyDescent="0.25">
      <c r="A2" s="77" t="s">
        <v>257</v>
      </c>
      <c r="B2" s="811" t="s">
        <v>1787</v>
      </c>
      <c r="C2" s="61"/>
      <c r="D2" s="61"/>
      <c r="E2" s="61"/>
      <c r="F2" s="61"/>
      <c r="G2" s="61"/>
    </row>
    <row r="3" spans="1:7" s="62" customFormat="1" x14ac:dyDescent="0.2">
      <c r="A3" s="77" t="s">
        <v>258</v>
      </c>
      <c r="B3" s="61" t="s">
        <v>111</v>
      </c>
      <c r="C3" s="811" t="s">
        <v>112</v>
      </c>
      <c r="D3" s="61" t="s">
        <v>113</v>
      </c>
      <c r="E3" s="61" t="s">
        <v>114</v>
      </c>
      <c r="F3" s="61" t="s">
        <v>115</v>
      </c>
      <c r="G3" s="61" t="s">
        <v>116</v>
      </c>
    </row>
    <row r="4" spans="1:7" s="62" customFormat="1" ht="260" x14ac:dyDescent="0.2">
      <c r="A4" s="78" t="s">
        <v>1532</v>
      </c>
      <c r="B4" s="63" t="s">
        <v>1700</v>
      </c>
      <c r="C4" s="63"/>
      <c r="D4" s="63"/>
      <c r="E4" s="61"/>
      <c r="F4" s="61"/>
    </row>
    <row r="5" spans="1:7" s="62" customFormat="1" ht="30" x14ac:dyDescent="0.2">
      <c r="A5" s="78">
        <v>102</v>
      </c>
      <c r="B5" s="63" t="s">
        <v>1576</v>
      </c>
      <c r="C5" s="63"/>
      <c r="D5" s="63"/>
      <c r="E5" s="61"/>
      <c r="F5" s="61"/>
    </row>
    <row r="6" spans="1:7" s="62" customFormat="1" ht="20" x14ac:dyDescent="0.2">
      <c r="A6" s="78">
        <v>103</v>
      </c>
      <c r="B6" s="63" t="s">
        <v>438</v>
      </c>
      <c r="C6" s="63"/>
      <c r="D6" s="63"/>
      <c r="E6" s="61"/>
      <c r="F6" s="61"/>
    </row>
    <row r="7" spans="1:7" s="62" customFormat="1" ht="20" x14ac:dyDescent="0.2">
      <c r="A7" s="78">
        <v>104</v>
      </c>
      <c r="B7" s="63" t="s">
        <v>1586</v>
      </c>
      <c r="C7" s="63"/>
      <c r="D7" s="63"/>
      <c r="E7" s="61"/>
      <c r="F7" s="61"/>
    </row>
    <row r="8" spans="1:7" s="62" customFormat="1" x14ac:dyDescent="0.2">
      <c r="A8" s="78">
        <v>105</v>
      </c>
      <c r="B8" s="63" t="s">
        <v>439</v>
      </c>
      <c r="C8" s="63"/>
      <c r="D8" s="63"/>
      <c r="E8" s="61"/>
      <c r="F8" s="61"/>
    </row>
    <row r="9" spans="1:7" s="62" customFormat="1" x14ac:dyDescent="0.2">
      <c r="A9" s="78">
        <v>106</v>
      </c>
      <c r="B9" s="63" t="s">
        <v>440</v>
      </c>
      <c r="C9" s="63"/>
      <c r="D9" s="63"/>
      <c r="E9" s="61"/>
      <c r="F9" s="61"/>
    </row>
    <row r="10" spans="1:7" s="62" customFormat="1" x14ac:dyDescent="0.2">
      <c r="A10" s="78">
        <v>107</v>
      </c>
      <c r="B10" s="63" t="s">
        <v>443</v>
      </c>
      <c r="C10" s="63"/>
      <c r="D10" s="63"/>
      <c r="E10" s="61"/>
      <c r="F10" s="61"/>
    </row>
    <row r="11" spans="1:7" s="62" customFormat="1" ht="20" x14ac:dyDescent="0.2">
      <c r="A11" s="78">
        <v>108</v>
      </c>
      <c r="B11" s="63" t="s">
        <v>446</v>
      </c>
      <c r="C11" s="63"/>
      <c r="D11" s="63"/>
      <c r="E11" s="61"/>
      <c r="F11" s="61"/>
    </row>
    <row r="12" spans="1:7" s="62" customFormat="1" ht="20" x14ac:dyDescent="0.2">
      <c r="A12" s="78">
        <v>109</v>
      </c>
      <c r="B12" s="63" t="s">
        <v>1587</v>
      </c>
      <c r="C12" s="63"/>
      <c r="D12" s="63"/>
      <c r="E12" s="61"/>
      <c r="F12" s="61"/>
    </row>
    <row r="13" spans="1:7" s="62" customFormat="1" ht="105" customHeight="1" x14ac:dyDescent="0.2">
      <c r="A13" s="78">
        <v>111</v>
      </c>
      <c r="B13" s="63" t="s">
        <v>1573</v>
      </c>
      <c r="C13" s="63"/>
      <c r="D13" s="63"/>
      <c r="E13" s="61"/>
      <c r="F13" s="61"/>
    </row>
    <row r="14" spans="1:7" s="62" customFormat="1" ht="30" x14ac:dyDescent="0.2">
      <c r="A14" s="78">
        <v>113</v>
      </c>
      <c r="B14" s="63" t="s">
        <v>465</v>
      </c>
      <c r="C14" s="63"/>
      <c r="D14" s="63"/>
      <c r="E14" s="61"/>
      <c r="F14" s="61"/>
    </row>
    <row r="15" spans="1:7" s="62" customFormat="1" ht="20" x14ac:dyDescent="0.2">
      <c r="A15" s="78">
        <v>114</v>
      </c>
      <c r="B15" s="63" t="s">
        <v>466</v>
      </c>
      <c r="C15" s="63"/>
      <c r="D15" s="63"/>
      <c r="E15" s="61"/>
      <c r="F15" s="61"/>
    </row>
    <row r="16" spans="1:7" s="62" customFormat="1" ht="20" x14ac:dyDescent="0.2">
      <c r="A16" s="78">
        <v>115</v>
      </c>
      <c r="B16" s="63" t="s">
        <v>467</v>
      </c>
      <c r="C16" s="63"/>
      <c r="D16" s="63"/>
      <c r="E16" s="61"/>
      <c r="F16" s="61"/>
    </row>
    <row r="17" spans="1:6" s="62" customFormat="1" x14ac:dyDescent="0.2">
      <c r="A17" s="78">
        <v>116</v>
      </c>
      <c r="B17" s="63" t="s">
        <v>471</v>
      </c>
      <c r="C17" s="63"/>
      <c r="D17" s="63"/>
      <c r="E17" s="61"/>
      <c r="F17" s="61"/>
    </row>
    <row r="18" spans="1:6" s="62" customFormat="1" ht="20" x14ac:dyDescent="0.2">
      <c r="A18" s="78">
        <v>117</v>
      </c>
      <c r="B18" s="63" t="s">
        <v>472</v>
      </c>
      <c r="C18" s="63"/>
      <c r="D18" s="63"/>
      <c r="E18" s="61"/>
      <c r="F18" s="61"/>
    </row>
    <row r="19" spans="1:6" s="62" customFormat="1" ht="30" x14ac:dyDescent="0.2">
      <c r="A19" s="78">
        <v>118</v>
      </c>
      <c r="B19" s="63" t="s">
        <v>473</v>
      </c>
      <c r="C19" s="63"/>
      <c r="D19" s="63"/>
      <c r="E19" s="61"/>
      <c r="F19" s="61"/>
    </row>
    <row r="20" spans="1:6" s="62" customFormat="1" x14ac:dyDescent="0.2">
      <c r="A20" s="78">
        <v>119</v>
      </c>
      <c r="B20" s="63" t="s">
        <v>474</v>
      </c>
      <c r="C20" s="63"/>
      <c r="D20" s="63"/>
      <c r="E20" s="61"/>
      <c r="F20" s="61"/>
    </row>
    <row r="21" spans="1:6" s="62" customFormat="1" ht="18.75" customHeight="1" x14ac:dyDescent="0.2">
      <c r="A21" s="78">
        <v>120</v>
      </c>
      <c r="B21" s="63" t="s">
        <v>1033</v>
      </c>
      <c r="C21" s="63"/>
      <c r="D21" s="63"/>
      <c r="E21" s="61"/>
      <c r="F21" s="61"/>
    </row>
    <row r="22" spans="1:6" s="62" customFormat="1" ht="40" x14ac:dyDescent="0.2">
      <c r="A22" s="78">
        <v>121</v>
      </c>
      <c r="B22" s="63" t="s">
        <v>475</v>
      </c>
      <c r="C22" s="63"/>
      <c r="D22" s="63"/>
      <c r="E22" s="61"/>
      <c r="F22" s="61"/>
    </row>
    <row r="23" spans="1:6" s="62" customFormat="1" ht="20" x14ac:dyDescent="0.2">
      <c r="A23" s="78">
        <v>122</v>
      </c>
      <c r="B23" s="63" t="s">
        <v>1426</v>
      </c>
      <c r="C23" s="63"/>
      <c r="D23" s="63"/>
      <c r="E23" s="61"/>
      <c r="F23" s="61"/>
    </row>
    <row r="24" spans="1:6" s="62" customFormat="1" ht="20" x14ac:dyDescent="0.2">
      <c r="A24" s="78">
        <v>123</v>
      </c>
      <c r="B24" s="63" t="s">
        <v>1427</v>
      </c>
      <c r="C24" s="63"/>
      <c r="D24" s="63"/>
      <c r="E24" s="61"/>
      <c r="F24" s="61"/>
    </row>
    <row r="25" spans="1:6" s="62" customFormat="1" ht="30" x14ac:dyDescent="0.2">
      <c r="A25" s="78">
        <v>124</v>
      </c>
      <c r="B25" s="63" t="s">
        <v>1429</v>
      </c>
      <c r="C25" s="63"/>
      <c r="D25" s="63"/>
      <c r="E25" s="61"/>
      <c r="F25" s="61"/>
    </row>
    <row r="26" spans="1:6" s="62" customFormat="1" ht="20" x14ac:dyDescent="0.2">
      <c r="A26" s="78">
        <v>125</v>
      </c>
      <c r="B26" s="63" t="s">
        <v>1428</v>
      </c>
      <c r="C26" s="63"/>
      <c r="D26" s="63"/>
      <c r="E26" s="61"/>
      <c r="F26" s="61"/>
    </row>
    <row r="27" spans="1:6" s="62" customFormat="1" ht="30" x14ac:dyDescent="0.2">
      <c r="A27" s="78">
        <v>201</v>
      </c>
      <c r="B27" s="63" t="s">
        <v>483</v>
      </c>
      <c r="C27" s="63"/>
      <c r="D27" s="63"/>
      <c r="E27" s="61"/>
      <c r="F27" s="61"/>
    </row>
    <row r="28" spans="1:6" s="62" customFormat="1" ht="20" x14ac:dyDescent="0.2">
      <c r="A28" s="78">
        <v>202</v>
      </c>
      <c r="B28" s="63" t="s">
        <v>484</v>
      </c>
      <c r="C28" s="63"/>
      <c r="D28" s="63"/>
      <c r="E28" s="61"/>
      <c r="F28" s="61"/>
    </row>
    <row r="29" spans="1:6" s="62" customFormat="1" x14ac:dyDescent="0.2">
      <c r="A29" s="78" t="s">
        <v>272</v>
      </c>
      <c r="B29" s="61" t="s">
        <v>1572</v>
      </c>
      <c r="C29" s="63"/>
      <c r="D29" s="63"/>
      <c r="E29" s="61"/>
      <c r="F29" s="61"/>
    </row>
    <row r="30" spans="1:6" s="62" customFormat="1" x14ac:dyDescent="0.2">
      <c r="A30" s="78" t="s">
        <v>273</v>
      </c>
      <c r="B30" s="61" t="s">
        <v>485</v>
      </c>
      <c r="C30" s="63"/>
      <c r="D30" s="63"/>
      <c r="E30" s="61"/>
      <c r="F30" s="61"/>
    </row>
    <row r="31" spans="1:6" s="62" customFormat="1" ht="30" x14ac:dyDescent="0.2">
      <c r="A31" s="78">
        <v>204</v>
      </c>
      <c r="B31" s="63" t="s">
        <v>486</v>
      </c>
      <c r="C31" s="63"/>
      <c r="D31" s="63"/>
      <c r="E31" s="61"/>
      <c r="F31" s="61"/>
    </row>
    <row r="32" spans="1:6" s="62" customFormat="1" ht="20" x14ac:dyDescent="0.2">
      <c r="A32" s="78" t="s">
        <v>274</v>
      </c>
      <c r="B32" s="63" t="s">
        <v>487</v>
      </c>
      <c r="C32" s="63"/>
      <c r="D32" s="63"/>
      <c r="E32" s="61"/>
      <c r="F32" s="61"/>
    </row>
    <row r="33" spans="1:6" s="62" customFormat="1" ht="20" x14ac:dyDescent="0.2">
      <c r="A33" s="78" t="s">
        <v>275</v>
      </c>
      <c r="B33" s="63" t="s">
        <v>1431</v>
      </c>
      <c r="C33" s="63"/>
      <c r="D33" s="63"/>
      <c r="E33" s="61"/>
      <c r="F33" s="61"/>
    </row>
    <row r="34" spans="1:6" s="62" customFormat="1" ht="70" x14ac:dyDescent="0.2">
      <c r="A34" s="78">
        <v>206</v>
      </c>
      <c r="B34" s="63" t="s">
        <v>1588</v>
      </c>
      <c r="C34" s="63"/>
      <c r="D34" s="63"/>
      <c r="E34" s="61"/>
      <c r="F34" s="61"/>
    </row>
    <row r="35" spans="1:6" s="62" customFormat="1" x14ac:dyDescent="0.2">
      <c r="A35" s="78" t="s">
        <v>276</v>
      </c>
      <c r="B35" s="63" t="s">
        <v>488</v>
      </c>
      <c r="C35" s="63"/>
      <c r="D35" s="63"/>
      <c r="E35" s="61"/>
      <c r="F35" s="61"/>
    </row>
    <row r="36" spans="1:6" s="62" customFormat="1" x14ac:dyDescent="0.2">
      <c r="A36" s="78" t="s">
        <v>277</v>
      </c>
      <c r="B36" s="63" t="s">
        <v>489</v>
      </c>
      <c r="C36" s="63"/>
      <c r="D36" s="63"/>
      <c r="E36" s="61"/>
      <c r="F36" s="61"/>
    </row>
    <row r="37" spans="1:6" s="62" customFormat="1" ht="30" x14ac:dyDescent="0.2">
      <c r="A37" s="78">
        <v>209</v>
      </c>
      <c r="B37" s="63" t="s">
        <v>490</v>
      </c>
      <c r="C37" s="63"/>
      <c r="D37" s="63"/>
      <c r="E37" s="61"/>
      <c r="F37" s="61"/>
    </row>
    <row r="38" spans="1:6" ht="30" x14ac:dyDescent="0.25">
      <c r="A38" s="77">
        <v>211</v>
      </c>
      <c r="B38" s="63" t="s">
        <v>1433</v>
      </c>
      <c r="D38" s="63"/>
      <c r="E38" s="63"/>
      <c r="F38" s="63"/>
    </row>
    <row r="39" spans="1:6" ht="20" x14ac:dyDescent="0.25">
      <c r="A39" s="77">
        <v>212</v>
      </c>
      <c r="B39" s="63" t="s">
        <v>505</v>
      </c>
      <c r="D39" s="63"/>
      <c r="E39" s="63"/>
      <c r="F39" s="63"/>
    </row>
    <row r="40" spans="1:6" x14ac:dyDescent="0.25">
      <c r="A40" s="79">
        <v>213</v>
      </c>
      <c r="B40" s="64" t="s">
        <v>507</v>
      </c>
      <c r="C40" s="64"/>
      <c r="D40" s="64"/>
      <c r="E40" s="64"/>
      <c r="F40" s="64"/>
    </row>
    <row r="41" spans="1:6" x14ac:dyDescent="0.25">
      <c r="A41" s="77">
        <v>214</v>
      </c>
      <c r="B41" s="63" t="s">
        <v>508</v>
      </c>
      <c r="D41" s="63"/>
      <c r="E41" s="63"/>
      <c r="F41" s="63"/>
    </row>
    <row r="42" spans="1:6" ht="20" x14ac:dyDescent="0.25">
      <c r="A42" s="77">
        <v>215</v>
      </c>
      <c r="B42" s="63" t="s">
        <v>1701</v>
      </c>
      <c r="D42" s="63"/>
      <c r="E42" s="63"/>
      <c r="F42" s="63"/>
    </row>
    <row r="43" spans="1:6" x14ac:dyDescent="0.25">
      <c r="A43" s="79">
        <v>216</v>
      </c>
      <c r="B43" s="64" t="s">
        <v>509</v>
      </c>
      <c r="C43" s="64"/>
      <c r="D43" s="64"/>
      <c r="E43" s="64"/>
      <c r="F43" s="64"/>
    </row>
    <row r="44" spans="1:6" x14ac:dyDescent="0.25">
      <c r="A44" s="77">
        <v>217</v>
      </c>
      <c r="B44" s="63" t="s">
        <v>510</v>
      </c>
      <c r="D44" s="63"/>
      <c r="E44" s="63"/>
      <c r="F44" s="63"/>
    </row>
    <row r="45" spans="1:6" x14ac:dyDescent="0.25">
      <c r="A45" s="77">
        <v>218</v>
      </c>
      <c r="B45" s="63" t="s">
        <v>511</v>
      </c>
      <c r="D45" s="63"/>
      <c r="E45" s="63"/>
      <c r="F45" s="63"/>
    </row>
    <row r="46" spans="1:6" ht="70" x14ac:dyDescent="0.25">
      <c r="A46" s="79">
        <v>220</v>
      </c>
      <c r="B46" s="64" t="s">
        <v>1590</v>
      </c>
      <c r="C46" s="64"/>
      <c r="D46" s="64"/>
      <c r="E46" s="64"/>
      <c r="F46" s="64"/>
    </row>
    <row r="47" spans="1:6" ht="30" x14ac:dyDescent="0.25">
      <c r="A47" s="77">
        <v>221</v>
      </c>
      <c r="B47" s="63" t="s">
        <v>513</v>
      </c>
      <c r="D47" s="63"/>
      <c r="E47" s="63"/>
      <c r="F47" s="63"/>
    </row>
    <row r="48" spans="1:6" ht="20" x14ac:dyDescent="0.25">
      <c r="A48" s="77">
        <v>222</v>
      </c>
      <c r="B48" s="63" t="s">
        <v>525</v>
      </c>
      <c r="D48" s="63"/>
      <c r="E48" s="63"/>
      <c r="F48" s="63"/>
    </row>
    <row r="49" spans="1:6" x14ac:dyDescent="0.25">
      <c r="A49" s="77">
        <v>226</v>
      </c>
      <c r="B49" s="63" t="s">
        <v>526</v>
      </c>
      <c r="D49" s="63"/>
      <c r="E49" s="64"/>
      <c r="F49" s="65"/>
    </row>
    <row r="50" spans="1:6" x14ac:dyDescent="0.25">
      <c r="A50" s="77">
        <v>227</v>
      </c>
      <c r="B50" s="63" t="s">
        <v>527</v>
      </c>
      <c r="D50" s="63"/>
      <c r="E50" s="65"/>
      <c r="F50" s="65"/>
    </row>
    <row r="51" spans="1:6" ht="20" x14ac:dyDescent="0.25">
      <c r="A51" s="77">
        <v>228</v>
      </c>
      <c r="B51" s="63" t="s">
        <v>528</v>
      </c>
      <c r="D51" s="63"/>
      <c r="E51" s="65"/>
      <c r="F51" s="65"/>
    </row>
    <row r="52" spans="1:6" ht="20" x14ac:dyDescent="0.25">
      <c r="A52" s="77" t="s">
        <v>278</v>
      </c>
      <c r="B52" s="63" t="s">
        <v>529</v>
      </c>
      <c r="D52" s="63"/>
      <c r="E52" s="65"/>
      <c r="F52" s="65"/>
    </row>
    <row r="53" spans="1:6" ht="20" x14ac:dyDescent="0.25">
      <c r="A53" s="77" t="s">
        <v>279</v>
      </c>
      <c r="B53" s="63" t="s">
        <v>530</v>
      </c>
      <c r="D53" s="63"/>
      <c r="E53" s="63"/>
      <c r="F53" s="63"/>
    </row>
    <row r="54" spans="1:6" ht="20" x14ac:dyDescent="0.25">
      <c r="A54" s="77">
        <v>230</v>
      </c>
      <c r="B54" s="63" t="s">
        <v>531</v>
      </c>
      <c r="D54" s="63"/>
      <c r="E54" s="63"/>
      <c r="F54" s="63"/>
    </row>
    <row r="55" spans="1:6" ht="20" x14ac:dyDescent="0.25">
      <c r="A55" s="77">
        <v>231</v>
      </c>
      <c r="B55" s="63" t="s">
        <v>532</v>
      </c>
      <c r="D55" s="63"/>
      <c r="E55" s="65"/>
      <c r="F55" s="65"/>
    </row>
    <row r="56" spans="1:6" ht="20" x14ac:dyDescent="0.25">
      <c r="A56" s="77">
        <v>233</v>
      </c>
      <c r="B56" s="63" t="s">
        <v>1434</v>
      </c>
      <c r="D56" s="63"/>
      <c r="E56" s="65"/>
      <c r="F56" s="65"/>
    </row>
    <row r="57" spans="1:6" s="66" customFormat="1" ht="20" x14ac:dyDescent="0.25">
      <c r="A57" s="77">
        <v>234</v>
      </c>
      <c r="B57" s="63" t="s">
        <v>533</v>
      </c>
      <c r="C57" s="63"/>
      <c r="D57" s="63"/>
      <c r="E57" s="65"/>
      <c r="F57" s="65"/>
    </row>
    <row r="58" spans="1:6" ht="20" x14ac:dyDescent="0.25">
      <c r="A58" s="77">
        <v>235</v>
      </c>
      <c r="B58" s="798" t="str">
        <f>"Depuis janvier " &amp; FIVE_YRS_BEFORE_SRVY &amp; ", avez-vous eu d'autres grossesses qui n'ont pas abouti à une naissance vivante ?"</f>
        <v>Depuis janvier 2010, avez-vous eu d'autres grossesses qui n'ont pas abouti à une naissance vivante ?</v>
      </c>
      <c r="D58" s="63"/>
      <c r="E58" s="63"/>
      <c r="F58" s="63"/>
    </row>
    <row r="59" spans="1:6" ht="30" x14ac:dyDescent="0.25">
      <c r="A59" s="77">
        <v>237</v>
      </c>
      <c r="B59" s="798" t="str">
        <f>"Avez-vous eu une grossesse qui a pris fin avant " &amp; FIVE_YRS_BEFORE_SRVY &amp; " et qui s'est terminée par une fausse-couche, un avortement ou un mort-né ?"</f>
        <v>Avez-vous eu une grossesse qui a pris fin avant 2010 et qui s'est terminée par une fausse-couche, un avortement ou un mort-né ?</v>
      </c>
      <c r="D59" s="63"/>
      <c r="E59" s="63"/>
      <c r="F59" s="63"/>
    </row>
    <row r="60" spans="1:6" ht="20" x14ac:dyDescent="0.25">
      <c r="A60" s="77">
        <v>238</v>
      </c>
      <c r="B60" s="799" t="str">
        <f>"Quand la dernière grossesse de ce genre s'est-elle terminée avant " &amp; FIVE_YRS_BEFORE_SRVY &amp; " ?"</f>
        <v>Quand la dernière grossesse de ce genre s'est-elle terminée avant 2010 ?</v>
      </c>
      <c r="D60" s="63"/>
      <c r="E60" s="63"/>
      <c r="F60" s="63"/>
    </row>
    <row r="61" spans="1:6" x14ac:dyDescent="0.25">
      <c r="A61" s="77">
        <v>239</v>
      </c>
      <c r="B61" s="63" t="s">
        <v>534</v>
      </c>
      <c r="D61" s="63"/>
      <c r="E61" s="63"/>
      <c r="F61" s="63"/>
    </row>
    <row r="62" spans="1:6" ht="30" x14ac:dyDescent="0.25">
      <c r="A62" s="77">
        <v>240</v>
      </c>
      <c r="B62" s="64" t="s">
        <v>1435</v>
      </c>
      <c r="D62" s="63"/>
      <c r="E62" s="63"/>
      <c r="F62" s="63"/>
    </row>
    <row r="63" spans="1:6" ht="40" x14ac:dyDescent="0.25">
      <c r="A63" s="77">
        <v>241</v>
      </c>
      <c r="B63" s="63" t="s">
        <v>1436</v>
      </c>
      <c r="D63" s="63"/>
      <c r="E63" s="63"/>
      <c r="F63" s="63"/>
    </row>
    <row r="64" spans="1:6" ht="30" x14ac:dyDescent="0.25">
      <c r="A64" s="77">
        <v>242</v>
      </c>
      <c r="B64" s="63" t="s">
        <v>535</v>
      </c>
      <c r="D64" s="63"/>
      <c r="E64" s="65"/>
      <c r="F64" s="65"/>
    </row>
    <row r="65" spans="1:6" ht="50" x14ac:dyDescent="0.25">
      <c r="A65" s="77">
        <v>301</v>
      </c>
      <c r="B65" s="63" t="s">
        <v>563</v>
      </c>
      <c r="D65" s="63"/>
      <c r="E65" s="63"/>
      <c r="F65" s="63"/>
    </row>
    <row r="66" spans="1:6" ht="30" x14ac:dyDescent="0.25">
      <c r="A66" s="77" t="s">
        <v>280</v>
      </c>
      <c r="B66" s="63" t="s">
        <v>564</v>
      </c>
      <c r="D66" s="63"/>
      <c r="E66" s="63"/>
      <c r="F66" s="63"/>
    </row>
    <row r="67" spans="1:6" ht="30" x14ac:dyDescent="0.25">
      <c r="A67" s="79" t="s">
        <v>281</v>
      </c>
      <c r="B67" s="64" t="s">
        <v>565</v>
      </c>
      <c r="C67" s="64"/>
      <c r="D67" s="64"/>
      <c r="E67" s="63"/>
      <c r="F67" s="63"/>
    </row>
    <row r="68" spans="1:6" ht="40" x14ac:dyDescent="0.25">
      <c r="A68" s="79" t="s">
        <v>282</v>
      </c>
      <c r="B68" s="64" t="s">
        <v>1589</v>
      </c>
      <c r="C68" s="64"/>
      <c r="D68" s="64"/>
      <c r="E68" s="63"/>
      <c r="F68" s="63"/>
    </row>
    <row r="69" spans="1:6" ht="40" x14ac:dyDescent="0.25">
      <c r="A69" s="77" t="s">
        <v>283</v>
      </c>
      <c r="B69" s="63" t="s">
        <v>1439</v>
      </c>
      <c r="D69" s="63"/>
      <c r="E69" s="63"/>
      <c r="F69" s="63"/>
    </row>
    <row r="70" spans="1:6" ht="50" x14ac:dyDescent="0.25">
      <c r="A70" s="77" t="s">
        <v>284</v>
      </c>
      <c r="B70" s="63" t="s">
        <v>1544</v>
      </c>
      <c r="D70" s="63"/>
      <c r="E70" s="65"/>
      <c r="F70" s="65"/>
    </row>
    <row r="71" spans="1:6" s="67" customFormat="1" ht="30" x14ac:dyDescent="0.2">
      <c r="A71" s="79" t="s">
        <v>285</v>
      </c>
      <c r="B71" s="64" t="s">
        <v>1545</v>
      </c>
      <c r="C71" s="64"/>
      <c r="D71" s="64"/>
      <c r="E71" s="64"/>
      <c r="F71" s="64"/>
    </row>
    <row r="72" spans="1:6" s="67" customFormat="1" ht="30" x14ac:dyDescent="0.2">
      <c r="A72" s="79" t="s">
        <v>286</v>
      </c>
      <c r="B72" s="64" t="s">
        <v>566</v>
      </c>
      <c r="C72" s="64"/>
      <c r="D72" s="64"/>
      <c r="E72" s="64"/>
      <c r="F72" s="64"/>
    </row>
    <row r="73" spans="1:6" s="67" customFormat="1" ht="30" x14ac:dyDescent="0.2">
      <c r="A73" s="79" t="s">
        <v>287</v>
      </c>
      <c r="B73" s="64" t="s">
        <v>567</v>
      </c>
      <c r="C73" s="64"/>
      <c r="D73" s="64"/>
      <c r="E73" s="64"/>
      <c r="F73" s="64"/>
    </row>
    <row r="74" spans="1:6" s="67" customFormat="1" ht="40" x14ac:dyDescent="0.2">
      <c r="A74" s="79" t="s">
        <v>288</v>
      </c>
      <c r="B74" s="64" t="s">
        <v>1591</v>
      </c>
      <c r="C74" s="64"/>
      <c r="D74" s="64"/>
      <c r="E74" s="64"/>
      <c r="F74" s="64"/>
    </row>
    <row r="75" spans="1:6" s="67" customFormat="1" ht="60" x14ac:dyDescent="0.2">
      <c r="A75" s="79" t="s">
        <v>289</v>
      </c>
      <c r="B75" s="64" t="s">
        <v>1594</v>
      </c>
      <c r="C75" s="64"/>
      <c r="D75" s="64"/>
      <c r="E75" s="64"/>
      <c r="F75" s="64"/>
    </row>
    <row r="76" spans="1:6" s="67" customFormat="1" ht="60" x14ac:dyDescent="0.2">
      <c r="A76" s="79" t="s">
        <v>290</v>
      </c>
      <c r="B76" s="64" t="s">
        <v>1592</v>
      </c>
      <c r="C76" s="64"/>
      <c r="D76" s="64"/>
      <c r="E76" s="64"/>
      <c r="F76" s="64"/>
    </row>
    <row r="77" spans="1:6" s="67" customFormat="1" ht="61.5" customHeight="1" x14ac:dyDescent="0.2">
      <c r="A77" s="79" t="s">
        <v>291</v>
      </c>
      <c r="B77" s="64" t="s">
        <v>1593</v>
      </c>
      <c r="C77" s="64"/>
      <c r="D77" s="64"/>
      <c r="E77" s="64"/>
      <c r="F77" s="64"/>
    </row>
    <row r="78" spans="1:6" s="67" customFormat="1" ht="30" x14ac:dyDescent="0.2">
      <c r="A78" s="79" t="s">
        <v>292</v>
      </c>
      <c r="B78" s="64" t="s">
        <v>1649</v>
      </c>
      <c r="C78" s="64"/>
      <c r="D78" s="64"/>
      <c r="E78" s="64"/>
      <c r="F78" s="64"/>
    </row>
    <row r="79" spans="1:6" s="67" customFormat="1" ht="30" x14ac:dyDescent="0.2">
      <c r="A79" s="79" t="s">
        <v>293</v>
      </c>
      <c r="B79" s="64" t="s">
        <v>568</v>
      </c>
      <c r="C79" s="64"/>
      <c r="D79" s="64"/>
      <c r="E79" s="64"/>
      <c r="F79" s="64"/>
    </row>
    <row r="80" spans="1:6" s="67" customFormat="1" ht="30" x14ac:dyDescent="0.2">
      <c r="A80" s="79">
        <v>303</v>
      </c>
      <c r="B80" s="64" t="s">
        <v>1440</v>
      </c>
      <c r="C80" s="64"/>
      <c r="D80" s="64"/>
      <c r="E80" s="64"/>
      <c r="F80" s="64"/>
    </row>
    <row r="81" spans="1:6" s="67" customFormat="1" x14ac:dyDescent="0.2">
      <c r="A81" s="79">
        <v>304</v>
      </c>
      <c r="B81" s="64" t="s">
        <v>569</v>
      </c>
      <c r="C81" s="64"/>
      <c r="D81" s="64"/>
      <c r="E81" s="64"/>
      <c r="F81" s="64"/>
    </row>
    <row r="82" spans="1:6" s="67" customFormat="1" ht="20" x14ac:dyDescent="0.2">
      <c r="A82" s="79">
        <v>305</v>
      </c>
      <c r="B82" s="64" t="s">
        <v>570</v>
      </c>
      <c r="C82" s="64"/>
      <c r="D82" s="64"/>
      <c r="E82" s="64"/>
      <c r="F82" s="64"/>
    </row>
    <row r="83" spans="1:6" s="67" customFormat="1" ht="20" x14ac:dyDescent="0.2">
      <c r="A83" s="79">
        <v>306</v>
      </c>
      <c r="B83" s="64" t="s">
        <v>571</v>
      </c>
      <c r="C83" s="64"/>
      <c r="D83" s="64"/>
      <c r="E83" s="64"/>
      <c r="F83" s="64"/>
    </row>
    <row r="84" spans="1:6" x14ac:dyDescent="0.25">
      <c r="A84" s="79">
        <v>307</v>
      </c>
      <c r="B84" s="64" t="s">
        <v>572</v>
      </c>
      <c r="C84" s="64"/>
      <c r="D84" s="64"/>
      <c r="E84" s="64"/>
      <c r="F84" s="64"/>
    </row>
    <row r="85" spans="1:6" ht="20" x14ac:dyDescent="0.25">
      <c r="A85" s="79">
        <v>308</v>
      </c>
      <c r="B85" s="64" t="s">
        <v>573</v>
      </c>
      <c r="C85" s="64"/>
      <c r="D85" s="64"/>
      <c r="E85" s="64"/>
      <c r="F85" s="64"/>
    </row>
    <row r="86" spans="1:6" ht="50" x14ac:dyDescent="0.25">
      <c r="A86" s="79">
        <v>309</v>
      </c>
      <c r="B86" s="64" t="s">
        <v>574</v>
      </c>
      <c r="C86" s="64"/>
      <c r="D86" s="64"/>
      <c r="E86" s="64"/>
      <c r="F86" s="64"/>
    </row>
    <row r="87" spans="1:6" ht="40" x14ac:dyDescent="0.25">
      <c r="A87" s="79">
        <v>312</v>
      </c>
      <c r="B87" s="64" t="s">
        <v>609</v>
      </c>
      <c r="C87" s="64"/>
      <c r="D87" s="64"/>
      <c r="E87" s="64"/>
      <c r="F87" s="64"/>
    </row>
    <row r="88" spans="1:6" ht="20" x14ac:dyDescent="0.25">
      <c r="A88" s="79" t="s">
        <v>294</v>
      </c>
      <c r="B88" s="64" t="s">
        <v>1571</v>
      </c>
      <c r="C88" s="64"/>
      <c r="D88" s="64"/>
      <c r="E88" s="64"/>
      <c r="F88" s="64"/>
    </row>
    <row r="89" spans="1:6" ht="20" x14ac:dyDescent="0.25">
      <c r="A89" s="77" t="s">
        <v>295</v>
      </c>
      <c r="B89" s="63" t="s">
        <v>610</v>
      </c>
      <c r="D89" s="63"/>
    </row>
    <row r="90" spans="1:6" ht="20" x14ac:dyDescent="0.25">
      <c r="A90" s="77" t="s">
        <v>296</v>
      </c>
      <c r="B90" s="63" t="s">
        <v>611</v>
      </c>
      <c r="D90" s="63"/>
    </row>
    <row r="91" spans="1:6" ht="40" x14ac:dyDescent="0.25">
      <c r="A91" s="77" t="s">
        <v>297</v>
      </c>
      <c r="B91" s="63" t="s">
        <v>1444</v>
      </c>
      <c r="D91" s="63"/>
    </row>
    <row r="92" spans="1:6" ht="50" x14ac:dyDescent="0.25">
      <c r="A92" s="77" t="s">
        <v>298</v>
      </c>
      <c r="B92" s="63" t="s">
        <v>612</v>
      </c>
      <c r="D92" s="63"/>
    </row>
    <row r="93" spans="1:6" ht="40" x14ac:dyDescent="0.25">
      <c r="A93" s="77">
        <v>312</v>
      </c>
      <c r="B93" s="64" t="s">
        <v>609</v>
      </c>
      <c r="D93" s="63"/>
    </row>
    <row r="94" spans="1:6" ht="30" x14ac:dyDescent="0.25">
      <c r="A94" s="77" t="s">
        <v>261</v>
      </c>
      <c r="B94" s="63" t="s">
        <v>1595</v>
      </c>
      <c r="D94" s="63"/>
    </row>
    <row r="95" spans="1:6" x14ac:dyDescent="0.25">
      <c r="A95" s="77" t="s">
        <v>262</v>
      </c>
      <c r="B95" s="63" t="s">
        <v>613</v>
      </c>
      <c r="D95" s="63"/>
    </row>
    <row r="96" spans="1:6" ht="30" x14ac:dyDescent="0.25">
      <c r="A96" s="77" t="s">
        <v>263</v>
      </c>
      <c r="B96" s="63" t="s">
        <v>1578</v>
      </c>
      <c r="D96" s="63"/>
    </row>
    <row r="97" spans="1:4" ht="20" x14ac:dyDescent="0.25">
      <c r="A97" s="77" t="s">
        <v>265</v>
      </c>
      <c r="B97" s="63" t="s">
        <v>1596</v>
      </c>
      <c r="D97" s="63"/>
    </row>
    <row r="98" spans="1:4" x14ac:dyDescent="0.25">
      <c r="A98" s="77" t="s">
        <v>267</v>
      </c>
      <c r="B98" s="63" t="s">
        <v>1577</v>
      </c>
      <c r="D98" s="63"/>
    </row>
    <row r="99" spans="1:4" ht="20" x14ac:dyDescent="0.25">
      <c r="A99" s="77">
        <v>314</v>
      </c>
      <c r="B99" s="63" t="s">
        <v>1606</v>
      </c>
      <c r="D99" s="63"/>
    </row>
    <row r="100" spans="1:4" ht="30" x14ac:dyDescent="0.25">
      <c r="A100" s="77">
        <v>316</v>
      </c>
      <c r="B100" s="63" t="s">
        <v>1748</v>
      </c>
      <c r="D100" s="63"/>
    </row>
    <row r="101" spans="1:4" ht="20" x14ac:dyDescent="0.25">
      <c r="A101" s="77">
        <v>318</v>
      </c>
      <c r="B101" s="63" t="s">
        <v>614</v>
      </c>
      <c r="D101" s="63"/>
    </row>
    <row r="102" spans="1:4" ht="30" x14ac:dyDescent="0.25">
      <c r="A102" s="77">
        <v>319</v>
      </c>
      <c r="B102" s="63" t="s">
        <v>615</v>
      </c>
      <c r="D102" s="63"/>
    </row>
    <row r="103" spans="1:4" ht="40" x14ac:dyDescent="0.25">
      <c r="A103" s="77">
        <v>320</v>
      </c>
      <c r="B103" s="63" t="s">
        <v>616</v>
      </c>
      <c r="D103" s="63"/>
    </row>
    <row r="104" spans="1:4" ht="20" x14ac:dyDescent="0.25">
      <c r="A104" s="77">
        <v>321</v>
      </c>
      <c r="B104" s="63" t="s">
        <v>617</v>
      </c>
      <c r="D104" s="63"/>
    </row>
    <row r="105" spans="1:4" ht="32.25" customHeight="1" x14ac:dyDescent="0.25">
      <c r="A105" s="77" t="s">
        <v>301</v>
      </c>
      <c r="B105" s="63" t="s">
        <v>618</v>
      </c>
      <c r="D105" s="63"/>
    </row>
    <row r="106" spans="1:4" ht="30" x14ac:dyDescent="0.25">
      <c r="A106" s="77" t="s">
        <v>302</v>
      </c>
      <c r="B106" s="63" t="s">
        <v>619</v>
      </c>
      <c r="D106" s="63"/>
    </row>
    <row r="107" spans="1:4" ht="30" x14ac:dyDescent="0.25">
      <c r="A107" s="77">
        <v>323</v>
      </c>
      <c r="B107" s="63" t="s">
        <v>1454</v>
      </c>
      <c r="D107" s="63"/>
    </row>
    <row r="108" spans="1:4" ht="20" x14ac:dyDescent="0.25">
      <c r="A108" s="77">
        <v>325</v>
      </c>
      <c r="B108" s="63" t="s">
        <v>620</v>
      </c>
      <c r="D108" s="63"/>
    </row>
    <row r="109" spans="1:4" ht="20" x14ac:dyDescent="0.25">
      <c r="A109" s="77">
        <v>326</v>
      </c>
      <c r="B109" s="63" t="s">
        <v>621</v>
      </c>
      <c r="D109" s="63"/>
    </row>
    <row r="110" spans="1:4" ht="20" x14ac:dyDescent="0.25">
      <c r="A110" s="77">
        <v>327</v>
      </c>
      <c r="B110" s="63" t="s">
        <v>622</v>
      </c>
      <c r="D110" s="63"/>
    </row>
    <row r="111" spans="1:4" ht="20" x14ac:dyDescent="0.25">
      <c r="A111" s="77">
        <v>328</v>
      </c>
      <c r="B111" s="63" t="s">
        <v>623</v>
      </c>
      <c r="D111" s="63"/>
    </row>
    <row r="112" spans="1:4" ht="30" x14ac:dyDescent="0.25">
      <c r="A112" s="77" t="s">
        <v>299</v>
      </c>
      <c r="B112" s="63" t="s">
        <v>625</v>
      </c>
      <c r="D112" s="63"/>
    </row>
    <row r="113" spans="1:4" ht="30" x14ac:dyDescent="0.25">
      <c r="A113" s="77" t="s">
        <v>300</v>
      </c>
      <c r="B113" s="63" t="s">
        <v>624</v>
      </c>
      <c r="D113" s="63"/>
    </row>
    <row r="114" spans="1:4" ht="30" x14ac:dyDescent="0.25">
      <c r="A114" s="77">
        <v>330</v>
      </c>
      <c r="B114" s="63" t="s">
        <v>626</v>
      </c>
      <c r="D114" s="63"/>
    </row>
    <row r="115" spans="1:4" ht="30" x14ac:dyDescent="0.25">
      <c r="A115" s="77">
        <v>402</v>
      </c>
      <c r="B115" s="63" t="s">
        <v>662</v>
      </c>
      <c r="D115" s="63"/>
    </row>
    <row r="116" spans="1:4" ht="20" x14ac:dyDescent="0.25">
      <c r="A116" s="77">
        <v>405</v>
      </c>
      <c r="B116" s="63" t="s">
        <v>663</v>
      </c>
      <c r="D116" s="63"/>
    </row>
    <row r="117" spans="1:4" ht="20" x14ac:dyDescent="0.25">
      <c r="A117" s="77" t="s">
        <v>303</v>
      </c>
      <c r="B117" s="63" t="s">
        <v>1457</v>
      </c>
      <c r="D117" s="63"/>
    </row>
    <row r="118" spans="1:4" ht="20" x14ac:dyDescent="0.25">
      <c r="A118" s="77" t="s">
        <v>304</v>
      </c>
      <c r="B118" s="63" t="s">
        <v>1458</v>
      </c>
      <c r="D118" s="63"/>
    </row>
    <row r="119" spans="1:4" x14ac:dyDescent="0.25">
      <c r="A119" s="77">
        <v>407</v>
      </c>
      <c r="B119" s="63" t="s">
        <v>664</v>
      </c>
      <c r="D119" s="63"/>
    </row>
    <row r="120" spans="1:4" ht="20" x14ac:dyDescent="0.25">
      <c r="A120" s="77">
        <v>408</v>
      </c>
      <c r="B120" s="63" t="s">
        <v>665</v>
      </c>
      <c r="D120" s="63"/>
    </row>
    <row r="121" spans="1:4" ht="30" x14ac:dyDescent="0.25">
      <c r="A121" s="77">
        <v>409</v>
      </c>
      <c r="B121" s="63" t="s">
        <v>666</v>
      </c>
      <c r="D121" s="63"/>
    </row>
    <row r="122" spans="1:4" ht="40" x14ac:dyDescent="0.25">
      <c r="A122" s="77">
        <v>410</v>
      </c>
      <c r="B122" s="63" t="s">
        <v>667</v>
      </c>
      <c r="D122" s="63"/>
    </row>
    <row r="123" spans="1:4" ht="30" x14ac:dyDescent="0.25">
      <c r="A123" s="77">
        <v>411</v>
      </c>
      <c r="B123" s="63" t="s">
        <v>735</v>
      </c>
      <c r="D123" s="63"/>
    </row>
    <row r="124" spans="1:4" ht="20" x14ac:dyDescent="0.25">
      <c r="A124" s="77">
        <v>412</v>
      </c>
      <c r="B124" s="63" t="s">
        <v>736</v>
      </c>
      <c r="D124" s="63"/>
    </row>
    <row r="125" spans="1:4" ht="30" x14ac:dyDescent="0.25">
      <c r="A125" s="77">
        <v>413</v>
      </c>
      <c r="B125" s="63" t="s">
        <v>668</v>
      </c>
      <c r="D125" s="63"/>
    </row>
    <row r="126" spans="1:4" x14ac:dyDescent="0.25">
      <c r="A126" s="77" t="s">
        <v>305</v>
      </c>
      <c r="B126" s="63" t="s">
        <v>669</v>
      </c>
      <c r="D126" s="63"/>
    </row>
    <row r="127" spans="1:4" x14ac:dyDescent="0.25">
      <c r="A127" s="77" t="s">
        <v>307</v>
      </c>
      <c r="B127" s="63" t="s">
        <v>670</v>
      </c>
      <c r="D127" s="63"/>
    </row>
    <row r="128" spans="1:4" x14ac:dyDescent="0.25">
      <c r="A128" s="77" t="s">
        <v>306</v>
      </c>
      <c r="B128" s="63" t="s">
        <v>671</v>
      </c>
      <c r="D128" s="63"/>
    </row>
    <row r="129" spans="1:4" ht="30" x14ac:dyDescent="0.25">
      <c r="A129" s="77">
        <v>414</v>
      </c>
      <c r="B129" s="63" t="s">
        <v>672</v>
      </c>
      <c r="D129" s="63"/>
    </row>
    <row r="130" spans="1:4" ht="20" x14ac:dyDescent="0.25">
      <c r="A130" s="77">
        <v>415</v>
      </c>
      <c r="B130" s="63" t="s">
        <v>673</v>
      </c>
      <c r="D130" s="63"/>
    </row>
    <row r="131" spans="1:4" ht="20" x14ac:dyDescent="0.25">
      <c r="A131" s="77">
        <v>417</v>
      </c>
      <c r="B131" s="63" t="s">
        <v>674</v>
      </c>
      <c r="D131" s="63"/>
    </row>
    <row r="132" spans="1:4" ht="20" x14ac:dyDescent="0.25">
      <c r="A132" s="77">
        <v>418</v>
      </c>
      <c r="B132" s="63" t="s">
        <v>1570</v>
      </c>
      <c r="D132" s="63"/>
    </row>
    <row r="133" spans="1:4" ht="20" x14ac:dyDescent="0.25">
      <c r="A133" s="77" t="s">
        <v>1706</v>
      </c>
      <c r="B133" s="63" t="s">
        <v>1708</v>
      </c>
      <c r="D133" s="63"/>
    </row>
    <row r="134" spans="1:4" ht="20" x14ac:dyDescent="0.25">
      <c r="A134" s="832" t="s">
        <v>1707</v>
      </c>
      <c r="B134" s="63" t="s">
        <v>1709</v>
      </c>
      <c r="D134" s="63"/>
    </row>
    <row r="135" spans="1:4" ht="30" x14ac:dyDescent="0.25">
      <c r="A135" s="77">
        <v>420</v>
      </c>
      <c r="B135" s="63" t="s">
        <v>675</v>
      </c>
      <c r="D135" s="63"/>
    </row>
    <row r="136" spans="1:4" ht="20" x14ac:dyDescent="0.25">
      <c r="A136" s="77">
        <v>421</v>
      </c>
      <c r="B136" s="63" t="s">
        <v>1460</v>
      </c>
      <c r="D136" s="63"/>
    </row>
    <row r="137" spans="1:4" ht="20" x14ac:dyDescent="0.25">
      <c r="A137" s="77">
        <v>422</v>
      </c>
      <c r="B137" s="63" t="s">
        <v>676</v>
      </c>
      <c r="D137" s="63"/>
    </row>
    <row r="138" spans="1:4" ht="20" x14ac:dyDescent="0.25">
      <c r="A138" s="77">
        <v>423</v>
      </c>
      <c r="B138" s="63" t="s">
        <v>1569</v>
      </c>
      <c r="D138" s="63"/>
    </row>
    <row r="139" spans="1:4" ht="20" x14ac:dyDescent="0.25">
      <c r="A139" s="77">
        <v>424</v>
      </c>
      <c r="B139" s="63" t="s">
        <v>1652</v>
      </c>
      <c r="D139" s="63"/>
    </row>
    <row r="140" spans="1:4" ht="30" x14ac:dyDescent="0.25">
      <c r="A140" s="77">
        <v>425</v>
      </c>
      <c r="B140" s="63" t="s">
        <v>1653</v>
      </c>
      <c r="D140" s="63"/>
    </row>
    <row r="141" spans="1:4" ht="30" x14ac:dyDescent="0.25">
      <c r="A141" s="77">
        <v>426</v>
      </c>
      <c r="B141" s="63" t="s">
        <v>677</v>
      </c>
      <c r="D141" s="63"/>
    </row>
    <row r="142" spans="1:4" x14ac:dyDescent="0.25">
      <c r="A142" s="77">
        <v>427</v>
      </c>
      <c r="B142" s="63" t="s">
        <v>678</v>
      </c>
      <c r="D142" s="63"/>
    </row>
    <row r="143" spans="1:4" x14ac:dyDescent="0.25">
      <c r="A143" s="77">
        <v>428</v>
      </c>
      <c r="B143" s="63" t="s">
        <v>679</v>
      </c>
      <c r="D143" s="63"/>
    </row>
    <row r="144" spans="1:4" ht="30" x14ac:dyDescent="0.25">
      <c r="A144" s="77">
        <v>429</v>
      </c>
      <c r="B144" s="63" t="s">
        <v>680</v>
      </c>
      <c r="D144" s="63"/>
    </row>
    <row r="145" spans="1:4" x14ac:dyDescent="0.25">
      <c r="A145" s="77">
        <v>430</v>
      </c>
      <c r="B145" s="63" t="s">
        <v>681</v>
      </c>
      <c r="D145" s="63"/>
    </row>
    <row r="146" spans="1:4" ht="20" x14ac:dyDescent="0.25">
      <c r="A146" s="77">
        <v>431</v>
      </c>
      <c r="B146" s="63" t="s">
        <v>682</v>
      </c>
      <c r="D146" s="63"/>
    </row>
    <row r="147" spans="1:4" ht="30" x14ac:dyDescent="0.25">
      <c r="A147" s="77">
        <v>432</v>
      </c>
      <c r="B147" s="63" t="s">
        <v>1568</v>
      </c>
      <c r="D147" s="63"/>
    </row>
    <row r="148" spans="1:4" ht="30" x14ac:dyDescent="0.25">
      <c r="A148" s="77">
        <v>433</v>
      </c>
      <c r="B148" s="63" t="s">
        <v>683</v>
      </c>
      <c r="D148" s="63"/>
    </row>
    <row r="149" spans="1:4" ht="20" x14ac:dyDescent="0.25">
      <c r="A149" s="77">
        <v>434</v>
      </c>
      <c r="B149" s="63" t="s">
        <v>1749</v>
      </c>
      <c r="D149" s="63"/>
    </row>
    <row r="150" spans="1:4" ht="20" x14ac:dyDescent="0.25">
      <c r="A150" s="848" t="s">
        <v>1711</v>
      </c>
      <c r="B150" s="63" t="s">
        <v>1736</v>
      </c>
      <c r="D150" s="63"/>
    </row>
    <row r="151" spans="1:4" ht="50" x14ac:dyDescent="0.25">
      <c r="A151" s="77">
        <v>435</v>
      </c>
      <c r="B151" s="63" t="s">
        <v>1597</v>
      </c>
      <c r="D151" s="63"/>
    </row>
    <row r="152" spans="1:4" ht="20" x14ac:dyDescent="0.25">
      <c r="A152" s="77">
        <v>436</v>
      </c>
      <c r="B152" s="63" t="s">
        <v>684</v>
      </c>
      <c r="D152" s="63"/>
    </row>
    <row r="153" spans="1:4" x14ac:dyDescent="0.25">
      <c r="A153" s="77">
        <v>437</v>
      </c>
      <c r="B153" s="63" t="s">
        <v>1565</v>
      </c>
      <c r="D153" s="63"/>
    </row>
    <row r="154" spans="1:4" ht="60" x14ac:dyDescent="0.25">
      <c r="A154" s="77">
        <v>438</v>
      </c>
      <c r="B154" s="63" t="s">
        <v>1599</v>
      </c>
      <c r="D154" s="63"/>
    </row>
    <row r="155" spans="1:4" ht="20" x14ac:dyDescent="0.25">
      <c r="A155" s="77">
        <v>439</v>
      </c>
      <c r="B155" s="63" t="s">
        <v>685</v>
      </c>
      <c r="D155" s="63"/>
    </row>
    <row r="156" spans="1:4" ht="20" x14ac:dyDescent="0.25">
      <c r="A156" s="77">
        <v>440</v>
      </c>
      <c r="B156" s="63" t="s">
        <v>686</v>
      </c>
      <c r="D156" s="63"/>
    </row>
    <row r="157" spans="1:4" ht="40" x14ac:dyDescent="0.25">
      <c r="A157" s="77">
        <v>441</v>
      </c>
      <c r="B157" s="63" t="s">
        <v>1466</v>
      </c>
      <c r="D157" s="63"/>
    </row>
    <row r="158" spans="1:4" ht="20" x14ac:dyDescent="0.25">
      <c r="A158" s="77">
        <v>442</v>
      </c>
      <c r="B158" s="63" t="s">
        <v>1598</v>
      </c>
      <c r="D158" s="63"/>
    </row>
    <row r="159" spans="1:4" x14ac:dyDescent="0.25">
      <c r="A159" s="77">
        <v>443</v>
      </c>
      <c r="B159" s="63" t="s">
        <v>1565</v>
      </c>
      <c r="D159" s="63"/>
    </row>
    <row r="160" spans="1:4" x14ac:dyDescent="0.25">
      <c r="A160" s="77">
        <v>444</v>
      </c>
      <c r="B160" s="63" t="s">
        <v>1567</v>
      </c>
      <c r="D160" s="63"/>
    </row>
    <row r="161" spans="1:4" ht="60" x14ac:dyDescent="0.25">
      <c r="A161" s="77">
        <v>445</v>
      </c>
      <c r="B161" s="63" t="s">
        <v>1602</v>
      </c>
      <c r="D161" s="63"/>
    </row>
    <row r="162" spans="1:4" ht="20" x14ac:dyDescent="0.25">
      <c r="A162" s="77">
        <v>446</v>
      </c>
      <c r="B162" s="63" t="s">
        <v>1467</v>
      </c>
      <c r="D162" s="63"/>
    </row>
    <row r="163" spans="1:4" ht="20" x14ac:dyDescent="0.25">
      <c r="A163" s="77">
        <v>447</v>
      </c>
      <c r="B163" s="63" t="s">
        <v>686</v>
      </c>
      <c r="D163" s="63"/>
    </row>
    <row r="164" spans="1:4" x14ac:dyDescent="0.25">
      <c r="A164" s="77">
        <v>448</v>
      </c>
      <c r="B164" s="63" t="s">
        <v>1566</v>
      </c>
      <c r="D164" s="63"/>
    </row>
    <row r="165" spans="1:4" ht="50" x14ac:dyDescent="0.25">
      <c r="A165" s="77">
        <v>449</v>
      </c>
      <c r="B165" s="63" t="s">
        <v>1600</v>
      </c>
      <c r="D165" s="63"/>
    </row>
    <row r="166" spans="1:4" ht="20" x14ac:dyDescent="0.25">
      <c r="A166" s="77">
        <v>450</v>
      </c>
      <c r="B166" s="63" t="s">
        <v>684</v>
      </c>
      <c r="D166" s="63"/>
    </row>
    <row r="167" spans="1:4" x14ac:dyDescent="0.25">
      <c r="A167" s="77">
        <v>451</v>
      </c>
      <c r="B167" s="63" t="s">
        <v>1565</v>
      </c>
      <c r="D167" s="63"/>
    </row>
    <row r="168" spans="1:4" x14ac:dyDescent="0.25">
      <c r="A168" s="77">
        <v>452</v>
      </c>
      <c r="B168" s="63" t="s">
        <v>1564</v>
      </c>
      <c r="D168" s="63"/>
    </row>
    <row r="169" spans="1:4" ht="80" x14ac:dyDescent="0.25">
      <c r="A169" s="77">
        <v>453</v>
      </c>
      <c r="B169" s="63" t="s">
        <v>1601</v>
      </c>
      <c r="D169" s="63"/>
    </row>
    <row r="170" spans="1:4" ht="20" x14ac:dyDescent="0.25">
      <c r="A170" s="77">
        <v>454</v>
      </c>
      <c r="B170" s="63" t="s">
        <v>1470</v>
      </c>
      <c r="D170" s="63"/>
    </row>
    <row r="171" spans="1:4" ht="20" x14ac:dyDescent="0.25">
      <c r="A171" s="77">
        <v>455</v>
      </c>
      <c r="B171" s="63" t="s">
        <v>686</v>
      </c>
      <c r="D171" s="63"/>
    </row>
    <row r="172" spans="1:4" x14ac:dyDescent="0.25">
      <c r="A172" s="77">
        <v>456</v>
      </c>
      <c r="B172" s="63" t="s">
        <v>1563</v>
      </c>
      <c r="D172" s="63"/>
    </row>
    <row r="173" spans="1:4" ht="30" x14ac:dyDescent="0.25">
      <c r="A173" s="77">
        <v>457</v>
      </c>
      <c r="B173" s="63" t="s">
        <v>1469</v>
      </c>
      <c r="D173" s="63"/>
    </row>
    <row r="174" spans="1:4" x14ac:dyDescent="0.25">
      <c r="A174" s="77" t="s">
        <v>366</v>
      </c>
      <c r="B174" s="63" t="s">
        <v>791</v>
      </c>
      <c r="D174" s="63"/>
    </row>
    <row r="175" spans="1:4" x14ac:dyDescent="0.25">
      <c r="A175" s="77" t="s">
        <v>367</v>
      </c>
      <c r="B175" s="63" t="s">
        <v>687</v>
      </c>
      <c r="D175" s="63"/>
    </row>
    <row r="176" spans="1:4" ht="20" x14ac:dyDescent="0.25">
      <c r="A176" s="77" t="s">
        <v>368</v>
      </c>
      <c r="B176" s="63" t="s">
        <v>792</v>
      </c>
      <c r="D176" s="63"/>
    </row>
    <row r="177" spans="1:4" x14ac:dyDescent="0.25">
      <c r="A177" s="77" t="s">
        <v>369</v>
      </c>
      <c r="B177" s="63" t="s">
        <v>793</v>
      </c>
      <c r="D177" s="63"/>
    </row>
    <row r="178" spans="1:4" x14ac:dyDescent="0.25">
      <c r="A178" s="77" t="s">
        <v>370</v>
      </c>
      <c r="B178" s="63" t="s">
        <v>1654</v>
      </c>
      <c r="D178" s="63"/>
    </row>
    <row r="179" spans="1:4" ht="20" x14ac:dyDescent="0.25">
      <c r="A179" s="77">
        <v>458</v>
      </c>
      <c r="B179" s="63" t="s">
        <v>688</v>
      </c>
      <c r="D179" s="63"/>
    </row>
    <row r="180" spans="1:4" ht="20" x14ac:dyDescent="0.25">
      <c r="A180" s="77">
        <v>459</v>
      </c>
      <c r="B180" s="63" t="s">
        <v>689</v>
      </c>
      <c r="D180" s="63"/>
    </row>
    <row r="181" spans="1:4" ht="20" x14ac:dyDescent="0.25">
      <c r="A181" s="77">
        <v>460</v>
      </c>
      <c r="B181" s="63" t="s">
        <v>690</v>
      </c>
      <c r="D181" s="63"/>
    </row>
    <row r="182" spans="1:4" ht="20" x14ac:dyDescent="0.25">
      <c r="A182" s="77">
        <v>462</v>
      </c>
      <c r="B182" s="63" t="s">
        <v>691</v>
      </c>
      <c r="D182" s="63"/>
    </row>
    <row r="183" spans="1:4" ht="20" x14ac:dyDescent="0.25">
      <c r="A183" s="77">
        <v>463</v>
      </c>
      <c r="B183" s="63" t="s">
        <v>692</v>
      </c>
      <c r="D183" s="63"/>
    </row>
    <row r="184" spans="1:4" x14ac:dyDescent="0.25">
      <c r="A184" s="77">
        <v>464</v>
      </c>
      <c r="B184" s="63" t="s">
        <v>693</v>
      </c>
      <c r="D184" s="63"/>
    </row>
    <row r="185" spans="1:4" ht="20" x14ac:dyDescent="0.25">
      <c r="A185" s="77">
        <v>466</v>
      </c>
      <c r="B185" s="63" t="s">
        <v>694</v>
      </c>
      <c r="D185" s="63"/>
    </row>
    <row r="186" spans="1:4" ht="30" x14ac:dyDescent="0.25">
      <c r="A186" s="77">
        <v>467</v>
      </c>
      <c r="B186" s="63" t="s">
        <v>1473</v>
      </c>
      <c r="D186" s="63"/>
    </row>
    <row r="187" spans="1:4" x14ac:dyDescent="0.25">
      <c r="A187" s="77">
        <v>469</v>
      </c>
      <c r="B187" s="63" t="s">
        <v>695</v>
      </c>
      <c r="D187" s="63"/>
    </row>
    <row r="188" spans="1:4" ht="20" x14ac:dyDescent="0.25">
      <c r="A188" s="77">
        <v>470</v>
      </c>
      <c r="B188" s="63" t="s">
        <v>696</v>
      </c>
      <c r="D188" s="63"/>
    </row>
    <row r="189" spans="1:4" ht="20" x14ac:dyDescent="0.25">
      <c r="A189" s="77" t="s">
        <v>140</v>
      </c>
      <c r="B189" s="63" t="s">
        <v>1693</v>
      </c>
      <c r="D189" s="63"/>
    </row>
    <row r="190" spans="1:4" x14ac:dyDescent="0.25">
      <c r="A190" s="77" t="s">
        <v>141</v>
      </c>
      <c r="B190" s="63" t="s">
        <v>845</v>
      </c>
      <c r="D190" s="63"/>
    </row>
    <row r="191" spans="1:4" ht="20" x14ac:dyDescent="0.25">
      <c r="A191" s="784" t="s">
        <v>61</v>
      </c>
      <c r="B191" s="63" t="s">
        <v>1694</v>
      </c>
      <c r="D191" s="63"/>
    </row>
    <row r="192" spans="1:4" ht="50" x14ac:dyDescent="0.25">
      <c r="A192" s="784" t="s">
        <v>62</v>
      </c>
      <c r="B192" s="63" t="s">
        <v>1579</v>
      </c>
      <c r="D192" s="63"/>
    </row>
    <row r="193" spans="1:4" ht="40" x14ac:dyDescent="0.25">
      <c r="A193" s="784" t="s">
        <v>145</v>
      </c>
      <c r="B193" s="63" t="s">
        <v>1757</v>
      </c>
      <c r="D193" s="63"/>
    </row>
    <row r="194" spans="1:4" ht="30" x14ac:dyDescent="0.25">
      <c r="A194" s="784" t="s">
        <v>146</v>
      </c>
      <c r="B194" s="63" t="s">
        <v>1721</v>
      </c>
      <c r="D194" s="63"/>
    </row>
    <row r="195" spans="1:4" ht="30" x14ac:dyDescent="0.25">
      <c r="A195" s="784" t="s">
        <v>147</v>
      </c>
      <c r="B195" s="63" t="s">
        <v>817</v>
      </c>
      <c r="D195" s="63"/>
    </row>
    <row r="196" spans="1:4" ht="30" x14ac:dyDescent="0.25">
      <c r="A196" s="784" t="s">
        <v>148</v>
      </c>
      <c r="B196" s="63" t="s">
        <v>1603</v>
      </c>
      <c r="D196" s="63"/>
    </row>
    <row r="197" spans="1:4" ht="30" x14ac:dyDescent="0.25">
      <c r="A197" s="784" t="s">
        <v>149</v>
      </c>
      <c r="B197" s="63" t="s">
        <v>1562</v>
      </c>
      <c r="D197" s="63"/>
    </row>
    <row r="198" spans="1:4" ht="20" x14ac:dyDescent="0.25">
      <c r="A198" s="784" t="s">
        <v>66</v>
      </c>
      <c r="B198" s="63" t="s">
        <v>1753</v>
      </c>
      <c r="D198" s="63"/>
    </row>
    <row r="199" spans="1:4" ht="40" x14ac:dyDescent="0.25">
      <c r="A199" s="884" t="s">
        <v>1771</v>
      </c>
      <c r="B199" s="64" t="s">
        <v>1786</v>
      </c>
      <c r="D199" s="63"/>
    </row>
    <row r="200" spans="1:4" ht="30" x14ac:dyDescent="0.25">
      <c r="A200" s="784" t="s">
        <v>150</v>
      </c>
      <c r="B200" s="63" t="s">
        <v>1752</v>
      </c>
      <c r="D200" s="63"/>
    </row>
    <row r="201" spans="1:4" ht="20" x14ac:dyDescent="0.25">
      <c r="A201" s="784" t="s">
        <v>67</v>
      </c>
      <c r="B201" s="63" t="s">
        <v>1609</v>
      </c>
      <c r="D201" s="63"/>
    </row>
    <row r="202" spans="1:4" ht="30" x14ac:dyDescent="0.25">
      <c r="A202" s="784" t="s">
        <v>151</v>
      </c>
      <c r="B202" s="63" t="s">
        <v>1607</v>
      </c>
      <c r="D202" s="63"/>
    </row>
    <row r="203" spans="1:4" ht="20" x14ac:dyDescent="0.25">
      <c r="A203" s="784" t="s">
        <v>69</v>
      </c>
      <c r="B203" s="63" t="s">
        <v>1605</v>
      </c>
      <c r="D203" s="63"/>
    </row>
    <row r="204" spans="1:4" ht="30" x14ac:dyDescent="0.25">
      <c r="A204" s="784" t="s">
        <v>152</v>
      </c>
      <c r="B204" s="63" t="s">
        <v>1561</v>
      </c>
      <c r="D204" s="63"/>
    </row>
    <row r="205" spans="1:4" ht="20" x14ac:dyDescent="0.25">
      <c r="A205" s="784" t="s">
        <v>70</v>
      </c>
      <c r="B205" s="63" t="s">
        <v>864</v>
      </c>
      <c r="D205" s="63"/>
    </row>
    <row r="206" spans="1:4" ht="30" x14ac:dyDescent="0.25">
      <c r="A206" s="784" t="s">
        <v>153</v>
      </c>
      <c r="B206" s="63" t="s">
        <v>1604</v>
      </c>
      <c r="D206" s="63"/>
    </row>
    <row r="207" spans="1:4" ht="20" x14ac:dyDescent="0.25">
      <c r="A207" s="784" t="s">
        <v>269</v>
      </c>
      <c r="B207" s="63" t="s">
        <v>865</v>
      </c>
      <c r="D207" s="63"/>
    </row>
    <row r="208" spans="1:4" x14ac:dyDescent="0.25">
      <c r="A208" s="784" t="s">
        <v>373</v>
      </c>
      <c r="B208" s="63" t="s">
        <v>1475</v>
      </c>
      <c r="D208" s="63"/>
    </row>
    <row r="209" spans="1:4" ht="20" x14ac:dyDescent="0.25">
      <c r="A209" s="784" t="s">
        <v>1685</v>
      </c>
      <c r="B209" s="63" t="s">
        <v>816</v>
      </c>
      <c r="D209" s="63"/>
    </row>
    <row r="210" spans="1:4" ht="20" x14ac:dyDescent="0.25">
      <c r="A210" s="784" t="s">
        <v>1686</v>
      </c>
      <c r="B210" s="63" t="s">
        <v>1765</v>
      </c>
      <c r="D210" s="63"/>
    </row>
    <row r="211" spans="1:4" ht="20" x14ac:dyDescent="0.25">
      <c r="A211" s="784" t="s">
        <v>1687</v>
      </c>
      <c r="B211" s="63" t="s">
        <v>1608</v>
      </c>
      <c r="D211" s="63"/>
    </row>
    <row r="212" spans="1:4" ht="20" x14ac:dyDescent="0.25">
      <c r="A212" s="77" t="s">
        <v>79</v>
      </c>
      <c r="B212" s="63" t="s">
        <v>1693</v>
      </c>
      <c r="D212" s="63"/>
    </row>
    <row r="213" spans="1:4" x14ac:dyDescent="0.25">
      <c r="A213" s="77" t="s">
        <v>80</v>
      </c>
      <c r="B213" s="63" t="s">
        <v>845</v>
      </c>
      <c r="D213" s="63"/>
    </row>
    <row r="214" spans="1:4" ht="20" x14ac:dyDescent="0.25">
      <c r="A214" s="784" t="s">
        <v>82</v>
      </c>
      <c r="B214" s="63" t="s">
        <v>1694</v>
      </c>
      <c r="D214" s="63"/>
    </row>
    <row r="215" spans="1:4" ht="50" x14ac:dyDescent="0.25">
      <c r="A215" s="784" t="s">
        <v>84</v>
      </c>
      <c r="B215" s="63" t="s">
        <v>1579</v>
      </c>
      <c r="D215" s="63"/>
    </row>
    <row r="216" spans="1:4" ht="40" x14ac:dyDescent="0.25">
      <c r="A216" s="784" t="s">
        <v>85</v>
      </c>
      <c r="B216" s="63" t="s">
        <v>1757</v>
      </c>
      <c r="D216" s="63"/>
    </row>
    <row r="217" spans="1:4" ht="30" x14ac:dyDescent="0.25">
      <c r="A217" s="784" t="s">
        <v>86</v>
      </c>
      <c r="B217" s="63" t="s">
        <v>1721</v>
      </c>
      <c r="D217" s="63"/>
    </row>
    <row r="218" spans="1:4" ht="30" x14ac:dyDescent="0.25">
      <c r="A218" s="784" t="s">
        <v>87</v>
      </c>
      <c r="B218" s="63" t="s">
        <v>817</v>
      </c>
      <c r="D218" s="63"/>
    </row>
    <row r="219" spans="1:4" ht="30" x14ac:dyDescent="0.25">
      <c r="A219" s="784" t="s">
        <v>88</v>
      </c>
      <c r="B219" s="63" t="s">
        <v>1603</v>
      </c>
      <c r="D219" s="63"/>
    </row>
    <row r="220" spans="1:4" ht="30" x14ac:dyDescent="0.25">
      <c r="A220" s="784" t="s">
        <v>89</v>
      </c>
      <c r="B220" s="63" t="s">
        <v>1562</v>
      </c>
      <c r="D220" s="63"/>
    </row>
    <row r="221" spans="1:4" ht="20" x14ac:dyDescent="0.25">
      <c r="A221" s="784" t="s">
        <v>90</v>
      </c>
      <c r="B221" s="63" t="s">
        <v>1754</v>
      </c>
      <c r="D221" s="63"/>
    </row>
    <row r="222" spans="1:4" ht="40" x14ac:dyDescent="0.25">
      <c r="A222" s="884" t="s">
        <v>1773</v>
      </c>
      <c r="B222" s="64" t="s">
        <v>1786</v>
      </c>
      <c r="D222" s="63"/>
    </row>
    <row r="223" spans="1:4" ht="30" x14ac:dyDescent="0.25">
      <c r="A223" s="784" t="s">
        <v>91</v>
      </c>
      <c r="B223" s="63" t="s">
        <v>1752</v>
      </c>
      <c r="D223" s="63"/>
    </row>
    <row r="224" spans="1:4" ht="20" x14ac:dyDescent="0.25">
      <c r="A224" s="784" t="s">
        <v>92</v>
      </c>
      <c r="B224" s="63" t="s">
        <v>1609</v>
      </c>
      <c r="D224" s="63"/>
    </row>
    <row r="225" spans="1:4" ht="30" x14ac:dyDescent="0.25">
      <c r="A225" s="784" t="s">
        <v>93</v>
      </c>
      <c r="B225" s="63" t="s">
        <v>1607</v>
      </c>
      <c r="D225" s="63"/>
    </row>
    <row r="226" spans="1:4" ht="20" x14ac:dyDescent="0.25">
      <c r="A226" s="784" t="s">
        <v>94</v>
      </c>
      <c r="B226" s="63" t="s">
        <v>1605</v>
      </c>
      <c r="D226" s="63"/>
    </row>
    <row r="227" spans="1:4" ht="30" x14ac:dyDescent="0.25">
      <c r="A227" s="784" t="s">
        <v>95</v>
      </c>
      <c r="B227" s="63" t="s">
        <v>1561</v>
      </c>
      <c r="D227" s="63"/>
    </row>
    <row r="228" spans="1:4" ht="20" x14ac:dyDescent="0.25">
      <c r="A228" s="784" t="s">
        <v>96</v>
      </c>
      <c r="B228" s="63" t="s">
        <v>864</v>
      </c>
      <c r="D228" s="63"/>
    </row>
    <row r="229" spans="1:4" ht="30" x14ac:dyDescent="0.25">
      <c r="A229" s="784" t="s">
        <v>97</v>
      </c>
      <c r="B229" s="63" t="s">
        <v>1604</v>
      </c>
      <c r="D229" s="63"/>
    </row>
    <row r="230" spans="1:4" ht="20" x14ac:dyDescent="0.25">
      <c r="A230" s="784" t="s">
        <v>270</v>
      </c>
      <c r="B230" s="63" t="s">
        <v>865</v>
      </c>
      <c r="D230" s="63"/>
    </row>
    <row r="231" spans="1:4" x14ac:dyDescent="0.25">
      <c r="A231" s="784" t="s">
        <v>76</v>
      </c>
      <c r="B231" s="63" t="s">
        <v>1475</v>
      </c>
      <c r="D231" s="63"/>
    </row>
    <row r="232" spans="1:4" ht="20" x14ac:dyDescent="0.25">
      <c r="A232" s="784" t="s">
        <v>1690</v>
      </c>
      <c r="B232" s="63" t="s">
        <v>816</v>
      </c>
      <c r="D232" s="63"/>
    </row>
    <row r="233" spans="1:4" ht="20" x14ac:dyDescent="0.25">
      <c r="A233" s="784" t="s">
        <v>1691</v>
      </c>
      <c r="B233" s="63" t="s">
        <v>1765</v>
      </c>
      <c r="D233" s="63"/>
    </row>
    <row r="234" spans="1:4" ht="20" x14ac:dyDescent="0.25">
      <c r="A234" s="784" t="s">
        <v>1692</v>
      </c>
      <c r="B234" s="63" t="s">
        <v>1608</v>
      </c>
      <c r="D234" s="63"/>
    </row>
    <row r="235" spans="1:4" ht="30" x14ac:dyDescent="0.25">
      <c r="A235" s="77">
        <v>602</v>
      </c>
      <c r="B235" s="63" t="s">
        <v>662</v>
      </c>
      <c r="D235" s="63"/>
    </row>
    <row r="236" spans="1:4" ht="30" x14ac:dyDescent="0.25">
      <c r="A236" s="77">
        <v>605</v>
      </c>
      <c r="B236" s="63" t="s">
        <v>1581</v>
      </c>
      <c r="D236" s="63"/>
    </row>
    <row r="237" spans="1:4" ht="30" x14ac:dyDescent="0.25">
      <c r="A237" s="77">
        <v>606</v>
      </c>
      <c r="B237" s="63" t="s">
        <v>1580</v>
      </c>
      <c r="D237" s="63"/>
    </row>
    <row r="238" spans="1:4" ht="20" x14ac:dyDescent="0.25">
      <c r="A238" s="77">
        <v>607</v>
      </c>
      <c r="B238" s="63" t="s">
        <v>818</v>
      </c>
      <c r="D238" s="63"/>
    </row>
    <row r="239" spans="1:4" ht="20" x14ac:dyDescent="0.25">
      <c r="A239" s="77">
        <v>608</v>
      </c>
      <c r="B239" s="63" t="s">
        <v>819</v>
      </c>
      <c r="D239" s="63"/>
    </row>
    <row r="240" spans="1:4" ht="80" x14ac:dyDescent="0.25">
      <c r="A240" s="77" t="s">
        <v>308</v>
      </c>
      <c r="B240" s="63" t="s">
        <v>820</v>
      </c>
      <c r="D240" s="63"/>
    </row>
    <row r="241" spans="1:4" ht="70" x14ac:dyDescent="0.25">
      <c r="A241" s="77" t="s">
        <v>309</v>
      </c>
      <c r="B241" s="63" t="s">
        <v>821</v>
      </c>
      <c r="D241" s="63"/>
    </row>
    <row r="242" spans="1:4" ht="60" x14ac:dyDescent="0.25">
      <c r="A242" s="77">
        <v>610</v>
      </c>
      <c r="B242" s="63" t="s">
        <v>822</v>
      </c>
      <c r="D242" s="63"/>
    </row>
    <row r="243" spans="1:4" ht="20" x14ac:dyDescent="0.25">
      <c r="A243" s="77">
        <v>611</v>
      </c>
      <c r="B243" s="63" t="s">
        <v>823</v>
      </c>
      <c r="D243" s="63"/>
    </row>
    <row r="244" spans="1:4" ht="40" x14ac:dyDescent="0.25">
      <c r="A244" s="77">
        <v>612</v>
      </c>
      <c r="B244" s="63" t="s">
        <v>824</v>
      </c>
      <c r="D244" s="63"/>
    </row>
    <row r="245" spans="1:4" ht="20" x14ac:dyDescent="0.25">
      <c r="A245" s="77">
        <v>614</v>
      </c>
      <c r="B245" s="63" t="s">
        <v>825</v>
      </c>
      <c r="D245" s="63"/>
    </row>
    <row r="246" spans="1:4" ht="30" x14ac:dyDescent="0.25">
      <c r="A246" s="77">
        <v>615</v>
      </c>
      <c r="B246" s="63" t="s">
        <v>826</v>
      </c>
      <c r="D246" s="63"/>
    </row>
    <row r="247" spans="1:4" ht="20" x14ac:dyDescent="0.25">
      <c r="A247" s="77" t="s">
        <v>310</v>
      </c>
      <c r="B247" s="63" t="s">
        <v>827</v>
      </c>
      <c r="D247" s="63"/>
    </row>
    <row r="248" spans="1:4" x14ac:dyDescent="0.25">
      <c r="A248" s="77" t="s">
        <v>311</v>
      </c>
      <c r="B248" s="63" t="s">
        <v>828</v>
      </c>
      <c r="D248" s="63"/>
    </row>
    <row r="249" spans="1:4" x14ac:dyDescent="0.25">
      <c r="A249" s="77" t="s">
        <v>312</v>
      </c>
      <c r="B249" s="63" t="s">
        <v>1560</v>
      </c>
      <c r="D249" s="63"/>
    </row>
    <row r="250" spans="1:4" x14ac:dyDescent="0.25">
      <c r="A250" s="77" t="s">
        <v>313</v>
      </c>
      <c r="B250" s="63" t="s">
        <v>1559</v>
      </c>
      <c r="D250" s="63"/>
    </row>
    <row r="251" spans="1:4" ht="20" x14ac:dyDescent="0.25">
      <c r="A251" s="77" t="s">
        <v>314</v>
      </c>
      <c r="B251" s="63" t="s">
        <v>829</v>
      </c>
      <c r="D251" s="63"/>
    </row>
    <row r="252" spans="1:4" x14ac:dyDescent="0.25">
      <c r="A252" s="77" t="s">
        <v>315</v>
      </c>
      <c r="B252" s="63" t="s">
        <v>1761</v>
      </c>
      <c r="D252" s="63"/>
    </row>
    <row r="253" spans="1:4" ht="30" x14ac:dyDescent="0.25">
      <c r="A253" s="77" t="s">
        <v>316</v>
      </c>
      <c r="B253" s="63" t="s">
        <v>1695</v>
      </c>
      <c r="D253" s="63"/>
    </row>
    <row r="254" spans="1:4" ht="30" x14ac:dyDescent="0.25">
      <c r="A254" s="77" t="s">
        <v>317</v>
      </c>
      <c r="B254" s="63" t="s">
        <v>1762</v>
      </c>
      <c r="D254" s="63"/>
    </row>
    <row r="255" spans="1:4" ht="38.25" customHeight="1" x14ac:dyDescent="0.25">
      <c r="A255" s="77">
        <v>618</v>
      </c>
      <c r="B255" s="63" t="s">
        <v>830</v>
      </c>
      <c r="D255" s="63"/>
    </row>
    <row r="256" spans="1:4" ht="30" x14ac:dyDescent="0.25">
      <c r="A256" s="77">
        <v>619</v>
      </c>
      <c r="B256" s="63" t="s">
        <v>1558</v>
      </c>
      <c r="D256" s="63"/>
    </row>
    <row r="257" spans="1:4" ht="30" x14ac:dyDescent="0.25">
      <c r="A257" s="77">
        <v>620</v>
      </c>
      <c r="B257" s="63" t="s">
        <v>831</v>
      </c>
      <c r="D257" s="63"/>
    </row>
    <row r="258" spans="1:4" ht="30" x14ac:dyDescent="0.25">
      <c r="A258" s="77">
        <v>621</v>
      </c>
      <c r="B258" s="63" t="s">
        <v>1615</v>
      </c>
      <c r="D258" s="63"/>
    </row>
    <row r="259" spans="1:4" ht="30" x14ac:dyDescent="0.25">
      <c r="A259" s="77">
        <v>622</v>
      </c>
      <c r="B259" s="63" t="s">
        <v>832</v>
      </c>
      <c r="D259" s="63"/>
    </row>
    <row r="260" spans="1:4" ht="20" x14ac:dyDescent="0.25">
      <c r="A260" s="77">
        <v>624</v>
      </c>
      <c r="B260" s="63" t="s">
        <v>833</v>
      </c>
      <c r="D260" s="63"/>
    </row>
    <row r="261" spans="1:4" ht="40" x14ac:dyDescent="0.25">
      <c r="A261" s="77">
        <v>625</v>
      </c>
      <c r="B261" s="63" t="s">
        <v>824</v>
      </c>
      <c r="D261" s="63"/>
    </row>
    <row r="262" spans="1:4" ht="20" x14ac:dyDescent="0.25">
      <c r="A262" s="77">
        <v>627</v>
      </c>
      <c r="B262" s="63" t="s">
        <v>825</v>
      </c>
      <c r="D262" s="63"/>
    </row>
    <row r="263" spans="1:4" ht="30" x14ac:dyDescent="0.25">
      <c r="A263" s="77">
        <v>628</v>
      </c>
      <c r="B263" s="63" t="s">
        <v>834</v>
      </c>
      <c r="D263" s="63"/>
    </row>
    <row r="264" spans="1:4" ht="30" x14ac:dyDescent="0.25">
      <c r="A264" s="77">
        <v>629</v>
      </c>
      <c r="B264" s="63" t="s">
        <v>835</v>
      </c>
      <c r="D264" s="63"/>
    </row>
    <row r="265" spans="1:4" ht="20" x14ac:dyDescent="0.25">
      <c r="A265" s="77">
        <v>630</v>
      </c>
      <c r="B265" s="63" t="s">
        <v>1610</v>
      </c>
      <c r="D265" s="63"/>
    </row>
    <row r="266" spans="1:4" ht="30" x14ac:dyDescent="0.25">
      <c r="A266" s="77">
        <v>633</v>
      </c>
      <c r="B266" s="63" t="s">
        <v>1582</v>
      </c>
      <c r="D266" s="63"/>
    </row>
    <row r="267" spans="1:4" ht="36.75" customHeight="1" x14ac:dyDescent="0.25">
      <c r="A267" s="77">
        <v>635</v>
      </c>
      <c r="B267" s="63" t="s">
        <v>837</v>
      </c>
      <c r="D267" s="63"/>
    </row>
    <row r="268" spans="1:4" ht="34.5" customHeight="1" x14ac:dyDescent="0.25">
      <c r="A268" s="77">
        <v>637</v>
      </c>
      <c r="B268" s="63" t="s">
        <v>836</v>
      </c>
      <c r="D268" s="63"/>
    </row>
    <row r="269" spans="1:4" ht="33.75" customHeight="1" x14ac:dyDescent="0.25">
      <c r="A269" s="77">
        <v>639</v>
      </c>
      <c r="B269" s="63" t="s">
        <v>838</v>
      </c>
      <c r="D269" s="63"/>
    </row>
    <row r="270" spans="1:4" ht="36.75" customHeight="1" x14ac:dyDescent="0.25">
      <c r="A270" s="77">
        <v>641</v>
      </c>
      <c r="B270" s="63" t="s">
        <v>839</v>
      </c>
      <c r="D270" s="63"/>
    </row>
    <row r="271" spans="1:4" ht="42" customHeight="1" x14ac:dyDescent="0.25">
      <c r="A271" s="77">
        <v>643</v>
      </c>
      <c r="B271" s="63" t="s">
        <v>840</v>
      </c>
      <c r="D271" s="63"/>
    </row>
    <row r="272" spans="1:4" ht="36.75" customHeight="1" x14ac:dyDescent="0.25">
      <c r="A272" s="77">
        <v>645</v>
      </c>
      <c r="B272" s="63" t="s">
        <v>1583</v>
      </c>
      <c r="D272" s="63"/>
    </row>
    <row r="273" spans="1:4" ht="40" x14ac:dyDescent="0.25">
      <c r="A273" s="77">
        <v>648</v>
      </c>
      <c r="B273" s="63" t="s">
        <v>1616</v>
      </c>
      <c r="D273" s="63"/>
    </row>
    <row r="274" spans="1:4" ht="40" x14ac:dyDescent="0.25">
      <c r="A274" s="77">
        <v>648</v>
      </c>
      <c r="B274" s="63" t="s">
        <v>1611</v>
      </c>
      <c r="D274" s="63"/>
    </row>
    <row r="275" spans="1:4" ht="70" x14ac:dyDescent="0.25">
      <c r="A275" s="77">
        <v>650</v>
      </c>
      <c r="B275" s="63" t="s">
        <v>1612</v>
      </c>
      <c r="D275" s="63"/>
    </row>
    <row r="276" spans="1:4" x14ac:dyDescent="0.25">
      <c r="A276" s="77" t="s">
        <v>318</v>
      </c>
      <c r="B276" s="63" t="s">
        <v>1574</v>
      </c>
      <c r="D276" s="63"/>
    </row>
    <row r="277" spans="1:4" x14ac:dyDescent="0.25">
      <c r="A277" s="77" t="s">
        <v>319</v>
      </c>
      <c r="B277" s="63" t="s">
        <v>936</v>
      </c>
      <c r="D277" s="63"/>
    </row>
    <row r="278" spans="1:4" x14ac:dyDescent="0.25">
      <c r="A278" s="77" t="s">
        <v>320</v>
      </c>
      <c r="B278" s="63" t="s">
        <v>937</v>
      </c>
      <c r="D278" s="63"/>
    </row>
    <row r="279" spans="1:4" ht="30" x14ac:dyDescent="0.25">
      <c r="A279" s="77" t="s">
        <v>321</v>
      </c>
      <c r="B279" s="63" t="s">
        <v>938</v>
      </c>
      <c r="D279" s="63"/>
    </row>
    <row r="280" spans="1:4" ht="30" x14ac:dyDescent="0.25">
      <c r="A280" s="77" t="s">
        <v>322</v>
      </c>
      <c r="B280" s="63" t="s">
        <v>939</v>
      </c>
      <c r="D280" s="63"/>
    </row>
    <row r="281" spans="1:4" x14ac:dyDescent="0.25">
      <c r="A281" s="77" t="s">
        <v>323</v>
      </c>
      <c r="B281" s="63" t="s">
        <v>940</v>
      </c>
      <c r="D281" s="63"/>
    </row>
    <row r="282" spans="1:4" ht="30" x14ac:dyDescent="0.25">
      <c r="A282" s="77" t="s">
        <v>324</v>
      </c>
      <c r="B282" s="63" t="s">
        <v>941</v>
      </c>
      <c r="D282" s="63"/>
    </row>
    <row r="283" spans="1:4" ht="30" x14ac:dyDescent="0.25">
      <c r="A283" s="77" t="s">
        <v>325</v>
      </c>
      <c r="B283" s="63" t="s">
        <v>942</v>
      </c>
      <c r="D283" s="63"/>
    </row>
    <row r="284" spans="1:4" ht="20" x14ac:dyDescent="0.25">
      <c r="A284" s="77" t="s">
        <v>326</v>
      </c>
      <c r="B284" s="63" t="s">
        <v>943</v>
      </c>
      <c r="D284" s="63"/>
    </row>
    <row r="285" spans="1:4" ht="20" x14ac:dyDescent="0.25">
      <c r="A285" s="77" t="s">
        <v>327</v>
      </c>
      <c r="B285" s="63" t="s">
        <v>944</v>
      </c>
      <c r="D285" s="63"/>
    </row>
    <row r="286" spans="1:4" ht="30" x14ac:dyDescent="0.25">
      <c r="A286" s="77" t="s">
        <v>328</v>
      </c>
      <c r="B286" s="63" t="s">
        <v>1490</v>
      </c>
      <c r="D286" s="63"/>
    </row>
    <row r="287" spans="1:4" x14ac:dyDescent="0.25">
      <c r="A287" s="77" t="s">
        <v>329</v>
      </c>
      <c r="B287" s="63" t="s">
        <v>1557</v>
      </c>
      <c r="D287" s="63"/>
    </row>
    <row r="288" spans="1:4" ht="30" x14ac:dyDescent="0.25">
      <c r="A288" s="77" t="s">
        <v>330</v>
      </c>
      <c r="B288" s="63" t="s">
        <v>945</v>
      </c>
      <c r="D288" s="63"/>
    </row>
    <row r="289" spans="1:4" x14ac:dyDescent="0.25">
      <c r="A289" s="77" t="s">
        <v>331</v>
      </c>
      <c r="B289" s="63" t="s">
        <v>946</v>
      </c>
      <c r="D289" s="63"/>
    </row>
    <row r="290" spans="1:4" x14ac:dyDescent="0.25">
      <c r="A290" s="77" t="s">
        <v>332</v>
      </c>
      <c r="B290" s="63" t="s">
        <v>947</v>
      </c>
      <c r="D290" s="63"/>
    </row>
    <row r="291" spans="1:4" ht="20" x14ac:dyDescent="0.25">
      <c r="A291" s="77" t="s">
        <v>333</v>
      </c>
      <c r="B291" s="63" t="s">
        <v>1617</v>
      </c>
      <c r="D291" s="63"/>
    </row>
    <row r="292" spans="1:4" x14ac:dyDescent="0.25">
      <c r="A292" s="77" t="s">
        <v>334</v>
      </c>
      <c r="B292" s="63" t="s">
        <v>948</v>
      </c>
      <c r="D292" s="63"/>
    </row>
    <row r="293" spans="1:4" x14ac:dyDescent="0.25">
      <c r="A293" s="77" t="s">
        <v>335</v>
      </c>
      <c r="B293" s="63" t="s">
        <v>949</v>
      </c>
      <c r="D293" s="63"/>
    </row>
    <row r="294" spans="1:4" ht="20" x14ac:dyDescent="0.25">
      <c r="A294" s="77" t="s">
        <v>336</v>
      </c>
      <c r="B294" s="63" t="s">
        <v>950</v>
      </c>
      <c r="D294" s="63"/>
    </row>
    <row r="295" spans="1:4" x14ac:dyDescent="0.25">
      <c r="A295" s="77" t="s">
        <v>337</v>
      </c>
      <c r="B295" s="63" t="s">
        <v>1491</v>
      </c>
      <c r="D295" s="63"/>
    </row>
    <row r="296" spans="1:4" ht="20" x14ac:dyDescent="0.25">
      <c r="A296" s="77" t="s">
        <v>338</v>
      </c>
      <c r="B296" s="63" t="s">
        <v>951</v>
      </c>
      <c r="D296" s="63"/>
    </row>
    <row r="297" spans="1:4" ht="50" x14ac:dyDescent="0.25">
      <c r="A297" s="77">
        <v>652</v>
      </c>
      <c r="B297" s="63" t="s">
        <v>952</v>
      </c>
      <c r="D297" s="63"/>
    </row>
    <row r="298" spans="1:4" ht="30" x14ac:dyDescent="0.25">
      <c r="A298" s="77">
        <v>653</v>
      </c>
      <c r="B298" s="63" t="s">
        <v>953</v>
      </c>
      <c r="D298" s="63"/>
    </row>
    <row r="299" spans="1:4" ht="20" x14ac:dyDescent="0.25">
      <c r="A299" s="77">
        <v>654</v>
      </c>
      <c r="B299" s="63" t="s">
        <v>954</v>
      </c>
      <c r="D299" s="63"/>
    </row>
    <row r="300" spans="1:4" ht="20" x14ac:dyDescent="0.25">
      <c r="A300" s="77">
        <v>701</v>
      </c>
      <c r="B300" s="63" t="s">
        <v>1492</v>
      </c>
      <c r="D300" s="63"/>
    </row>
    <row r="301" spans="1:4" ht="20" x14ac:dyDescent="0.25">
      <c r="A301" s="77">
        <v>702</v>
      </c>
      <c r="B301" s="63" t="s">
        <v>1415</v>
      </c>
      <c r="D301" s="63"/>
    </row>
    <row r="302" spans="1:4" ht="20" x14ac:dyDescent="0.25">
      <c r="A302" s="77">
        <v>703</v>
      </c>
      <c r="B302" s="63" t="s">
        <v>955</v>
      </c>
      <c r="D302" s="63"/>
    </row>
    <row r="303" spans="1:4" ht="20" x14ac:dyDescent="0.25">
      <c r="A303" s="77">
        <v>704</v>
      </c>
      <c r="B303" s="63" t="s">
        <v>956</v>
      </c>
      <c r="D303" s="63"/>
    </row>
    <row r="304" spans="1:4" ht="20" x14ac:dyDescent="0.25">
      <c r="A304" s="77">
        <v>706</v>
      </c>
      <c r="B304" s="63" t="s">
        <v>957</v>
      </c>
      <c r="D304" s="63"/>
    </row>
    <row r="305" spans="1:4" ht="20" x14ac:dyDescent="0.25">
      <c r="A305" s="77">
        <v>707</v>
      </c>
      <c r="B305" s="63" t="s">
        <v>958</v>
      </c>
      <c r="D305" s="63"/>
    </row>
    <row r="306" spans="1:4" x14ac:dyDescent="0.25">
      <c r="A306" s="77">
        <v>708</v>
      </c>
      <c r="B306" s="63" t="s">
        <v>1665</v>
      </c>
      <c r="D306" s="63"/>
    </row>
    <row r="307" spans="1:4" ht="20" x14ac:dyDescent="0.25">
      <c r="A307" s="77">
        <v>709</v>
      </c>
      <c r="B307" s="63" t="s">
        <v>959</v>
      </c>
      <c r="D307" s="63"/>
    </row>
    <row r="308" spans="1:4" ht="20" x14ac:dyDescent="0.25">
      <c r="A308" s="77" t="s">
        <v>339</v>
      </c>
      <c r="B308" s="63" t="s">
        <v>960</v>
      </c>
      <c r="D308" s="63"/>
    </row>
    <row r="309" spans="1:4" ht="30" x14ac:dyDescent="0.25">
      <c r="A309" s="77" t="s">
        <v>340</v>
      </c>
      <c r="B309" s="63" t="s">
        <v>961</v>
      </c>
      <c r="D309" s="63"/>
    </row>
    <row r="310" spans="1:4" ht="20" x14ac:dyDescent="0.25">
      <c r="A310" s="77">
        <v>711</v>
      </c>
      <c r="B310" s="63" t="s">
        <v>962</v>
      </c>
      <c r="D310" s="63"/>
    </row>
    <row r="311" spans="1:4" ht="100" x14ac:dyDescent="0.25">
      <c r="A311" s="77">
        <v>713</v>
      </c>
      <c r="B311" s="63" t="s">
        <v>1714</v>
      </c>
      <c r="D311" s="63"/>
    </row>
    <row r="312" spans="1:4" ht="30" x14ac:dyDescent="0.25">
      <c r="A312" s="832">
        <v>714</v>
      </c>
      <c r="B312" s="63" t="s">
        <v>1715</v>
      </c>
      <c r="D312" s="63"/>
    </row>
    <row r="313" spans="1:4" ht="20" x14ac:dyDescent="0.25">
      <c r="A313" s="832">
        <v>715</v>
      </c>
      <c r="B313" s="63" t="s">
        <v>963</v>
      </c>
      <c r="D313" s="63"/>
    </row>
    <row r="314" spans="1:4" ht="20" x14ac:dyDescent="0.25">
      <c r="A314" s="832">
        <v>716</v>
      </c>
      <c r="B314" s="63" t="s">
        <v>1618</v>
      </c>
      <c r="D314" s="63"/>
    </row>
    <row r="315" spans="1:4" ht="30" x14ac:dyDescent="0.25">
      <c r="A315" s="832">
        <v>717</v>
      </c>
      <c r="B315" s="63" t="s">
        <v>964</v>
      </c>
      <c r="D315" s="63"/>
    </row>
    <row r="316" spans="1:4" ht="80" x14ac:dyDescent="0.25">
      <c r="A316" s="832">
        <v>718</v>
      </c>
      <c r="B316" s="63" t="s">
        <v>1494</v>
      </c>
      <c r="D316" s="63"/>
    </row>
    <row r="317" spans="1:4" ht="20" x14ac:dyDescent="0.25">
      <c r="A317" s="832">
        <v>719</v>
      </c>
      <c r="B317" s="63" t="s">
        <v>965</v>
      </c>
      <c r="D317" s="63"/>
    </row>
    <row r="318" spans="1:4" ht="20" x14ac:dyDescent="0.25">
      <c r="A318" s="832">
        <v>720</v>
      </c>
      <c r="B318" s="63" t="s">
        <v>969</v>
      </c>
      <c r="D318" s="63"/>
    </row>
    <row r="319" spans="1:4" x14ac:dyDescent="0.25">
      <c r="A319" s="832">
        <v>721</v>
      </c>
      <c r="B319" s="63" t="s">
        <v>966</v>
      </c>
      <c r="D319" s="63"/>
    </row>
    <row r="320" spans="1:4" ht="30" x14ac:dyDescent="0.25">
      <c r="A320" s="832">
        <v>722</v>
      </c>
      <c r="B320" s="63" t="s">
        <v>967</v>
      </c>
      <c r="D320" s="63"/>
    </row>
    <row r="321" spans="1:4" ht="30" x14ac:dyDescent="0.25">
      <c r="A321" s="832">
        <v>723</v>
      </c>
      <c r="B321" s="63" t="s">
        <v>968</v>
      </c>
      <c r="D321" s="63"/>
    </row>
    <row r="322" spans="1:4" ht="50" x14ac:dyDescent="0.25">
      <c r="A322" s="832">
        <v>726</v>
      </c>
      <c r="B322" s="63" t="s">
        <v>1012</v>
      </c>
      <c r="D322" s="63"/>
    </row>
    <row r="323" spans="1:4" ht="20" x14ac:dyDescent="0.25">
      <c r="A323" s="832">
        <v>727</v>
      </c>
      <c r="B323" s="63" t="s">
        <v>970</v>
      </c>
      <c r="D323" s="63"/>
    </row>
    <row r="324" spans="1:4" ht="30" x14ac:dyDescent="0.25">
      <c r="A324" s="832">
        <v>729</v>
      </c>
      <c r="B324" s="63" t="s">
        <v>1555</v>
      </c>
      <c r="D324" s="63"/>
    </row>
    <row r="325" spans="1:4" x14ac:dyDescent="0.25">
      <c r="A325" s="832">
        <v>730</v>
      </c>
      <c r="B325" s="63" t="s">
        <v>971</v>
      </c>
      <c r="D325" s="63"/>
    </row>
    <row r="326" spans="1:4" ht="40" x14ac:dyDescent="0.25">
      <c r="A326" s="77">
        <v>803</v>
      </c>
      <c r="B326" s="63" t="s">
        <v>1500</v>
      </c>
      <c r="D326" s="63"/>
    </row>
    <row r="327" spans="1:4" ht="30" x14ac:dyDescent="0.25">
      <c r="A327" s="77">
        <v>804</v>
      </c>
      <c r="B327" s="63" t="s">
        <v>1624</v>
      </c>
      <c r="D327" s="63"/>
    </row>
    <row r="328" spans="1:4" ht="20" x14ac:dyDescent="0.25">
      <c r="A328" s="77" t="s">
        <v>341</v>
      </c>
      <c r="B328" s="63" t="s">
        <v>972</v>
      </c>
      <c r="D328" s="63"/>
    </row>
    <row r="329" spans="1:4" ht="30" x14ac:dyDescent="0.25">
      <c r="A329" s="77" t="s">
        <v>342</v>
      </c>
      <c r="B329" s="63" t="s">
        <v>973</v>
      </c>
      <c r="D329" s="63"/>
    </row>
    <row r="330" spans="1:4" ht="60" x14ac:dyDescent="0.25">
      <c r="A330" s="77" t="s">
        <v>343</v>
      </c>
      <c r="B330" s="63" t="s">
        <v>974</v>
      </c>
      <c r="D330" s="63"/>
    </row>
    <row r="331" spans="1:4" ht="60" x14ac:dyDescent="0.25">
      <c r="A331" s="77" t="s">
        <v>350</v>
      </c>
      <c r="B331" s="63" t="s">
        <v>1501</v>
      </c>
      <c r="D331" s="63"/>
    </row>
    <row r="332" spans="1:4" ht="30" x14ac:dyDescent="0.25">
      <c r="A332" s="77">
        <v>812</v>
      </c>
      <c r="B332" s="63" t="s">
        <v>975</v>
      </c>
      <c r="D332" s="63"/>
    </row>
    <row r="333" spans="1:4" ht="40" x14ac:dyDescent="0.25">
      <c r="A333" s="77" t="s">
        <v>344</v>
      </c>
      <c r="B333" s="63" t="s">
        <v>1619</v>
      </c>
      <c r="D333" s="63"/>
    </row>
    <row r="334" spans="1:4" ht="20" x14ac:dyDescent="0.25">
      <c r="A334" s="77" t="s">
        <v>345</v>
      </c>
      <c r="B334" s="63" t="s">
        <v>976</v>
      </c>
      <c r="D334" s="63"/>
    </row>
    <row r="335" spans="1:4" ht="40" x14ac:dyDescent="0.25">
      <c r="A335" s="77">
        <v>814</v>
      </c>
      <c r="B335" s="63" t="s">
        <v>977</v>
      </c>
      <c r="D335" s="63"/>
    </row>
    <row r="336" spans="1:4" x14ac:dyDescent="0.25">
      <c r="A336" s="77">
        <v>815</v>
      </c>
      <c r="B336" s="63" t="s">
        <v>978</v>
      </c>
      <c r="D336" s="63"/>
    </row>
    <row r="337" spans="1:4" x14ac:dyDescent="0.25">
      <c r="A337" s="77" t="s">
        <v>346</v>
      </c>
      <c r="B337" s="63" t="s">
        <v>979</v>
      </c>
      <c r="D337" s="63"/>
    </row>
    <row r="338" spans="1:4" ht="20" x14ac:dyDescent="0.25">
      <c r="A338" s="77" t="s">
        <v>347</v>
      </c>
      <c r="B338" s="63" t="s">
        <v>980</v>
      </c>
      <c r="D338" s="63"/>
    </row>
    <row r="339" spans="1:4" ht="20" x14ac:dyDescent="0.25">
      <c r="A339" s="77" t="s">
        <v>348</v>
      </c>
      <c r="B339" s="63" t="s">
        <v>1503</v>
      </c>
      <c r="D339" s="63"/>
    </row>
    <row r="340" spans="1:4" ht="20" x14ac:dyDescent="0.25">
      <c r="A340" s="77" t="s">
        <v>349</v>
      </c>
      <c r="B340" s="63" t="s">
        <v>1420</v>
      </c>
      <c r="D340" s="63"/>
    </row>
    <row r="341" spans="1:4" ht="30" x14ac:dyDescent="0.25">
      <c r="A341" s="77">
        <v>816</v>
      </c>
      <c r="B341" s="63" t="s">
        <v>981</v>
      </c>
      <c r="D341" s="63"/>
    </row>
    <row r="342" spans="1:4" ht="40" x14ac:dyDescent="0.25">
      <c r="A342" s="77">
        <v>819</v>
      </c>
      <c r="B342" s="63" t="s">
        <v>982</v>
      </c>
      <c r="D342" s="63"/>
    </row>
    <row r="343" spans="1:4" ht="40" x14ac:dyDescent="0.25">
      <c r="A343" s="77">
        <v>820</v>
      </c>
      <c r="B343" s="63" t="s">
        <v>983</v>
      </c>
      <c r="D343" s="63"/>
    </row>
    <row r="344" spans="1:4" ht="20" x14ac:dyDescent="0.25">
      <c r="A344" s="77">
        <v>822</v>
      </c>
      <c r="B344" s="63" t="s">
        <v>984</v>
      </c>
      <c r="D344" s="63"/>
    </row>
    <row r="345" spans="1:4" ht="20" x14ac:dyDescent="0.25">
      <c r="A345" s="77">
        <v>902</v>
      </c>
      <c r="B345" s="63" t="s">
        <v>985</v>
      </c>
      <c r="D345" s="63"/>
    </row>
    <row r="346" spans="1:4" x14ac:dyDescent="0.25">
      <c r="A346" s="77">
        <v>903</v>
      </c>
      <c r="B346" s="63" t="s">
        <v>1505</v>
      </c>
      <c r="D346" s="63"/>
    </row>
    <row r="347" spans="1:4" ht="20" x14ac:dyDescent="0.25">
      <c r="A347" s="77">
        <v>904</v>
      </c>
      <c r="B347" s="63" t="s">
        <v>986</v>
      </c>
      <c r="D347" s="63"/>
    </row>
    <row r="348" spans="1:4" ht="20" x14ac:dyDescent="0.25">
      <c r="A348" s="77">
        <v>905</v>
      </c>
      <c r="B348" s="63" t="s">
        <v>987</v>
      </c>
      <c r="D348" s="63"/>
    </row>
    <row r="349" spans="1:4" ht="20" x14ac:dyDescent="0.25">
      <c r="A349" s="77">
        <v>906</v>
      </c>
      <c r="B349" s="63" t="s">
        <v>988</v>
      </c>
      <c r="D349" s="63"/>
    </row>
    <row r="350" spans="1:4" ht="20" x14ac:dyDescent="0.25">
      <c r="A350" s="77">
        <v>907</v>
      </c>
      <c r="B350" s="63" t="s">
        <v>989</v>
      </c>
      <c r="D350" s="63"/>
    </row>
    <row r="351" spans="1:4" ht="20" x14ac:dyDescent="0.25">
      <c r="A351" s="77">
        <v>908</v>
      </c>
      <c r="B351" s="63" t="s">
        <v>990</v>
      </c>
      <c r="D351" s="63"/>
    </row>
    <row r="352" spans="1:4" ht="20" x14ac:dyDescent="0.25">
      <c r="A352" s="77">
        <v>909</v>
      </c>
      <c r="B352" s="63" t="s">
        <v>991</v>
      </c>
      <c r="D352" s="63"/>
    </row>
    <row r="353" spans="1:4" ht="60" x14ac:dyDescent="0.25">
      <c r="A353" s="77">
        <v>910</v>
      </c>
      <c r="B353" s="63" t="s">
        <v>992</v>
      </c>
      <c r="D353" s="63"/>
    </row>
    <row r="354" spans="1:4" ht="40" x14ac:dyDescent="0.25">
      <c r="A354" s="77">
        <v>911</v>
      </c>
      <c r="B354" s="63" t="s">
        <v>993</v>
      </c>
      <c r="D354" s="63"/>
    </row>
    <row r="355" spans="1:4" ht="20" x14ac:dyDescent="0.25">
      <c r="A355" s="77">
        <v>912</v>
      </c>
      <c r="B355" s="63" t="s">
        <v>994</v>
      </c>
      <c r="D355" s="63"/>
    </row>
    <row r="356" spans="1:4" ht="20" x14ac:dyDescent="0.25">
      <c r="A356" s="77">
        <v>913</v>
      </c>
      <c r="B356" s="63" t="s">
        <v>1696</v>
      </c>
      <c r="D356" s="63"/>
    </row>
    <row r="357" spans="1:4" ht="20" x14ac:dyDescent="0.25">
      <c r="A357" s="77">
        <v>914</v>
      </c>
      <c r="B357" s="63" t="s">
        <v>995</v>
      </c>
      <c r="D357" s="63"/>
    </row>
    <row r="358" spans="1:4" ht="30" x14ac:dyDescent="0.25">
      <c r="A358" s="77">
        <v>915</v>
      </c>
      <c r="B358" s="63" t="s">
        <v>996</v>
      </c>
      <c r="D358" s="63"/>
    </row>
    <row r="359" spans="1:4" ht="20" x14ac:dyDescent="0.25">
      <c r="A359" s="77">
        <v>916</v>
      </c>
      <c r="B359" s="63" t="s">
        <v>997</v>
      </c>
      <c r="D359" s="63"/>
    </row>
    <row r="360" spans="1:4" ht="30" x14ac:dyDescent="0.25">
      <c r="A360" s="77">
        <v>919</v>
      </c>
      <c r="B360" s="63" t="s">
        <v>998</v>
      </c>
      <c r="D360" s="63"/>
    </row>
    <row r="361" spans="1:4" ht="20" x14ac:dyDescent="0.25">
      <c r="A361" s="77">
        <v>920</v>
      </c>
      <c r="B361" s="63" t="s">
        <v>1620</v>
      </c>
      <c r="D361" s="63"/>
    </row>
    <row r="362" spans="1:4" ht="40" x14ac:dyDescent="0.25">
      <c r="A362" s="77">
        <v>921</v>
      </c>
      <c r="B362" s="63" t="s">
        <v>999</v>
      </c>
      <c r="D362" s="63"/>
    </row>
    <row r="363" spans="1:4" ht="40" x14ac:dyDescent="0.25">
      <c r="A363" s="77">
        <v>922</v>
      </c>
      <c r="B363" s="63" t="s">
        <v>1000</v>
      </c>
      <c r="D363" s="63"/>
    </row>
    <row r="364" spans="1:4" ht="20" x14ac:dyDescent="0.25">
      <c r="A364" s="77">
        <v>923</v>
      </c>
      <c r="B364" s="63" t="s">
        <v>1001</v>
      </c>
      <c r="D364" s="63"/>
    </row>
    <row r="365" spans="1:4" ht="20" x14ac:dyDescent="0.25">
      <c r="A365" s="77">
        <v>924</v>
      </c>
      <c r="B365" s="63" t="s">
        <v>1002</v>
      </c>
      <c r="D365" s="63"/>
    </row>
    <row r="366" spans="1:4" ht="20" x14ac:dyDescent="0.25">
      <c r="A366" s="77">
        <v>925</v>
      </c>
      <c r="B366" s="63" t="s">
        <v>1003</v>
      </c>
      <c r="D366" s="63"/>
    </row>
    <row r="367" spans="1:4" ht="20" x14ac:dyDescent="0.25">
      <c r="A367" s="77">
        <v>926</v>
      </c>
      <c r="B367" s="63" t="s">
        <v>1556</v>
      </c>
      <c r="D367" s="63"/>
    </row>
    <row r="368" spans="1:4" x14ac:dyDescent="0.25">
      <c r="A368" s="77">
        <v>927</v>
      </c>
      <c r="B368" s="63" t="s">
        <v>1004</v>
      </c>
      <c r="D368" s="63"/>
    </row>
    <row r="369" spans="1:4" ht="20" x14ac:dyDescent="0.25">
      <c r="A369" s="77">
        <v>928</v>
      </c>
      <c r="B369" s="63" t="s">
        <v>1005</v>
      </c>
      <c r="D369" s="63"/>
    </row>
    <row r="370" spans="1:4" ht="20" x14ac:dyDescent="0.25">
      <c r="A370" s="77">
        <v>929</v>
      </c>
      <c r="B370" s="63" t="s">
        <v>1554</v>
      </c>
      <c r="D370" s="63"/>
    </row>
    <row r="371" spans="1:4" x14ac:dyDescent="0.25">
      <c r="A371" s="77">
        <v>930</v>
      </c>
      <c r="B371" s="63" t="s">
        <v>1004</v>
      </c>
      <c r="D371" s="63"/>
    </row>
    <row r="372" spans="1:4" ht="20" x14ac:dyDescent="0.25">
      <c r="A372" s="77">
        <v>932</v>
      </c>
      <c r="B372" s="63" t="s">
        <v>1006</v>
      </c>
      <c r="D372" s="63"/>
    </row>
    <row r="373" spans="1:4" x14ac:dyDescent="0.25">
      <c r="A373" s="77" t="s">
        <v>351</v>
      </c>
      <c r="B373" s="63" t="s">
        <v>1007</v>
      </c>
      <c r="D373" s="63"/>
    </row>
    <row r="374" spans="1:4" x14ac:dyDescent="0.25">
      <c r="A374" s="77" t="s">
        <v>352</v>
      </c>
      <c r="B374" s="63" t="s">
        <v>1008</v>
      </c>
      <c r="D374" s="63"/>
    </row>
    <row r="375" spans="1:4" x14ac:dyDescent="0.25">
      <c r="A375" s="77" t="s">
        <v>353</v>
      </c>
      <c r="B375" s="63" t="s">
        <v>1009</v>
      </c>
      <c r="D375" s="63"/>
    </row>
    <row r="376" spans="1:4" x14ac:dyDescent="0.25">
      <c r="A376" s="77" t="s">
        <v>354</v>
      </c>
      <c r="B376" s="63" t="s">
        <v>1010</v>
      </c>
      <c r="D376" s="63"/>
    </row>
    <row r="377" spans="1:4" x14ac:dyDescent="0.25">
      <c r="A377" s="77" t="s">
        <v>355</v>
      </c>
      <c r="B377" s="63" t="s">
        <v>1011</v>
      </c>
      <c r="D377" s="63"/>
    </row>
    <row r="378" spans="1:4" ht="20" x14ac:dyDescent="0.25">
      <c r="A378" s="77">
        <v>1001</v>
      </c>
      <c r="B378" s="63" t="s">
        <v>1416</v>
      </c>
      <c r="D378" s="63"/>
    </row>
    <row r="379" spans="1:4" ht="40" x14ac:dyDescent="0.25">
      <c r="A379" s="77">
        <v>1002</v>
      </c>
      <c r="B379" s="63" t="s">
        <v>1417</v>
      </c>
      <c r="D379" s="63"/>
    </row>
    <row r="380" spans="1:4" ht="20" x14ac:dyDescent="0.25">
      <c r="A380" s="77">
        <v>1003</v>
      </c>
      <c r="B380" s="63" t="s">
        <v>1553</v>
      </c>
      <c r="D380" s="63"/>
    </row>
    <row r="381" spans="1:4" ht="30" x14ac:dyDescent="0.25">
      <c r="A381" s="77">
        <v>1004</v>
      </c>
      <c r="B381" s="63" t="s">
        <v>1506</v>
      </c>
      <c r="D381" s="63"/>
    </row>
    <row r="382" spans="1:4" ht="20" x14ac:dyDescent="0.25">
      <c r="A382" s="77">
        <v>1005</v>
      </c>
      <c r="B382" s="63" t="s">
        <v>1513</v>
      </c>
      <c r="D382" s="63"/>
    </row>
    <row r="383" spans="1:4" ht="20" x14ac:dyDescent="0.25">
      <c r="A383" s="77">
        <v>1006</v>
      </c>
      <c r="B383" s="63" t="s">
        <v>1507</v>
      </c>
      <c r="D383" s="63"/>
    </row>
    <row r="384" spans="1:4" ht="20" x14ac:dyDescent="0.25">
      <c r="A384" s="77">
        <v>1007</v>
      </c>
      <c r="B384" s="63" t="s">
        <v>1508</v>
      </c>
      <c r="D384" s="63"/>
    </row>
    <row r="385" spans="1:4" ht="20" x14ac:dyDescent="0.25">
      <c r="A385" s="77">
        <v>1008</v>
      </c>
      <c r="B385" s="63" t="s">
        <v>1509</v>
      </c>
      <c r="D385" s="63"/>
    </row>
    <row r="386" spans="1:4" x14ac:dyDescent="0.25">
      <c r="A386" s="77" t="s">
        <v>356</v>
      </c>
      <c r="B386" s="63" t="s">
        <v>1013</v>
      </c>
      <c r="D386" s="63"/>
    </row>
    <row r="387" spans="1:4" x14ac:dyDescent="0.25">
      <c r="A387" s="77" t="s">
        <v>357</v>
      </c>
      <c r="B387" s="63" t="s">
        <v>1363</v>
      </c>
      <c r="D387" s="63"/>
    </row>
    <row r="388" spans="1:4" x14ac:dyDescent="0.25">
      <c r="A388" s="77" t="s">
        <v>358</v>
      </c>
      <c r="B388" s="63" t="s">
        <v>1014</v>
      </c>
      <c r="D388" s="63"/>
    </row>
    <row r="389" spans="1:4" ht="30" x14ac:dyDescent="0.25">
      <c r="A389" s="77">
        <v>1010</v>
      </c>
      <c r="B389" s="63" t="s">
        <v>1514</v>
      </c>
      <c r="D389" s="63"/>
    </row>
    <row r="390" spans="1:4" ht="20" x14ac:dyDescent="0.25">
      <c r="A390" s="77">
        <v>1014</v>
      </c>
      <c r="B390" s="63" t="s">
        <v>1552</v>
      </c>
      <c r="D390" s="63"/>
    </row>
    <row r="391" spans="1:4" x14ac:dyDescent="0.25">
      <c r="A391" s="77" t="s">
        <v>359</v>
      </c>
      <c r="B391" s="63" t="s">
        <v>1510</v>
      </c>
      <c r="D391" s="63"/>
    </row>
    <row r="392" spans="1:4" ht="20" x14ac:dyDescent="0.25">
      <c r="A392" s="77" t="s">
        <v>360</v>
      </c>
      <c r="B392" s="63" t="s">
        <v>1511</v>
      </c>
      <c r="D392" s="63"/>
    </row>
    <row r="393" spans="1:4" x14ac:dyDescent="0.25">
      <c r="A393" s="77" t="s">
        <v>361</v>
      </c>
      <c r="B393" s="63" t="s">
        <v>1515</v>
      </c>
      <c r="D393" s="63"/>
    </row>
    <row r="394" spans="1:4" ht="20" x14ac:dyDescent="0.25">
      <c r="A394" s="77">
        <v>1015</v>
      </c>
      <c r="B394" s="63" t="s">
        <v>1613</v>
      </c>
      <c r="D394" s="63"/>
    </row>
    <row r="395" spans="1:4" ht="30" x14ac:dyDescent="0.25">
      <c r="A395" s="77">
        <v>1016</v>
      </c>
      <c r="B395" s="63" t="s">
        <v>1512</v>
      </c>
      <c r="D395" s="63"/>
    </row>
    <row r="396" spans="1:4" x14ac:dyDescent="0.25">
      <c r="A396" s="77">
        <v>1017</v>
      </c>
      <c r="B396" s="63" t="s">
        <v>1015</v>
      </c>
      <c r="D396" s="63"/>
    </row>
    <row r="397" spans="1:4" ht="20" x14ac:dyDescent="0.25">
      <c r="A397" s="77">
        <v>1018</v>
      </c>
      <c r="B397" s="63" t="s">
        <v>1016</v>
      </c>
      <c r="D397" s="63"/>
    </row>
    <row r="398" spans="1:4" ht="30" x14ac:dyDescent="0.25">
      <c r="A398" s="77">
        <v>1019</v>
      </c>
      <c r="B398" s="63" t="s">
        <v>1017</v>
      </c>
      <c r="D398" s="63"/>
    </row>
    <row r="399" spans="1:4" ht="30" x14ac:dyDescent="0.25">
      <c r="A399" s="77">
        <v>1021</v>
      </c>
      <c r="B399" s="63" t="s">
        <v>1621</v>
      </c>
      <c r="D399" s="63"/>
    </row>
    <row r="400" spans="1:4" ht="20" x14ac:dyDescent="0.25">
      <c r="A400" s="77">
        <v>1022</v>
      </c>
      <c r="B400" s="63" t="s">
        <v>1516</v>
      </c>
      <c r="D400" s="63"/>
    </row>
    <row r="401" spans="1:4" ht="20" x14ac:dyDescent="0.25">
      <c r="A401" s="77">
        <v>1023</v>
      </c>
      <c r="B401" s="63" t="s">
        <v>1016</v>
      </c>
      <c r="D401" s="63"/>
    </row>
    <row r="402" spans="1:4" ht="20" x14ac:dyDescent="0.25">
      <c r="A402" s="77">
        <v>1025</v>
      </c>
      <c r="B402" s="63" t="s">
        <v>1517</v>
      </c>
      <c r="D402" s="63"/>
    </row>
    <row r="403" spans="1:4" ht="20" x14ac:dyDescent="0.25">
      <c r="A403" s="77">
        <v>1026</v>
      </c>
      <c r="B403" s="63" t="s">
        <v>1551</v>
      </c>
      <c r="D403" s="63"/>
    </row>
    <row r="404" spans="1:4" ht="20" x14ac:dyDescent="0.25">
      <c r="A404" s="77">
        <v>1027</v>
      </c>
      <c r="B404" s="63" t="s">
        <v>1518</v>
      </c>
      <c r="D404" s="63"/>
    </row>
    <row r="405" spans="1:4" ht="20" x14ac:dyDescent="0.25">
      <c r="A405" s="77">
        <v>1028</v>
      </c>
      <c r="B405" s="63" t="s">
        <v>1551</v>
      </c>
      <c r="D405" s="63"/>
    </row>
    <row r="406" spans="1:4" ht="20" x14ac:dyDescent="0.25">
      <c r="A406" s="77">
        <v>1029</v>
      </c>
      <c r="B406" s="63" t="s">
        <v>1016</v>
      </c>
      <c r="D406" s="63"/>
    </row>
    <row r="407" spans="1:4" x14ac:dyDescent="0.25">
      <c r="A407" s="77">
        <v>1030</v>
      </c>
      <c r="B407" s="63" t="s">
        <v>1015</v>
      </c>
      <c r="D407" s="63"/>
    </row>
    <row r="408" spans="1:4" ht="20" x14ac:dyDescent="0.25">
      <c r="A408" s="77">
        <v>1031</v>
      </c>
      <c r="B408" s="63" t="s">
        <v>1418</v>
      </c>
      <c r="D408" s="63"/>
    </row>
    <row r="409" spans="1:4" ht="30" x14ac:dyDescent="0.25">
      <c r="A409" s="77">
        <v>1032</v>
      </c>
      <c r="B409" s="63" t="s">
        <v>1018</v>
      </c>
      <c r="D409" s="63"/>
    </row>
    <row r="410" spans="1:4" ht="20" x14ac:dyDescent="0.25">
      <c r="A410" s="77">
        <v>1033</v>
      </c>
      <c r="B410" s="63" t="s">
        <v>1550</v>
      </c>
      <c r="D410" s="63"/>
    </row>
    <row r="411" spans="1:4" ht="20" x14ac:dyDescent="0.25">
      <c r="A411" s="77">
        <v>1034</v>
      </c>
      <c r="B411" s="63" t="s">
        <v>1519</v>
      </c>
      <c r="D411" s="63"/>
    </row>
    <row r="412" spans="1:4" ht="30" x14ac:dyDescent="0.25">
      <c r="A412" s="77">
        <v>1035</v>
      </c>
      <c r="B412" s="63" t="s">
        <v>1520</v>
      </c>
      <c r="D412" s="63"/>
    </row>
    <row r="413" spans="1:4" ht="30" x14ac:dyDescent="0.25">
      <c r="A413" s="77">
        <v>1036</v>
      </c>
      <c r="B413" s="63" t="s">
        <v>1406</v>
      </c>
      <c r="D413" s="63"/>
    </row>
    <row r="414" spans="1:4" ht="30" x14ac:dyDescent="0.25">
      <c r="A414" s="77">
        <v>1037</v>
      </c>
      <c r="B414" s="63" t="s">
        <v>1549</v>
      </c>
      <c r="D414" s="63"/>
    </row>
    <row r="415" spans="1:4" ht="20" x14ac:dyDescent="0.25">
      <c r="A415" s="77">
        <v>1038</v>
      </c>
      <c r="B415" s="63" t="s">
        <v>1622</v>
      </c>
      <c r="D415" s="63"/>
    </row>
    <row r="416" spans="1:4" ht="30" x14ac:dyDescent="0.25">
      <c r="A416" s="77">
        <v>1039</v>
      </c>
      <c r="B416" s="63" t="s">
        <v>1407</v>
      </c>
      <c r="D416" s="63"/>
    </row>
    <row r="417" spans="1:4" ht="20" x14ac:dyDescent="0.25">
      <c r="A417" s="77">
        <v>1040</v>
      </c>
      <c r="B417" s="63" t="s">
        <v>1408</v>
      </c>
      <c r="D417" s="63"/>
    </row>
    <row r="418" spans="1:4" ht="20" x14ac:dyDescent="0.25">
      <c r="A418" s="77">
        <v>1041</v>
      </c>
      <c r="B418" s="63" t="s">
        <v>1548</v>
      </c>
      <c r="D418" s="63"/>
    </row>
    <row r="419" spans="1:4" ht="20" x14ac:dyDescent="0.25">
      <c r="A419" s="77" t="s">
        <v>371</v>
      </c>
      <c r="B419" s="63" t="s">
        <v>1409</v>
      </c>
      <c r="D419" s="63"/>
    </row>
    <row r="420" spans="1:4" ht="20" x14ac:dyDescent="0.25">
      <c r="A420" s="77" t="s">
        <v>372</v>
      </c>
      <c r="B420" s="63" t="s">
        <v>1019</v>
      </c>
      <c r="D420" s="63"/>
    </row>
    <row r="421" spans="1:4" ht="40" x14ac:dyDescent="0.25">
      <c r="A421" s="77">
        <v>1045</v>
      </c>
      <c r="B421" s="63" t="s">
        <v>1020</v>
      </c>
      <c r="D421" s="63"/>
    </row>
    <row r="422" spans="1:4" ht="40" x14ac:dyDescent="0.25">
      <c r="A422" s="77">
        <v>1046</v>
      </c>
      <c r="B422" s="63" t="s">
        <v>1021</v>
      </c>
      <c r="D422" s="63"/>
    </row>
    <row r="423" spans="1:4" ht="30" x14ac:dyDescent="0.25">
      <c r="A423" s="77">
        <v>1047</v>
      </c>
      <c r="B423" s="63" t="s">
        <v>1614</v>
      </c>
      <c r="D423" s="63"/>
    </row>
    <row r="424" spans="1:4" ht="30" x14ac:dyDescent="0.25">
      <c r="A424" s="77">
        <v>1049</v>
      </c>
      <c r="B424" s="63" t="s">
        <v>1623</v>
      </c>
      <c r="D424" s="63"/>
    </row>
    <row r="425" spans="1:4" ht="30" x14ac:dyDescent="0.25">
      <c r="A425" s="77">
        <v>1050</v>
      </c>
      <c r="B425" s="63" t="s">
        <v>1022</v>
      </c>
      <c r="D425" s="63"/>
    </row>
    <row r="426" spans="1:4" ht="40" x14ac:dyDescent="0.25">
      <c r="A426" s="77">
        <v>1051</v>
      </c>
      <c r="B426" s="63" t="s">
        <v>1023</v>
      </c>
      <c r="D426" s="63"/>
    </row>
    <row r="427" spans="1:4" ht="40" x14ac:dyDescent="0.25">
      <c r="A427" s="77">
        <v>1052</v>
      </c>
      <c r="B427" s="63" t="s">
        <v>1024</v>
      </c>
      <c r="D427" s="63"/>
    </row>
    <row r="428" spans="1:4" ht="30" x14ac:dyDescent="0.25">
      <c r="A428" s="77">
        <v>1054</v>
      </c>
      <c r="B428" s="63" t="s">
        <v>1585</v>
      </c>
      <c r="D428" s="63"/>
    </row>
    <row r="429" spans="1:4" ht="20" x14ac:dyDescent="0.25">
      <c r="A429" s="77">
        <v>1055</v>
      </c>
      <c r="B429" s="63" t="s">
        <v>1584</v>
      </c>
      <c r="D429" s="63"/>
    </row>
    <row r="430" spans="1:4" ht="60" x14ac:dyDescent="0.25">
      <c r="A430" s="77">
        <v>1101</v>
      </c>
      <c r="B430" s="63" t="s">
        <v>1025</v>
      </c>
      <c r="D430" s="63"/>
    </row>
    <row r="431" spans="1:4" ht="30" x14ac:dyDescent="0.25">
      <c r="A431" s="77">
        <v>1102</v>
      </c>
      <c r="B431" s="63" t="s">
        <v>1750</v>
      </c>
      <c r="D431" s="63"/>
    </row>
    <row r="432" spans="1:4" ht="40" x14ac:dyDescent="0.25">
      <c r="A432" s="77">
        <v>1103</v>
      </c>
      <c r="B432" s="63" t="s">
        <v>1751</v>
      </c>
      <c r="D432" s="63"/>
    </row>
    <row r="433" spans="1:4" ht="20" x14ac:dyDescent="0.25">
      <c r="A433" s="77">
        <v>1104</v>
      </c>
      <c r="B433" s="63" t="s">
        <v>1026</v>
      </c>
      <c r="D433" s="63"/>
    </row>
    <row r="434" spans="1:4" ht="20" x14ac:dyDescent="0.25">
      <c r="A434" s="77">
        <v>1105</v>
      </c>
      <c r="B434" s="63" t="s">
        <v>1547</v>
      </c>
      <c r="D434" s="63"/>
    </row>
    <row r="435" spans="1:4" ht="20" x14ac:dyDescent="0.25">
      <c r="A435" s="77">
        <v>1106</v>
      </c>
      <c r="B435" s="63" t="s">
        <v>1546</v>
      </c>
      <c r="D435" s="63"/>
    </row>
    <row r="436" spans="1:4" ht="20" x14ac:dyDescent="0.25">
      <c r="A436" s="77">
        <v>1107</v>
      </c>
      <c r="B436" s="63" t="s">
        <v>1027</v>
      </c>
      <c r="D436" s="63"/>
    </row>
    <row r="437" spans="1:4" ht="60" x14ac:dyDescent="0.25">
      <c r="A437" s="77">
        <v>1108</v>
      </c>
      <c r="B437" s="64" t="s">
        <v>1770</v>
      </c>
      <c r="D437" s="63"/>
    </row>
    <row r="438" spans="1:4" x14ac:dyDescent="0.25">
      <c r="A438" s="77" t="s">
        <v>362</v>
      </c>
      <c r="B438" s="63" t="s">
        <v>1028</v>
      </c>
      <c r="D438" s="63"/>
    </row>
    <row r="439" spans="1:4" ht="20" x14ac:dyDescent="0.25">
      <c r="A439" s="77" t="s">
        <v>363</v>
      </c>
      <c r="B439" s="63" t="s">
        <v>1029</v>
      </c>
      <c r="D439" s="63"/>
    </row>
    <row r="440" spans="1:4" x14ac:dyDescent="0.25">
      <c r="A440" s="77" t="s">
        <v>364</v>
      </c>
      <c r="B440" s="63" t="s">
        <v>1030</v>
      </c>
      <c r="D440" s="63"/>
    </row>
    <row r="441" spans="1:4" x14ac:dyDescent="0.25">
      <c r="A441" s="77" t="s">
        <v>365</v>
      </c>
      <c r="B441" s="63" t="s">
        <v>1031</v>
      </c>
      <c r="D441" s="63"/>
    </row>
    <row r="442" spans="1:4" x14ac:dyDescent="0.25">
      <c r="A442" s="77">
        <v>1109</v>
      </c>
      <c r="B442" s="63" t="s">
        <v>1032</v>
      </c>
      <c r="D442" s="63"/>
    </row>
    <row r="443" spans="1:4" x14ac:dyDescent="0.25">
      <c r="A443" s="77">
        <v>1110</v>
      </c>
      <c r="B443" s="63" t="s">
        <v>1575</v>
      </c>
      <c r="D443" s="63"/>
    </row>
  </sheetData>
  <sheetProtection formatCells="0" formatRows="0" insertRows="0" deleteRows="0"/>
  <printOptions gridLines="1"/>
  <pageMargins left="0.25" right="0.25" top="0.75" bottom="0.75" header="0.3" footer="0.3"/>
  <pageSetup paperSize="9" orientation="landscape"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B6"/>
  <sheetViews>
    <sheetView zoomScaleNormal="100" zoomScaleSheetLayoutView="100" workbookViewId="0"/>
  </sheetViews>
  <sheetFormatPr defaultColWidth="2.77734375" defaultRowHeight="10" x14ac:dyDescent="0.2"/>
  <cols>
    <col min="1" max="1" width="30.44140625" style="142" bestFit="1" customWidth="1"/>
    <col min="2" max="2" width="7.44140625" style="43" customWidth="1"/>
    <col min="3" max="16384" width="2.77734375" style="142"/>
  </cols>
  <sheetData>
    <row r="1" spans="1:2" ht="10.5" x14ac:dyDescent="0.2">
      <c r="A1" s="140" t="s">
        <v>1632</v>
      </c>
      <c r="B1" s="141">
        <v>2015</v>
      </c>
    </row>
    <row r="2" spans="1:2" ht="10.5" x14ac:dyDescent="0.2">
      <c r="A2" s="140" t="s">
        <v>1633</v>
      </c>
      <c r="B2" s="70">
        <f>B1-5</f>
        <v>2010</v>
      </c>
    </row>
    <row r="3" spans="1:2" ht="10.5" x14ac:dyDescent="0.2">
      <c r="A3" s="140" t="s">
        <v>1634</v>
      </c>
      <c r="B3" s="70">
        <f>B1-6</f>
        <v>2009</v>
      </c>
    </row>
    <row r="4" spans="1:2" ht="10.5" x14ac:dyDescent="0.2">
      <c r="A4" s="140" t="s">
        <v>1635</v>
      </c>
      <c r="B4" s="70">
        <f>B1-3</f>
        <v>2012</v>
      </c>
    </row>
    <row r="5" spans="1:2" ht="10.5" x14ac:dyDescent="0.2">
      <c r="A5" s="140" t="s">
        <v>1636</v>
      </c>
      <c r="B5" s="70">
        <f>B1-2</f>
        <v>2013</v>
      </c>
    </row>
    <row r="6" spans="1:2" ht="10.5" x14ac:dyDescent="0.2">
      <c r="A6" s="140" t="s">
        <v>1637</v>
      </c>
      <c r="B6" s="636">
        <f>FW_YR-15</f>
        <v>2000</v>
      </c>
    </row>
  </sheetData>
  <sheetProtection formatCells="0" formatRows="0" insertRows="0" deleteRows="0"/>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rgb="FFFF66CC"/>
  </sheetPr>
  <dimension ref="A1:CF147"/>
  <sheetViews>
    <sheetView view="pageBreakPreview" zoomScaleNormal="100" zoomScaleSheetLayoutView="100" workbookViewId="0"/>
  </sheetViews>
  <sheetFormatPr defaultColWidth="2.77734375" defaultRowHeight="10" x14ac:dyDescent="0.2"/>
  <cols>
    <col min="1" max="1" width="1" style="180" customWidth="1"/>
    <col min="2" max="6" width="1.77734375" style="180" customWidth="1"/>
    <col min="7" max="8" width="1" style="180" customWidth="1"/>
    <col min="9" max="12" width="1.77734375" style="180" customWidth="1"/>
    <col min="13" max="14" width="1" style="180" customWidth="1"/>
    <col min="15" max="18" width="1.77734375" style="180" customWidth="1"/>
    <col min="19" max="20" width="1" style="180" customWidth="1"/>
    <col min="21" max="28" width="1.77734375" style="180" customWidth="1"/>
    <col min="29" max="30" width="1" style="180" customWidth="1"/>
    <col min="31" max="34" width="1.77734375" style="180" customWidth="1"/>
    <col min="35" max="37" width="1" style="180" customWidth="1"/>
    <col min="38" max="41" width="1.77734375" style="180" customWidth="1"/>
    <col min="42" max="44" width="1" style="180" customWidth="1"/>
    <col min="45" max="48" width="1.77734375" style="180" customWidth="1"/>
    <col min="49" max="51" width="1" style="180" customWidth="1"/>
    <col min="52" max="57" width="1.77734375" style="180" customWidth="1"/>
    <col min="58" max="60" width="1" style="180" customWidth="1"/>
    <col min="61" max="70" width="1.77734375" style="180" customWidth="1"/>
    <col min="71" max="72" width="1" style="180" customWidth="1"/>
    <col min="73" max="78" width="1.77734375" style="180" customWidth="1"/>
    <col min="79" max="79" width="1" style="180" customWidth="1"/>
    <col min="80" max="16384" width="2.77734375" style="180"/>
  </cols>
  <sheetData>
    <row r="1" spans="1:79" x14ac:dyDescent="0.2">
      <c r="A1" s="920" t="s">
        <v>155</v>
      </c>
      <c r="B1" s="920"/>
      <c r="C1" s="920"/>
      <c r="D1" s="920"/>
      <c r="E1" s="920"/>
      <c r="F1" s="920"/>
      <c r="G1" s="920"/>
      <c r="H1" s="920"/>
      <c r="I1" s="920"/>
      <c r="J1" s="920"/>
      <c r="K1" s="920"/>
      <c r="L1" s="920"/>
      <c r="M1" s="920"/>
      <c r="N1" s="920"/>
      <c r="O1" s="920"/>
      <c r="P1" s="920"/>
      <c r="Q1" s="920"/>
      <c r="R1" s="920"/>
      <c r="S1" s="920"/>
      <c r="T1" s="920"/>
      <c r="U1" s="920"/>
      <c r="V1" s="920"/>
      <c r="W1" s="920"/>
      <c r="X1" s="920"/>
      <c r="Y1" s="920"/>
      <c r="Z1" s="920"/>
      <c r="AA1" s="920"/>
      <c r="AB1" s="920"/>
      <c r="AC1" s="920"/>
      <c r="AD1" s="920"/>
      <c r="AE1" s="920"/>
      <c r="AF1" s="920"/>
      <c r="AG1" s="920"/>
      <c r="AH1" s="920"/>
      <c r="AI1" s="920"/>
      <c r="AJ1" s="920"/>
      <c r="AK1" s="920"/>
      <c r="AL1" s="920"/>
      <c r="AM1" s="920"/>
      <c r="AN1" s="920"/>
      <c r="AO1" s="920"/>
      <c r="AP1" s="920"/>
      <c r="AQ1" s="920"/>
      <c r="AR1" s="920"/>
      <c r="AS1" s="920"/>
      <c r="AT1" s="920"/>
      <c r="AU1" s="920"/>
      <c r="AV1" s="920"/>
      <c r="AW1" s="920"/>
      <c r="AX1" s="920"/>
      <c r="AY1" s="920"/>
      <c r="AZ1" s="920"/>
      <c r="BA1" s="920"/>
      <c r="BB1" s="920"/>
      <c r="BC1" s="920"/>
      <c r="BD1" s="920"/>
      <c r="BE1" s="920"/>
      <c r="BF1" s="920"/>
      <c r="BG1" s="920"/>
      <c r="BH1" s="920"/>
      <c r="BI1" s="920"/>
      <c r="BJ1" s="920"/>
      <c r="BK1" s="920"/>
      <c r="BL1" s="920"/>
      <c r="BM1" s="920"/>
      <c r="BN1" s="920"/>
      <c r="BO1" s="920"/>
      <c r="BP1" s="920"/>
      <c r="BQ1" s="920"/>
      <c r="BR1" s="920"/>
      <c r="BS1" s="920"/>
      <c r="BT1" s="920"/>
      <c r="BU1" s="920"/>
      <c r="BV1" s="920"/>
      <c r="BW1" s="920"/>
      <c r="BX1" s="920"/>
      <c r="BY1" s="920"/>
      <c r="BZ1" s="920"/>
      <c r="CA1" s="920"/>
    </row>
    <row r="2" spans="1:79" ht="6" customHeight="1" thickBot="1" x14ac:dyDescent="0.25">
      <c r="A2" s="146"/>
      <c r="B2" s="147"/>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297"/>
      <c r="AL2" s="297"/>
      <c r="AM2" s="297"/>
      <c r="AN2" s="146"/>
      <c r="AO2" s="146"/>
      <c r="AP2" s="146"/>
      <c r="AQ2" s="620"/>
      <c r="AR2" s="620"/>
      <c r="AS2" s="620"/>
      <c r="AT2" s="620"/>
      <c r="AU2" s="620"/>
      <c r="AV2" s="620"/>
      <c r="AW2" s="620"/>
      <c r="AX2" s="620"/>
      <c r="AY2" s="620"/>
      <c r="AZ2" s="620"/>
      <c r="BA2" s="620"/>
      <c r="BB2" s="620"/>
      <c r="BC2" s="620"/>
      <c r="BD2" s="620"/>
      <c r="BE2" s="620"/>
      <c r="BF2" s="620"/>
      <c r="BG2" s="620"/>
      <c r="BH2" s="620"/>
      <c r="BI2" s="620"/>
      <c r="BJ2" s="620"/>
      <c r="BK2" s="620"/>
      <c r="BL2" s="620"/>
      <c r="BM2" s="620"/>
      <c r="BN2" s="620"/>
      <c r="BO2" s="620"/>
      <c r="BP2" s="620"/>
      <c r="BQ2" s="620"/>
      <c r="BR2" s="620"/>
      <c r="BS2" s="620"/>
      <c r="BT2" s="620"/>
      <c r="BU2" s="620"/>
      <c r="BV2" s="620"/>
      <c r="BW2" s="620"/>
      <c r="BX2" s="620"/>
      <c r="BY2" s="620"/>
      <c r="BZ2" s="620"/>
      <c r="CA2" s="620"/>
    </row>
    <row r="3" spans="1:79" ht="6" customHeight="1" x14ac:dyDescent="0.2">
      <c r="A3" s="298"/>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302"/>
    </row>
    <row r="4" spans="1:79" x14ac:dyDescent="0.2">
      <c r="A4" s="303"/>
      <c r="B4" s="917">
        <v>211</v>
      </c>
      <c r="C4" s="917"/>
      <c r="D4" s="917"/>
      <c r="E4" s="918" t="str">
        <f ca="1">VLOOKUP(INDIRECT(ADDRESS(ROW(),COLUMN()-3)),Language_Translations,MATCH(Language_Selected,Language_Options,0),FALSE)</f>
        <v>Je voudrais maintenant faire la liste de toutes vos naissances, qu'elles soient encore en vie ou non, en commençant par la première.</v>
      </c>
      <c r="F4" s="918"/>
      <c r="G4" s="918"/>
      <c r="H4" s="918"/>
      <c r="I4" s="918"/>
      <c r="J4" s="918"/>
      <c r="K4" s="918"/>
      <c r="L4" s="918"/>
      <c r="M4" s="918"/>
      <c r="N4" s="918"/>
      <c r="O4" s="918"/>
      <c r="P4" s="918"/>
      <c r="Q4" s="918"/>
      <c r="R4" s="918"/>
      <c r="S4" s="918"/>
      <c r="T4" s="918"/>
      <c r="U4" s="918"/>
      <c r="V4" s="918"/>
      <c r="W4" s="918"/>
      <c r="X4" s="918"/>
      <c r="Y4" s="918"/>
      <c r="Z4" s="918"/>
      <c r="AA4" s="918"/>
      <c r="AB4" s="918"/>
      <c r="AC4" s="918"/>
      <c r="AD4" s="918"/>
      <c r="AE4" s="918"/>
      <c r="AF4" s="918"/>
      <c r="AG4" s="918"/>
      <c r="AH4" s="918"/>
      <c r="AI4" s="918"/>
      <c r="AJ4" s="918"/>
      <c r="AK4" s="918"/>
      <c r="AL4" s="918"/>
      <c r="AM4" s="918"/>
      <c r="AN4" s="918"/>
      <c r="AO4" s="918"/>
      <c r="AP4" s="918"/>
      <c r="AQ4" s="918"/>
      <c r="AR4" s="918"/>
      <c r="AS4" s="918"/>
      <c r="AT4" s="918"/>
      <c r="AU4" s="918"/>
      <c r="AV4" s="918"/>
      <c r="AW4" s="918"/>
      <c r="AX4" s="918"/>
      <c r="AY4" s="918"/>
      <c r="AZ4" s="918"/>
      <c r="BA4" s="918"/>
      <c r="BB4" s="918"/>
      <c r="BC4" s="918"/>
      <c r="BD4" s="918"/>
      <c r="BE4" s="918"/>
      <c r="BF4" s="918"/>
      <c r="BG4" s="918"/>
      <c r="BH4" s="918"/>
      <c r="BI4" s="918"/>
      <c r="BJ4" s="918"/>
      <c r="BK4" s="918"/>
      <c r="BL4" s="918"/>
      <c r="BM4" s="918"/>
      <c r="BN4" s="918"/>
      <c r="BO4" s="918"/>
      <c r="BP4" s="918"/>
      <c r="BQ4" s="918"/>
      <c r="BR4" s="918"/>
      <c r="BS4" s="918"/>
      <c r="BT4" s="918"/>
      <c r="BU4" s="918"/>
      <c r="BV4" s="918"/>
      <c r="BW4" s="918"/>
      <c r="BX4" s="918"/>
      <c r="BY4" s="918"/>
      <c r="BZ4" s="918"/>
      <c r="CA4" s="304"/>
    </row>
    <row r="5" spans="1:79" x14ac:dyDescent="0.2">
      <c r="A5" s="303"/>
      <c r="B5" s="28"/>
      <c r="C5" s="28"/>
      <c r="D5" s="416"/>
      <c r="E5" s="934" t="s">
        <v>504</v>
      </c>
      <c r="F5" s="934"/>
      <c r="G5" s="934"/>
      <c r="H5" s="934"/>
      <c r="I5" s="934"/>
      <c r="J5" s="934"/>
      <c r="K5" s="934"/>
      <c r="L5" s="934"/>
      <c r="M5" s="934"/>
      <c r="N5" s="934"/>
      <c r="O5" s="934"/>
      <c r="P5" s="934"/>
      <c r="Q5" s="934"/>
      <c r="R5" s="934"/>
      <c r="S5" s="934"/>
      <c r="T5" s="934"/>
      <c r="U5" s="934"/>
      <c r="V5" s="934"/>
      <c r="W5" s="934"/>
      <c r="X5" s="934"/>
      <c r="Y5" s="934"/>
      <c r="Z5" s="934"/>
      <c r="AA5" s="934"/>
      <c r="AB5" s="934"/>
      <c r="AC5" s="934"/>
      <c r="AD5" s="934"/>
      <c r="AE5" s="934"/>
      <c r="AF5" s="934"/>
      <c r="AG5" s="934"/>
      <c r="AH5" s="934"/>
      <c r="AI5" s="934"/>
      <c r="AJ5" s="934"/>
      <c r="AK5" s="934"/>
      <c r="AL5" s="934"/>
      <c r="AM5" s="934"/>
      <c r="AN5" s="934"/>
      <c r="AO5" s="934"/>
      <c r="AP5" s="934"/>
      <c r="AQ5" s="934"/>
      <c r="AR5" s="934"/>
      <c r="AS5" s="934"/>
      <c r="AT5" s="934"/>
      <c r="AU5" s="934"/>
      <c r="AV5" s="934"/>
      <c r="AW5" s="934"/>
      <c r="AX5" s="934"/>
      <c r="AY5" s="934"/>
      <c r="AZ5" s="934"/>
      <c r="BA5" s="934"/>
      <c r="BB5" s="934"/>
      <c r="BC5" s="934"/>
      <c r="BD5" s="934"/>
      <c r="BE5" s="934"/>
      <c r="BF5" s="934"/>
      <c r="BG5" s="934"/>
      <c r="BH5" s="934"/>
      <c r="BI5" s="934"/>
      <c r="BJ5" s="934"/>
      <c r="BK5" s="934"/>
      <c r="BL5" s="934"/>
      <c r="BM5" s="934"/>
      <c r="BN5" s="934"/>
      <c r="BO5" s="934"/>
      <c r="BP5" s="934"/>
      <c r="BQ5" s="934"/>
      <c r="BR5" s="934"/>
      <c r="BS5" s="934"/>
      <c r="BT5" s="934"/>
      <c r="BU5" s="934"/>
      <c r="BV5" s="934"/>
      <c r="BW5" s="934"/>
      <c r="BX5" s="934"/>
      <c r="BY5" s="934"/>
      <c r="BZ5" s="934"/>
      <c r="CA5" s="304"/>
    </row>
    <row r="6" spans="1:79" x14ac:dyDescent="0.2">
      <c r="A6" s="303"/>
      <c r="B6" s="28"/>
      <c r="C6" s="28"/>
      <c r="D6" s="28"/>
      <c r="E6" s="934"/>
      <c r="F6" s="934"/>
      <c r="G6" s="934"/>
      <c r="H6" s="934"/>
      <c r="I6" s="934"/>
      <c r="J6" s="934"/>
      <c r="K6" s="934"/>
      <c r="L6" s="934"/>
      <c r="M6" s="934"/>
      <c r="N6" s="934"/>
      <c r="O6" s="934"/>
      <c r="P6" s="934"/>
      <c r="Q6" s="934"/>
      <c r="R6" s="934"/>
      <c r="S6" s="934"/>
      <c r="T6" s="934"/>
      <c r="U6" s="934"/>
      <c r="V6" s="934"/>
      <c r="W6" s="934"/>
      <c r="X6" s="934"/>
      <c r="Y6" s="934"/>
      <c r="Z6" s="934"/>
      <c r="AA6" s="934"/>
      <c r="AB6" s="934"/>
      <c r="AC6" s="934"/>
      <c r="AD6" s="934"/>
      <c r="AE6" s="934"/>
      <c r="AF6" s="934"/>
      <c r="AG6" s="934"/>
      <c r="AH6" s="934"/>
      <c r="AI6" s="934"/>
      <c r="AJ6" s="934"/>
      <c r="AK6" s="934"/>
      <c r="AL6" s="934"/>
      <c r="AM6" s="934"/>
      <c r="AN6" s="934"/>
      <c r="AO6" s="934"/>
      <c r="AP6" s="934"/>
      <c r="AQ6" s="934"/>
      <c r="AR6" s="934"/>
      <c r="AS6" s="934"/>
      <c r="AT6" s="934"/>
      <c r="AU6" s="934"/>
      <c r="AV6" s="934"/>
      <c r="AW6" s="934"/>
      <c r="AX6" s="934"/>
      <c r="AY6" s="934"/>
      <c r="AZ6" s="934"/>
      <c r="BA6" s="934"/>
      <c r="BB6" s="934"/>
      <c r="BC6" s="934"/>
      <c r="BD6" s="934"/>
      <c r="BE6" s="934"/>
      <c r="BF6" s="934"/>
      <c r="BG6" s="934"/>
      <c r="BH6" s="934"/>
      <c r="BI6" s="934"/>
      <c r="BJ6" s="934"/>
      <c r="BK6" s="934"/>
      <c r="BL6" s="934"/>
      <c r="BM6" s="934"/>
      <c r="BN6" s="934"/>
      <c r="BO6" s="934"/>
      <c r="BP6" s="934"/>
      <c r="BQ6" s="934"/>
      <c r="BR6" s="934"/>
      <c r="BS6" s="934"/>
      <c r="BT6" s="934"/>
      <c r="BU6" s="934"/>
      <c r="BV6" s="934"/>
      <c r="BW6" s="934"/>
      <c r="BX6" s="934"/>
      <c r="BY6" s="934"/>
      <c r="BZ6" s="934"/>
      <c r="CA6" s="304"/>
    </row>
    <row r="7" spans="1:79" ht="6" customHeight="1" thickBot="1" x14ac:dyDescent="0.25">
      <c r="A7" s="305"/>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c r="BG7" s="146"/>
      <c r="BH7" s="146"/>
      <c r="BI7" s="146"/>
      <c r="BJ7" s="146"/>
      <c r="BK7" s="146"/>
      <c r="BL7" s="146"/>
      <c r="BM7" s="146"/>
      <c r="BN7" s="146"/>
      <c r="BO7" s="146"/>
      <c r="BP7" s="146"/>
      <c r="BQ7" s="146"/>
      <c r="BR7" s="146"/>
      <c r="BS7" s="146"/>
      <c r="BT7" s="146"/>
      <c r="BU7" s="146"/>
      <c r="BV7" s="146"/>
      <c r="BW7" s="146"/>
      <c r="BX7" s="146"/>
      <c r="BY7" s="146"/>
      <c r="BZ7" s="146"/>
      <c r="CA7" s="306"/>
    </row>
    <row r="8" spans="1:79" ht="6" customHeight="1" x14ac:dyDescent="0.2">
      <c r="A8" s="301"/>
      <c r="B8" s="1"/>
      <c r="C8" s="1"/>
      <c r="D8" s="1"/>
      <c r="E8" s="1"/>
      <c r="F8" s="1"/>
      <c r="G8" s="300"/>
      <c r="H8" s="301"/>
      <c r="I8" s="1"/>
      <c r="J8" s="1"/>
      <c r="K8" s="1"/>
      <c r="L8" s="1"/>
      <c r="M8" s="1"/>
      <c r="N8" s="298"/>
      <c r="O8" s="1"/>
      <c r="P8" s="1"/>
      <c r="Q8" s="1"/>
      <c r="R8" s="1"/>
      <c r="S8" s="302"/>
      <c r="T8" s="1"/>
      <c r="U8" s="1"/>
      <c r="V8" s="1"/>
      <c r="W8" s="1"/>
      <c r="X8" s="1"/>
      <c r="Y8" s="1"/>
      <c r="Z8" s="1"/>
      <c r="AA8" s="1"/>
      <c r="AB8" s="1"/>
      <c r="AC8" s="300"/>
      <c r="AD8" s="301"/>
      <c r="AE8" s="1"/>
      <c r="AF8" s="1"/>
      <c r="AG8" s="1"/>
      <c r="AH8" s="1"/>
      <c r="AI8" s="300"/>
      <c r="AJ8" s="301"/>
      <c r="AK8" s="1"/>
      <c r="AL8" s="1"/>
      <c r="AM8" s="1"/>
      <c r="AN8" s="1"/>
      <c r="AO8" s="1"/>
      <c r="AP8" s="1"/>
      <c r="AQ8" s="300"/>
      <c r="AR8" s="301"/>
      <c r="AS8" s="1"/>
      <c r="AT8" s="1"/>
      <c r="AU8" s="1"/>
      <c r="AV8" s="1"/>
      <c r="AW8" s="300"/>
      <c r="AX8" s="301"/>
      <c r="AY8" s="1"/>
      <c r="AZ8" s="1"/>
      <c r="BA8" s="1"/>
      <c r="BB8" s="1"/>
      <c r="BC8" s="1"/>
      <c r="BD8" s="1"/>
      <c r="BE8" s="1"/>
      <c r="BF8" s="1"/>
      <c r="BG8" s="300"/>
      <c r="BH8" s="301"/>
      <c r="BI8" s="1"/>
      <c r="BJ8" s="1"/>
      <c r="BK8" s="1"/>
      <c r="BL8" s="1"/>
      <c r="BM8" s="1"/>
      <c r="BN8" s="1"/>
      <c r="BO8" s="1"/>
      <c r="BP8" s="1"/>
      <c r="BQ8" s="1"/>
      <c r="BR8" s="1"/>
      <c r="BS8" s="300"/>
      <c r="BT8" s="301"/>
      <c r="BU8" s="1"/>
      <c r="BV8" s="1"/>
      <c r="BW8" s="1"/>
      <c r="BX8" s="1"/>
      <c r="BY8" s="1"/>
      <c r="BZ8" s="1"/>
      <c r="CA8" s="302"/>
    </row>
    <row r="9" spans="1:79" x14ac:dyDescent="0.2">
      <c r="A9" s="95"/>
      <c r="B9" s="933">
        <v>212</v>
      </c>
      <c r="C9" s="933"/>
      <c r="D9" s="933"/>
      <c r="E9" s="933"/>
      <c r="F9" s="933"/>
      <c r="G9" s="94"/>
      <c r="H9" s="95"/>
      <c r="I9" s="933">
        <v>213</v>
      </c>
      <c r="J9" s="933"/>
      <c r="K9" s="933"/>
      <c r="L9" s="933"/>
      <c r="M9" s="28"/>
      <c r="N9" s="303"/>
      <c r="O9" s="933">
        <v>214</v>
      </c>
      <c r="P9" s="933"/>
      <c r="Q9" s="933"/>
      <c r="R9" s="933"/>
      <c r="S9" s="304"/>
      <c r="T9" s="28"/>
      <c r="U9" s="933">
        <v>215</v>
      </c>
      <c r="V9" s="933"/>
      <c r="W9" s="933"/>
      <c r="X9" s="933"/>
      <c r="Y9" s="933"/>
      <c r="Z9" s="933"/>
      <c r="AA9" s="933"/>
      <c r="AB9" s="933"/>
      <c r="AC9" s="94"/>
      <c r="AD9" s="95"/>
      <c r="AE9" s="933">
        <v>216</v>
      </c>
      <c r="AF9" s="933"/>
      <c r="AG9" s="933"/>
      <c r="AH9" s="933"/>
      <c r="AI9" s="94"/>
      <c r="AJ9" s="95"/>
      <c r="AK9" s="933">
        <v>217</v>
      </c>
      <c r="AL9" s="933"/>
      <c r="AM9" s="933"/>
      <c r="AN9" s="933"/>
      <c r="AO9" s="933"/>
      <c r="AP9" s="933"/>
      <c r="AQ9" s="94"/>
      <c r="AR9" s="95"/>
      <c r="AS9" s="933">
        <v>218</v>
      </c>
      <c r="AT9" s="933"/>
      <c r="AU9" s="933"/>
      <c r="AV9" s="933"/>
      <c r="AW9" s="94"/>
      <c r="AX9" s="95"/>
      <c r="AY9" s="933">
        <v>219</v>
      </c>
      <c r="AZ9" s="933"/>
      <c r="BA9" s="933"/>
      <c r="BB9" s="933"/>
      <c r="BC9" s="933"/>
      <c r="BD9" s="933"/>
      <c r="BE9" s="933"/>
      <c r="BF9" s="933"/>
      <c r="BG9" s="94"/>
      <c r="BH9" s="95"/>
      <c r="BI9" s="933">
        <v>220</v>
      </c>
      <c r="BJ9" s="933"/>
      <c r="BK9" s="933"/>
      <c r="BL9" s="933"/>
      <c r="BM9" s="933"/>
      <c r="BN9" s="933"/>
      <c r="BO9" s="933"/>
      <c r="BP9" s="933"/>
      <c r="BQ9" s="933"/>
      <c r="BR9" s="933"/>
      <c r="BS9" s="94"/>
      <c r="BT9" s="95"/>
      <c r="BU9" s="933">
        <v>221</v>
      </c>
      <c r="BV9" s="933"/>
      <c r="BW9" s="933"/>
      <c r="BX9" s="933"/>
      <c r="BY9" s="933"/>
      <c r="BZ9" s="933"/>
      <c r="CA9" s="304"/>
    </row>
    <row r="10" spans="1:79" x14ac:dyDescent="0.2">
      <c r="A10" s="95"/>
      <c r="B10" s="28"/>
      <c r="C10" s="28"/>
      <c r="D10" s="28"/>
      <c r="E10" s="28"/>
      <c r="F10" s="28"/>
      <c r="G10" s="94"/>
      <c r="H10" s="95"/>
      <c r="I10" s="28"/>
      <c r="J10" s="28"/>
      <c r="K10" s="28"/>
      <c r="L10" s="28"/>
      <c r="M10" s="28"/>
      <c r="N10" s="303"/>
      <c r="O10" s="28"/>
      <c r="P10" s="28"/>
      <c r="Q10" s="28"/>
      <c r="R10" s="28"/>
      <c r="S10" s="304"/>
      <c r="T10" s="28"/>
      <c r="U10" s="28"/>
      <c r="V10" s="28"/>
      <c r="W10" s="28"/>
      <c r="X10" s="28"/>
      <c r="Y10" s="28"/>
      <c r="Z10" s="28"/>
      <c r="AA10" s="28"/>
      <c r="AB10" s="28"/>
      <c r="AC10" s="94"/>
      <c r="AD10" s="95"/>
      <c r="AE10" s="28"/>
      <c r="AF10" s="28"/>
      <c r="AG10" s="28"/>
      <c r="AH10" s="28"/>
      <c r="AI10" s="94"/>
      <c r="AJ10" s="95"/>
      <c r="AK10" s="933" t="s">
        <v>512</v>
      </c>
      <c r="AL10" s="933"/>
      <c r="AM10" s="933"/>
      <c r="AN10" s="933"/>
      <c r="AO10" s="933"/>
      <c r="AP10" s="933"/>
      <c r="AQ10" s="94"/>
      <c r="AR10" s="95"/>
      <c r="AS10" s="35" t="s">
        <v>512</v>
      </c>
      <c r="AT10" s="35"/>
      <c r="AU10" s="35"/>
      <c r="AV10" s="35"/>
      <c r="AW10" s="94"/>
      <c r="AX10" s="95"/>
      <c r="AY10" s="933" t="s">
        <v>512</v>
      </c>
      <c r="AZ10" s="933"/>
      <c r="BA10" s="933"/>
      <c r="BB10" s="933"/>
      <c r="BC10" s="933"/>
      <c r="BD10" s="933"/>
      <c r="BE10" s="933"/>
      <c r="BF10" s="933"/>
      <c r="BG10" s="94"/>
      <c r="BH10" s="95"/>
      <c r="BI10" s="933" t="s">
        <v>1758</v>
      </c>
      <c r="BJ10" s="933"/>
      <c r="BK10" s="933"/>
      <c r="BL10" s="933"/>
      <c r="BM10" s="933"/>
      <c r="BN10" s="933"/>
      <c r="BO10" s="933"/>
      <c r="BP10" s="933"/>
      <c r="BQ10" s="933"/>
      <c r="BR10" s="933"/>
      <c r="BS10" s="94"/>
      <c r="BT10" s="95"/>
      <c r="BU10" s="28"/>
      <c r="BV10" s="28"/>
      <c r="BW10" s="28"/>
      <c r="BX10" s="28"/>
      <c r="BY10" s="28"/>
      <c r="BZ10" s="28"/>
      <c r="CA10" s="304"/>
    </row>
    <row r="11" spans="1:79" ht="6" customHeight="1" x14ac:dyDescent="0.2">
      <c r="A11" s="95"/>
      <c r="B11" s="28"/>
      <c r="C11" s="28"/>
      <c r="D11" s="28"/>
      <c r="E11" s="28"/>
      <c r="F11" s="28"/>
      <c r="G11" s="94"/>
      <c r="H11" s="95"/>
      <c r="I11" s="28"/>
      <c r="J11" s="28"/>
      <c r="K11" s="28"/>
      <c r="L11" s="28"/>
      <c r="M11" s="28"/>
      <c r="N11" s="303"/>
      <c r="O11" s="28"/>
      <c r="P11" s="28"/>
      <c r="Q11" s="28"/>
      <c r="R11" s="28"/>
      <c r="S11" s="304"/>
      <c r="T11" s="28"/>
      <c r="U11" s="28"/>
      <c r="V11" s="28"/>
      <c r="W11" s="28"/>
      <c r="X11" s="28"/>
      <c r="Y11" s="28"/>
      <c r="Z11" s="28"/>
      <c r="AA11" s="28"/>
      <c r="AB11" s="28"/>
      <c r="AC11" s="94"/>
      <c r="AD11" s="95"/>
      <c r="AE11" s="28"/>
      <c r="AF11" s="28"/>
      <c r="AG11" s="28"/>
      <c r="AH11" s="28"/>
      <c r="AI11" s="94"/>
      <c r="AJ11" s="95"/>
      <c r="AK11" s="28"/>
      <c r="AL11" s="28"/>
      <c r="AM11" s="28"/>
      <c r="AN11" s="28"/>
      <c r="AO11" s="28"/>
      <c r="AP11" s="28"/>
      <c r="AQ11" s="94"/>
      <c r="AR11" s="95"/>
      <c r="AS11" s="28"/>
      <c r="AT11" s="28"/>
      <c r="AU11" s="28"/>
      <c r="AV11" s="28"/>
      <c r="AW11" s="94"/>
      <c r="AX11" s="95"/>
      <c r="AY11" s="28"/>
      <c r="AZ11" s="416"/>
      <c r="BA11" s="416"/>
      <c r="BB11" s="28"/>
      <c r="BC11" s="28"/>
      <c r="BD11" s="28"/>
      <c r="BE11" s="28"/>
      <c r="BF11" s="28"/>
      <c r="BG11" s="94"/>
      <c r="BH11" s="95"/>
      <c r="BI11" s="28"/>
      <c r="BJ11" s="28"/>
      <c r="BK11" s="28"/>
      <c r="BL11" s="28"/>
      <c r="BM11" s="28"/>
      <c r="BN11" s="28"/>
      <c r="BO11" s="28"/>
      <c r="BP11" s="28"/>
      <c r="BQ11" s="28"/>
      <c r="BR11" s="28"/>
      <c r="BS11" s="94"/>
      <c r="BT11" s="95"/>
      <c r="BU11" s="28"/>
      <c r="BV11" s="28"/>
      <c r="BW11" s="28"/>
      <c r="BX11" s="28"/>
      <c r="BY11" s="28"/>
      <c r="BZ11" s="28"/>
      <c r="CA11" s="304"/>
    </row>
    <row r="12" spans="1:79" ht="11.25" customHeight="1" x14ac:dyDescent="0.2">
      <c r="A12" s="95"/>
      <c r="B12" s="918" t="str">
        <f ca="1">VLOOKUP(INDIRECT(ADDRESS(ROW()-3,COLUMN())),Language_Translations,MATCH(Language_Selected,Language_Options,0),FALSE)</f>
        <v>Quel nom a été donné à votre (premier enfant/ enfant suivant) ?</v>
      </c>
      <c r="C12" s="918"/>
      <c r="D12" s="918"/>
      <c r="E12" s="918"/>
      <c r="F12" s="918"/>
      <c r="G12" s="94"/>
      <c r="H12" s="95"/>
      <c r="I12" s="918" t="str">
        <f ca="1">VLOOKUP(INDIRECT(ADDRESS(ROW()-3,COLUMN())),Language_Translations,MATCH(Language_Selected,Language_Options,0),FALSE)</f>
        <v>(NOM) est-il un garçon ou une fille ?</v>
      </c>
      <c r="J12" s="918"/>
      <c r="K12" s="918"/>
      <c r="L12" s="918"/>
      <c r="M12" s="28"/>
      <c r="N12" s="303"/>
      <c r="O12" s="918" t="str">
        <f ca="1">VLOOKUP(INDIRECT(ADDRESS(ROW()-3,COLUMN())),Language_Translations,MATCH(Language_Selected,Language_Options,0),FALSE)</f>
        <v>Parmi ces nais-sances, y avait- il des jumeaux ?</v>
      </c>
      <c r="P12" s="918"/>
      <c r="Q12" s="918"/>
      <c r="R12" s="918"/>
      <c r="S12" s="304"/>
      <c r="T12" s="28"/>
      <c r="U12" s="918" t="str">
        <f ca="1">VLOOKUP(INDIRECT(ADDRESS(ROW()-3,COLUMN())),Language_Translations,MATCH(Language_Selected,Language_Options,0),FALSE)</f>
        <v>Quel jour, quel mois et quelle année (NOM) est-il/elle né(e) ?</v>
      </c>
      <c r="V12" s="918"/>
      <c r="W12" s="918"/>
      <c r="X12" s="918"/>
      <c r="Y12" s="918"/>
      <c r="Z12" s="918"/>
      <c r="AA12" s="918"/>
      <c r="AB12" s="918"/>
      <c r="AC12" s="94"/>
      <c r="AD12" s="95"/>
      <c r="AE12" s="918" t="str">
        <f ca="1">VLOOKUP(INDIRECT(ADDRESS(ROW()-3,COLUMN())),Language_Translations,MATCH(Language_Selected,Language_Options,0),FALSE)</f>
        <v>(NOM) est-il/elle encore en vie ?</v>
      </c>
      <c r="AF12" s="918"/>
      <c r="AG12" s="918"/>
      <c r="AH12" s="918"/>
      <c r="AI12" s="94"/>
      <c r="AJ12" s="95"/>
      <c r="AK12" s="924" t="str">
        <f ca="1">VLOOKUP(INDIRECT(ADDRESS(ROW()-3,COLUMN())),Language_Translations,MATCH(Language_Selected,Language_Options,0),FALSE)</f>
        <v>Quel âge avait (NOM) à son dernier anniversaire ?</v>
      </c>
      <c r="AL12" s="924"/>
      <c r="AM12" s="924"/>
      <c r="AN12" s="924"/>
      <c r="AO12" s="924"/>
      <c r="AP12" s="924"/>
      <c r="AQ12" s="94"/>
      <c r="AR12" s="95"/>
      <c r="AS12" s="918" t="str">
        <f ca="1">VLOOKUP(INDIRECT(ADDRESS(ROW()-3,COLUMN())),Language_Translations,MATCH(Language_Selected,Language_Options,0),FALSE)</f>
        <v>(NOM) vit-il/elle avec vous ?</v>
      </c>
      <c r="AT12" s="918"/>
      <c r="AU12" s="918"/>
      <c r="AV12" s="918"/>
      <c r="AW12" s="94"/>
      <c r="AX12" s="95"/>
      <c r="AY12" s="899" t="s">
        <v>1639</v>
      </c>
      <c r="AZ12" s="899"/>
      <c r="BA12" s="899"/>
      <c r="BB12" s="899"/>
      <c r="BC12" s="899"/>
      <c r="BD12" s="899"/>
      <c r="BE12" s="899"/>
      <c r="BF12" s="899"/>
      <c r="BG12" s="94"/>
      <c r="BH12" s="95"/>
      <c r="BI12" s="924" t="str">
        <f ca="1">VLOOKUP(INDIRECT(ADDRESS(ROW()-3,COLUMN())),Language_Translations,MATCH(Language_Selected,Language_Options,0),FALSE)</f>
        <v>Quel âge avait (NOM) quand (il/elle) est décédé ?
SI '12 MOIS' OU '1 AN', DEMANDEZ: Est-ce que (NOM) avait eu son premier anniversaire ?
PUIS DEMANDEZ: Exactement combien de mois avait (NOM) quand (il/elle) est décédé ?</v>
      </c>
      <c r="BJ12" s="924"/>
      <c r="BK12" s="924"/>
      <c r="BL12" s="924"/>
      <c r="BM12" s="924"/>
      <c r="BN12" s="924"/>
      <c r="BO12" s="924"/>
      <c r="BP12" s="924"/>
      <c r="BQ12" s="924"/>
      <c r="BR12" s="924"/>
      <c r="BS12" s="94"/>
      <c r="BT12" s="95"/>
      <c r="BU12" s="918" t="str">
        <f ca="1">VLOOKUP(INDIRECT(ADDRESS(ROW()-3,COLUMN())),Language_Translations,MATCH(Language_Selected,Language_Options,0),FALSE)</f>
        <v>Y a-t-il eu d'autres naissances vivantes entre (NOM DE LA NAISSAN-CE PRÉCÉ-DENTE) et (NOM), y compris des enfants qui sont décédés après la nais-sance ?</v>
      </c>
      <c r="BV12" s="918"/>
      <c r="BW12" s="918"/>
      <c r="BX12" s="918"/>
      <c r="BY12" s="918"/>
      <c r="BZ12" s="918"/>
      <c r="CA12" s="304"/>
    </row>
    <row r="13" spans="1:79" x14ac:dyDescent="0.2">
      <c r="A13" s="95"/>
      <c r="B13" s="918"/>
      <c r="C13" s="918"/>
      <c r="D13" s="918"/>
      <c r="E13" s="918"/>
      <c r="F13" s="918"/>
      <c r="G13" s="94"/>
      <c r="H13" s="95"/>
      <c r="I13" s="918"/>
      <c r="J13" s="918"/>
      <c r="K13" s="918"/>
      <c r="L13" s="918"/>
      <c r="M13" s="28"/>
      <c r="N13" s="303"/>
      <c r="O13" s="918"/>
      <c r="P13" s="918"/>
      <c r="Q13" s="918"/>
      <c r="R13" s="918"/>
      <c r="S13" s="304"/>
      <c r="T13" s="28"/>
      <c r="U13" s="918"/>
      <c r="V13" s="918"/>
      <c r="W13" s="918"/>
      <c r="X13" s="918"/>
      <c r="Y13" s="918"/>
      <c r="Z13" s="918"/>
      <c r="AA13" s="918"/>
      <c r="AB13" s="918"/>
      <c r="AC13" s="94"/>
      <c r="AD13" s="95"/>
      <c r="AE13" s="918"/>
      <c r="AF13" s="918"/>
      <c r="AG13" s="918"/>
      <c r="AH13" s="918"/>
      <c r="AI13" s="94"/>
      <c r="AJ13" s="95"/>
      <c r="AK13" s="924"/>
      <c r="AL13" s="924"/>
      <c r="AM13" s="924"/>
      <c r="AN13" s="924"/>
      <c r="AO13" s="924"/>
      <c r="AP13" s="924"/>
      <c r="AQ13" s="94"/>
      <c r="AR13" s="95"/>
      <c r="AS13" s="918"/>
      <c r="AT13" s="918"/>
      <c r="AU13" s="918"/>
      <c r="AV13" s="918"/>
      <c r="AW13" s="94"/>
      <c r="AX13" s="95"/>
      <c r="AY13" s="899"/>
      <c r="AZ13" s="899"/>
      <c r="BA13" s="899"/>
      <c r="BB13" s="899"/>
      <c r="BC13" s="899"/>
      <c r="BD13" s="899"/>
      <c r="BE13" s="899"/>
      <c r="BF13" s="899"/>
      <c r="BG13" s="94"/>
      <c r="BH13" s="95"/>
      <c r="BI13" s="924"/>
      <c r="BJ13" s="924"/>
      <c r="BK13" s="924"/>
      <c r="BL13" s="924"/>
      <c r="BM13" s="924"/>
      <c r="BN13" s="924"/>
      <c r="BO13" s="924"/>
      <c r="BP13" s="924"/>
      <c r="BQ13" s="924"/>
      <c r="BR13" s="924"/>
      <c r="BS13" s="94"/>
      <c r="BT13" s="95"/>
      <c r="BU13" s="918"/>
      <c r="BV13" s="918"/>
      <c r="BW13" s="918"/>
      <c r="BX13" s="918"/>
      <c r="BY13" s="918"/>
      <c r="BZ13" s="918"/>
      <c r="CA13" s="304"/>
    </row>
    <row r="14" spans="1:79" x14ac:dyDescent="0.2">
      <c r="A14" s="95"/>
      <c r="B14" s="918"/>
      <c r="C14" s="918"/>
      <c r="D14" s="918"/>
      <c r="E14" s="918"/>
      <c r="F14" s="918"/>
      <c r="G14" s="94"/>
      <c r="H14" s="95"/>
      <c r="I14" s="918"/>
      <c r="J14" s="918"/>
      <c r="K14" s="918"/>
      <c r="L14" s="918"/>
      <c r="M14" s="28"/>
      <c r="N14" s="303"/>
      <c r="O14" s="918"/>
      <c r="P14" s="918"/>
      <c r="Q14" s="918"/>
      <c r="R14" s="918"/>
      <c r="S14" s="304"/>
      <c r="T14" s="28"/>
      <c r="U14" s="918"/>
      <c r="V14" s="918"/>
      <c r="W14" s="918"/>
      <c r="X14" s="918"/>
      <c r="Y14" s="918"/>
      <c r="Z14" s="918"/>
      <c r="AA14" s="918"/>
      <c r="AB14" s="918"/>
      <c r="AC14" s="94"/>
      <c r="AD14" s="95"/>
      <c r="AE14" s="918"/>
      <c r="AF14" s="918"/>
      <c r="AG14" s="918"/>
      <c r="AH14" s="918"/>
      <c r="AI14" s="94"/>
      <c r="AJ14" s="95"/>
      <c r="AK14" s="924"/>
      <c r="AL14" s="924"/>
      <c r="AM14" s="924"/>
      <c r="AN14" s="924"/>
      <c r="AO14" s="924"/>
      <c r="AP14" s="924"/>
      <c r="AQ14" s="94"/>
      <c r="AR14" s="95"/>
      <c r="AS14" s="918"/>
      <c r="AT14" s="918"/>
      <c r="AU14" s="918"/>
      <c r="AV14" s="918"/>
      <c r="AW14" s="94"/>
      <c r="AX14" s="95"/>
      <c r="AY14" s="899"/>
      <c r="AZ14" s="899"/>
      <c r="BA14" s="899"/>
      <c r="BB14" s="899"/>
      <c r="BC14" s="899"/>
      <c r="BD14" s="899"/>
      <c r="BE14" s="899"/>
      <c r="BF14" s="899"/>
      <c r="BG14" s="94"/>
      <c r="BH14" s="95"/>
      <c r="BI14" s="924"/>
      <c r="BJ14" s="924"/>
      <c r="BK14" s="924"/>
      <c r="BL14" s="924"/>
      <c r="BM14" s="924"/>
      <c r="BN14" s="924"/>
      <c r="BO14" s="924"/>
      <c r="BP14" s="924"/>
      <c r="BQ14" s="924"/>
      <c r="BR14" s="924"/>
      <c r="BS14" s="94"/>
      <c r="BT14" s="95"/>
      <c r="BU14" s="918"/>
      <c r="BV14" s="918"/>
      <c r="BW14" s="918"/>
      <c r="BX14" s="918"/>
      <c r="BY14" s="918"/>
      <c r="BZ14" s="918"/>
      <c r="CA14" s="304"/>
    </row>
    <row r="15" spans="1:79" x14ac:dyDescent="0.2">
      <c r="A15" s="95"/>
      <c r="B15" s="918"/>
      <c r="C15" s="918"/>
      <c r="D15" s="918"/>
      <c r="E15" s="918"/>
      <c r="F15" s="918"/>
      <c r="G15" s="94"/>
      <c r="H15" s="95"/>
      <c r="I15" s="918"/>
      <c r="J15" s="918"/>
      <c r="K15" s="918"/>
      <c r="L15" s="918"/>
      <c r="M15" s="28"/>
      <c r="N15" s="303"/>
      <c r="O15" s="918"/>
      <c r="P15" s="918"/>
      <c r="Q15" s="918"/>
      <c r="R15" s="918"/>
      <c r="S15" s="304"/>
      <c r="T15" s="28"/>
      <c r="U15" s="918"/>
      <c r="V15" s="918"/>
      <c r="W15" s="918"/>
      <c r="X15" s="918"/>
      <c r="Y15" s="918"/>
      <c r="Z15" s="918"/>
      <c r="AA15" s="918"/>
      <c r="AB15" s="918"/>
      <c r="AC15" s="94"/>
      <c r="AD15" s="95"/>
      <c r="AE15" s="918"/>
      <c r="AF15" s="918"/>
      <c r="AG15" s="918"/>
      <c r="AH15" s="918"/>
      <c r="AI15" s="94"/>
      <c r="AJ15" s="95"/>
      <c r="AK15" s="924"/>
      <c r="AL15" s="924"/>
      <c r="AM15" s="924"/>
      <c r="AN15" s="924"/>
      <c r="AO15" s="924"/>
      <c r="AP15" s="924"/>
      <c r="AQ15" s="94"/>
      <c r="AR15" s="95"/>
      <c r="AS15" s="918"/>
      <c r="AT15" s="918"/>
      <c r="AU15" s="918"/>
      <c r="AV15" s="918"/>
      <c r="AW15" s="94"/>
      <c r="AX15" s="95"/>
      <c r="AY15" s="899"/>
      <c r="AZ15" s="899"/>
      <c r="BA15" s="899"/>
      <c r="BB15" s="899"/>
      <c r="BC15" s="899"/>
      <c r="BD15" s="899"/>
      <c r="BE15" s="899"/>
      <c r="BF15" s="899"/>
      <c r="BG15" s="94"/>
      <c r="BH15" s="95"/>
      <c r="BI15" s="924"/>
      <c r="BJ15" s="924"/>
      <c r="BK15" s="924"/>
      <c r="BL15" s="924"/>
      <c r="BM15" s="924"/>
      <c r="BN15" s="924"/>
      <c r="BO15" s="924"/>
      <c r="BP15" s="924"/>
      <c r="BQ15" s="924"/>
      <c r="BR15" s="924"/>
      <c r="BS15" s="94"/>
      <c r="BT15" s="95"/>
      <c r="BU15" s="918"/>
      <c r="BV15" s="918"/>
      <c r="BW15" s="918"/>
      <c r="BX15" s="918"/>
      <c r="BY15" s="918"/>
      <c r="BZ15" s="918"/>
      <c r="CA15" s="304"/>
    </row>
    <row r="16" spans="1:79" ht="11.25" customHeight="1" x14ac:dyDescent="0.2">
      <c r="A16" s="95"/>
      <c r="B16" s="918"/>
      <c r="C16" s="918"/>
      <c r="D16" s="918"/>
      <c r="E16" s="918"/>
      <c r="F16" s="918"/>
      <c r="G16" s="94"/>
      <c r="H16" s="95"/>
      <c r="I16" s="918"/>
      <c r="J16" s="918"/>
      <c r="K16" s="918"/>
      <c r="L16" s="918"/>
      <c r="M16" s="28"/>
      <c r="N16" s="303"/>
      <c r="O16" s="918"/>
      <c r="P16" s="918"/>
      <c r="Q16" s="918"/>
      <c r="R16" s="918"/>
      <c r="S16" s="304"/>
      <c r="T16" s="28"/>
      <c r="U16" s="918"/>
      <c r="V16" s="918"/>
      <c r="W16" s="918"/>
      <c r="X16" s="918"/>
      <c r="Y16" s="918"/>
      <c r="Z16" s="918"/>
      <c r="AA16" s="918"/>
      <c r="AB16" s="918"/>
      <c r="AC16" s="94"/>
      <c r="AD16" s="95"/>
      <c r="AE16" s="918"/>
      <c r="AF16" s="918"/>
      <c r="AG16" s="918"/>
      <c r="AH16" s="918"/>
      <c r="AI16" s="94"/>
      <c r="AJ16" s="95"/>
      <c r="AK16" s="924"/>
      <c r="AL16" s="924"/>
      <c r="AM16" s="924"/>
      <c r="AN16" s="924"/>
      <c r="AO16" s="924"/>
      <c r="AP16" s="924"/>
      <c r="AQ16" s="94"/>
      <c r="AR16" s="95"/>
      <c r="AS16" s="918"/>
      <c r="AT16" s="918"/>
      <c r="AU16" s="918"/>
      <c r="AV16" s="918"/>
      <c r="AW16" s="94"/>
      <c r="AX16" s="95"/>
      <c r="AY16" s="899"/>
      <c r="AZ16" s="899"/>
      <c r="BA16" s="899"/>
      <c r="BB16" s="899"/>
      <c r="BC16" s="899"/>
      <c r="BD16" s="899"/>
      <c r="BE16" s="899"/>
      <c r="BF16" s="899"/>
      <c r="BG16" s="94"/>
      <c r="BH16" s="95"/>
      <c r="BI16" s="924"/>
      <c r="BJ16" s="924"/>
      <c r="BK16" s="924"/>
      <c r="BL16" s="924"/>
      <c r="BM16" s="924"/>
      <c r="BN16" s="924"/>
      <c r="BO16" s="924"/>
      <c r="BP16" s="924"/>
      <c r="BQ16" s="924"/>
      <c r="BR16" s="924"/>
      <c r="BS16" s="94"/>
      <c r="BT16" s="95"/>
      <c r="BU16" s="918"/>
      <c r="BV16" s="918"/>
      <c r="BW16" s="918"/>
      <c r="BX16" s="918"/>
      <c r="BY16" s="918"/>
      <c r="BZ16" s="918"/>
      <c r="CA16" s="304"/>
    </row>
    <row r="17" spans="1:79" ht="11.25" customHeight="1" x14ac:dyDescent="0.2">
      <c r="A17" s="95"/>
      <c r="B17" s="918"/>
      <c r="C17" s="918"/>
      <c r="D17" s="918"/>
      <c r="E17" s="918"/>
      <c r="F17" s="918"/>
      <c r="G17" s="94"/>
      <c r="H17" s="95"/>
      <c r="I17" s="918"/>
      <c r="J17" s="918"/>
      <c r="K17" s="918"/>
      <c r="L17" s="918"/>
      <c r="M17" s="28"/>
      <c r="N17" s="303"/>
      <c r="O17" s="918"/>
      <c r="P17" s="918"/>
      <c r="Q17" s="918"/>
      <c r="R17" s="918"/>
      <c r="S17" s="304"/>
      <c r="T17" s="28"/>
      <c r="U17" s="918"/>
      <c r="V17" s="918"/>
      <c r="W17" s="918"/>
      <c r="X17" s="918"/>
      <c r="Y17" s="918"/>
      <c r="Z17" s="918"/>
      <c r="AA17" s="918"/>
      <c r="AB17" s="918"/>
      <c r="AC17" s="94"/>
      <c r="AD17" s="95"/>
      <c r="AE17" s="918"/>
      <c r="AF17" s="918"/>
      <c r="AG17" s="918"/>
      <c r="AH17" s="918"/>
      <c r="AI17" s="94"/>
      <c r="AJ17" s="95"/>
      <c r="AK17" s="924"/>
      <c r="AL17" s="924"/>
      <c r="AM17" s="924"/>
      <c r="AN17" s="924"/>
      <c r="AO17" s="924"/>
      <c r="AP17" s="924"/>
      <c r="AQ17" s="94"/>
      <c r="AR17" s="95"/>
      <c r="AS17" s="918"/>
      <c r="AT17" s="918"/>
      <c r="AU17" s="918"/>
      <c r="AV17" s="918"/>
      <c r="AW17" s="94"/>
      <c r="AX17" s="95"/>
      <c r="AY17" s="899"/>
      <c r="AZ17" s="899"/>
      <c r="BA17" s="899"/>
      <c r="BB17" s="899"/>
      <c r="BC17" s="899"/>
      <c r="BD17" s="899"/>
      <c r="BE17" s="899"/>
      <c r="BF17" s="899"/>
      <c r="BG17" s="94"/>
      <c r="BH17" s="95"/>
      <c r="BI17" s="924"/>
      <c r="BJ17" s="924"/>
      <c r="BK17" s="924"/>
      <c r="BL17" s="924"/>
      <c r="BM17" s="924"/>
      <c r="BN17" s="924"/>
      <c r="BO17" s="924"/>
      <c r="BP17" s="924"/>
      <c r="BQ17" s="924"/>
      <c r="BR17" s="924"/>
      <c r="BS17" s="94"/>
      <c r="BT17" s="95"/>
      <c r="BU17" s="918"/>
      <c r="BV17" s="918"/>
      <c r="BW17" s="918"/>
      <c r="BX17" s="918"/>
      <c r="BY17" s="918"/>
      <c r="BZ17" s="918"/>
      <c r="CA17" s="304"/>
    </row>
    <row r="18" spans="1:79" ht="11.25" customHeight="1" x14ac:dyDescent="0.2">
      <c r="A18" s="95"/>
      <c r="B18" s="918"/>
      <c r="C18" s="918"/>
      <c r="D18" s="918"/>
      <c r="E18" s="918"/>
      <c r="F18" s="918"/>
      <c r="G18" s="94"/>
      <c r="H18" s="95"/>
      <c r="I18" s="918"/>
      <c r="J18" s="918"/>
      <c r="K18" s="918"/>
      <c r="L18" s="918"/>
      <c r="M18" s="28"/>
      <c r="N18" s="303"/>
      <c r="O18" s="918"/>
      <c r="P18" s="918"/>
      <c r="Q18" s="918"/>
      <c r="R18" s="918"/>
      <c r="S18" s="304"/>
      <c r="T18" s="28"/>
      <c r="U18" s="918"/>
      <c r="V18" s="918"/>
      <c r="W18" s="918"/>
      <c r="X18" s="918"/>
      <c r="Y18" s="918"/>
      <c r="Z18" s="918"/>
      <c r="AA18" s="918"/>
      <c r="AB18" s="918"/>
      <c r="AC18" s="94"/>
      <c r="AD18" s="95"/>
      <c r="AE18" s="918"/>
      <c r="AF18" s="918"/>
      <c r="AG18" s="918"/>
      <c r="AH18" s="918"/>
      <c r="AI18" s="94"/>
      <c r="AJ18" s="95"/>
      <c r="AK18" s="924"/>
      <c r="AL18" s="924"/>
      <c r="AM18" s="924"/>
      <c r="AN18" s="924"/>
      <c r="AO18" s="924"/>
      <c r="AP18" s="924"/>
      <c r="AQ18" s="94"/>
      <c r="AR18" s="95"/>
      <c r="AS18" s="918"/>
      <c r="AT18" s="918"/>
      <c r="AU18" s="918"/>
      <c r="AV18" s="918"/>
      <c r="AW18" s="94"/>
      <c r="AX18" s="95"/>
      <c r="AY18" s="899"/>
      <c r="AZ18" s="899"/>
      <c r="BA18" s="899"/>
      <c r="BB18" s="899"/>
      <c r="BC18" s="899"/>
      <c r="BD18" s="899"/>
      <c r="BE18" s="899"/>
      <c r="BF18" s="899"/>
      <c r="BG18" s="94"/>
      <c r="BH18" s="95"/>
      <c r="BI18" s="924"/>
      <c r="BJ18" s="924"/>
      <c r="BK18" s="924"/>
      <c r="BL18" s="924"/>
      <c r="BM18" s="924"/>
      <c r="BN18" s="924"/>
      <c r="BO18" s="924"/>
      <c r="BP18" s="924"/>
      <c r="BQ18" s="924"/>
      <c r="BR18" s="924"/>
      <c r="BS18" s="94"/>
      <c r="BT18" s="95"/>
      <c r="BU18" s="918"/>
      <c r="BV18" s="918"/>
      <c r="BW18" s="918"/>
      <c r="BX18" s="918"/>
      <c r="BY18" s="918"/>
      <c r="BZ18" s="918"/>
      <c r="CA18" s="304"/>
    </row>
    <row r="19" spans="1:79" ht="11.25" customHeight="1" x14ac:dyDescent="0.2">
      <c r="A19" s="95"/>
      <c r="B19" s="918"/>
      <c r="C19" s="918"/>
      <c r="D19" s="918"/>
      <c r="E19" s="918"/>
      <c r="F19" s="918"/>
      <c r="G19" s="94"/>
      <c r="H19" s="95"/>
      <c r="I19" s="918"/>
      <c r="J19" s="918"/>
      <c r="K19" s="918"/>
      <c r="L19" s="918"/>
      <c r="M19" s="28"/>
      <c r="N19" s="303"/>
      <c r="O19" s="918"/>
      <c r="P19" s="918"/>
      <c r="Q19" s="918"/>
      <c r="R19" s="918"/>
      <c r="S19" s="304"/>
      <c r="T19" s="28"/>
      <c r="U19" s="918"/>
      <c r="V19" s="918"/>
      <c r="W19" s="918"/>
      <c r="X19" s="918"/>
      <c r="Y19" s="918"/>
      <c r="Z19" s="918"/>
      <c r="AA19" s="918"/>
      <c r="AB19" s="918"/>
      <c r="AC19" s="94"/>
      <c r="AD19" s="95"/>
      <c r="AE19" s="918"/>
      <c r="AF19" s="918"/>
      <c r="AG19" s="918"/>
      <c r="AH19" s="918"/>
      <c r="AI19" s="94"/>
      <c r="AJ19" s="95"/>
      <c r="AK19" s="924"/>
      <c r="AL19" s="924"/>
      <c r="AM19" s="924"/>
      <c r="AN19" s="924"/>
      <c r="AO19" s="924"/>
      <c r="AP19" s="924"/>
      <c r="AQ19" s="94"/>
      <c r="AR19" s="95"/>
      <c r="AS19" s="918"/>
      <c r="AT19" s="918"/>
      <c r="AU19" s="918"/>
      <c r="AV19" s="918"/>
      <c r="AW19" s="94"/>
      <c r="AX19" s="95"/>
      <c r="AY19" s="899"/>
      <c r="AZ19" s="899"/>
      <c r="BA19" s="899"/>
      <c r="BB19" s="899"/>
      <c r="BC19" s="899"/>
      <c r="BD19" s="899"/>
      <c r="BE19" s="899"/>
      <c r="BF19" s="899"/>
      <c r="BG19" s="94"/>
      <c r="BH19" s="95"/>
      <c r="BI19" s="924"/>
      <c r="BJ19" s="924"/>
      <c r="BK19" s="924"/>
      <c r="BL19" s="924"/>
      <c r="BM19" s="924"/>
      <c r="BN19" s="924"/>
      <c r="BO19" s="924"/>
      <c r="BP19" s="924"/>
      <c r="BQ19" s="924"/>
      <c r="BR19" s="924"/>
      <c r="BS19" s="94"/>
      <c r="BT19" s="95"/>
      <c r="BU19" s="918"/>
      <c r="BV19" s="918"/>
      <c r="BW19" s="918"/>
      <c r="BX19" s="918"/>
      <c r="BY19" s="918"/>
      <c r="BZ19" s="918"/>
      <c r="CA19" s="304"/>
    </row>
    <row r="20" spans="1:79" ht="11.25" customHeight="1" x14ac:dyDescent="0.2">
      <c r="A20" s="95"/>
      <c r="B20" s="918"/>
      <c r="C20" s="918"/>
      <c r="D20" s="918"/>
      <c r="E20" s="918"/>
      <c r="F20" s="918"/>
      <c r="G20" s="94"/>
      <c r="H20" s="95"/>
      <c r="I20" s="918"/>
      <c r="J20" s="918"/>
      <c r="K20" s="918"/>
      <c r="L20" s="918"/>
      <c r="M20" s="28"/>
      <c r="N20" s="303"/>
      <c r="O20" s="918"/>
      <c r="P20" s="918"/>
      <c r="Q20" s="918"/>
      <c r="R20" s="918"/>
      <c r="S20" s="304"/>
      <c r="T20" s="28"/>
      <c r="U20" s="918"/>
      <c r="V20" s="918"/>
      <c r="W20" s="918"/>
      <c r="X20" s="918"/>
      <c r="Y20" s="918"/>
      <c r="Z20" s="918"/>
      <c r="AA20" s="918"/>
      <c r="AB20" s="918"/>
      <c r="AC20" s="94"/>
      <c r="AD20" s="95"/>
      <c r="AE20" s="918"/>
      <c r="AF20" s="918"/>
      <c r="AG20" s="918"/>
      <c r="AH20" s="918"/>
      <c r="AI20" s="94"/>
      <c r="AJ20" s="95"/>
      <c r="AK20" s="924"/>
      <c r="AL20" s="924"/>
      <c r="AM20" s="924"/>
      <c r="AN20" s="924"/>
      <c r="AO20" s="924"/>
      <c r="AP20" s="924"/>
      <c r="AQ20" s="94"/>
      <c r="AR20" s="95"/>
      <c r="AS20" s="918"/>
      <c r="AT20" s="918"/>
      <c r="AU20" s="918"/>
      <c r="AV20" s="918"/>
      <c r="AW20" s="94"/>
      <c r="AX20" s="95"/>
      <c r="AY20" s="899"/>
      <c r="AZ20" s="899"/>
      <c r="BA20" s="899"/>
      <c r="BB20" s="899"/>
      <c r="BC20" s="899"/>
      <c r="BD20" s="899"/>
      <c r="BE20" s="899"/>
      <c r="BF20" s="899"/>
      <c r="BG20" s="94"/>
      <c r="BH20" s="95"/>
      <c r="BI20" s="924"/>
      <c r="BJ20" s="924"/>
      <c r="BK20" s="924"/>
      <c r="BL20" s="924"/>
      <c r="BM20" s="924"/>
      <c r="BN20" s="924"/>
      <c r="BO20" s="924"/>
      <c r="BP20" s="924"/>
      <c r="BQ20" s="924"/>
      <c r="BR20" s="924"/>
      <c r="BS20" s="94"/>
      <c r="BT20" s="95"/>
      <c r="BU20" s="918"/>
      <c r="BV20" s="918"/>
      <c r="BW20" s="918"/>
      <c r="BX20" s="918"/>
      <c r="BY20" s="918"/>
      <c r="BZ20" s="918"/>
      <c r="CA20" s="304"/>
    </row>
    <row r="21" spans="1:79" ht="11.25" customHeight="1" x14ac:dyDescent="0.2">
      <c r="A21" s="95"/>
      <c r="B21" s="918"/>
      <c r="C21" s="918"/>
      <c r="D21" s="918"/>
      <c r="E21" s="918"/>
      <c r="F21" s="918"/>
      <c r="G21" s="765"/>
      <c r="H21" s="95"/>
      <c r="I21" s="918"/>
      <c r="J21" s="918"/>
      <c r="K21" s="918"/>
      <c r="L21" s="918"/>
      <c r="M21" s="766"/>
      <c r="N21" s="303"/>
      <c r="O21" s="918"/>
      <c r="P21" s="918"/>
      <c r="Q21" s="918"/>
      <c r="R21" s="918"/>
      <c r="S21" s="304"/>
      <c r="T21" s="766"/>
      <c r="U21" s="918"/>
      <c r="V21" s="918"/>
      <c r="W21" s="918"/>
      <c r="X21" s="918"/>
      <c r="Y21" s="918"/>
      <c r="Z21" s="918"/>
      <c r="AA21" s="918"/>
      <c r="AB21" s="918"/>
      <c r="AC21" s="765"/>
      <c r="AD21" s="95"/>
      <c r="AE21" s="918"/>
      <c r="AF21" s="918"/>
      <c r="AG21" s="918"/>
      <c r="AH21" s="918"/>
      <c r="AI21" s="765"/>
      <c r="AJ21" s="95"/>
      <c r="AK21" s="924"/>
      <c r="AL21" s="924"/>
      <c r="AM21" s="924"/>
      <c r="AN21" s="924"/>
      <c r="AO21" s="924"/>
      <c r="AP21" s="924"/>
      <c r="AQ21" s="765"/>
      <c r="AR21" s="95"/>
      <c r="AS21" s="918"/>
      <c r="AT21" s="918"/>
      <c r="AU21" s="918"/>
      <c r="AV21" s="918"/>
      <c r="AW21" s="765"/>
      <c r="AX21" s="95"/>
      <c r="AY21" s="899"/>
      <c r="AZ21" s="899"/>
      <c r="BA21" s="899"/>
      <c r="BB21" s="899"/>
      <c r="BC21" s="899"/>
      <c r="BD21" s="899"/>
      <c r="BE21" s="899"/>
      <c r="BF21" s="899"/>
      <c r="BG21" s="765"/>
      <c r="BH21" s="95"/>
      <c r="BI21" s="924"/>
      <c r="BJ21" s="924"/>
      <c r="BK21" s="924"/>
      <c r="BL21" s="924"/>
      <c r="BM21" s="924"/>
      <c r="BN21" s="924"/>
      <c r="BO21" s="924"/>
      <c r="BP21" s="924"/>
      <c r="BQ21" s="924"/>
      <c r="BR21" s="924"/>
      <c r="BS21" s="765"/>
      <c r="BT21" s="95"/>
      <c r="BU21" s="918"/>
      <c r="BV21" s="918"/>
      <c r="BW21" s="918"/>
      <c r="BX21" s="918"/>
      <c r="BY21" s="918"/>
      <c r="BZ21" s="918"/>
      <c r="CA21" s="304"/>
    </row>
    <row r="22" spans="1:79" ht="11.25" customHeight="1" x14ac:dyDescent="0.2">
      <c r="A22" s="95"/>
      <c r="B22" s="918"/>
      <c r="C22" s="918"/>
      <c r="D22" s="918"/>
      <c r="E22" s="918"/>
      <c r="F22" s="918"/>
      <c r="G22" s="765"/>
      <c r="H22" s="95"/>
      <c r="I22" s="918"/>
      <c r="J22" s="918"/>
      <c r="K22" s="918"/>
      <c r="L22" s="918"/>
      <c r="M22" s="766"/>
      <c r="N22" s="303"/>
      <c r="O22" s="918"/>
      <c r="P22" s="918"/>
      <c r="Q22" s="918"/>
      <c r="R22" s="918"/>
      <c r="S22" s="304"/>
      <c r="T22" s="766"/>
      <c r="U22" s="918"/>
      <c r="V22" s="918"/>
      <c r="W22" s="918"/>
      <c r="X22" s="918"/>
      <c r="Y22" s="918"/>
      <c r="Z22" s="918"/>
      <c r="AA22" s="918"/>
      <c r="AB22" s="918"/>
      <c r="AC22" s="765"/>
      <c r="AD22" s="95"/>
      <c r="AE22" s="918"/>
      <c r="AF22" s="918"/>
      <c r="AG22" s="918"/>
      <c r="AH22" s="918"/>
      <c r="AI22" s="765"/>
      <c r="AJ22" s="95"/>
      <c r="AK22" s="924"/>
      <c r="AL22" s="924"/>
      <c r="AM22" s="924"/>
      <c r="AN22" s="924"/>
      <c r="AO22" s="924"/>
      <c r="AP22" s="924"/>
      <c r="AQ22" s="765"/>
      <c r="AR22" s="95"/>
      <c r="AS22" s="918"/>
      <c r="AT22" s="918"/>
      <c r="AU22" s="918"/>
      <c r="AV22" s="918"/>
      <c r="AW22" s="765"/>
      <c r="AX22" s="95"/>
      <c r="AY22" s="899"/>
      <c r="AZ22" s="899"/>
      <c r="BA22" s="899"/>
      <c r="BB22" s="899"/>
      <c r="BC22" s="899"/>
      <c r="BD22" s="899"/>
      <c r="BE22" s="899"/>
      <c r="BF22" s="899"/>
      <c r="BG22" s="765"/>
      <c r="BH22" s="95"/>
      <c r="BI22" s="924"/>
      <c r="BJ22" s="924"/>
      <c r="BK22" s="924"/>
      <c r="BL22" s="924"/>
      <c r="BM22" s="924"/>
      <c r="BN22" s="924"/>
      <c r="BO22" s="924"/>
      <c r="BP22" s="924"/>
      <c r="BQ22" s="924"/>
      <c r="BR22" s="924"/>
      <c r="BS22" s="765"/>
      <c r="BT22" s="95"/>
      <c r="BU22" s="918"/>
      <c r="BV22" s="918"/>
      <c r="BW22" s="918"/>
      <c r="BX22" s="918"/>
      <c r="BY22" s="918"/>
      <c r="BZ22" s="918"/>
      <c r="CA22" s="304"/>
    </row>
    <row r="23" spans="1:79" ht="11.25" customHeight="1" x14ac:dyDescent="0.2">
      <c r="A23" s="95"/>
      <c r="B23" s="918"/>
      <c r="C23" s="918"/>
      <c r="D23" s="918"/>
      <c r="E23" s="918"/>
      <c r="F23" s="918"/>
      <c r="G23" s="94"/>
      <c r="H23" s="95"/>
      <c r="I23" s="918"/>
      <c r="J23" s="918"/>
      <c r="K23" s="918"/>
      <c r="L23" s="918"/>
      <c r="M23" s="28"/>
      <c r="N23" s="303"/>
      <c r="O23" s="918"/>
      <c r="P23" s="918"/>
      <c r="Q23" s="918"/>
      <c r="R23" s="918"/>
      <c r="S23" s="304"/>
      <c r="T23" s="28"/>
      <c r="U23" s="918"/>
      <c r="V23" s="918"/>
      <c r="W23" s="918"/>
      <c r="X23" s="918"/>
      <c r="Y23" s="918"/>
      <c r="Z23" s="918"/>
      <c r="AA23" s="918"/>
      <c r="AB23" s="918"/>
      <c r="AC23" s="94"/>
      <c r="AD23" s="95"/>
      <c r="AE23" s="918"/>
      <c r="AF23" s="918"/>
      <c r="AG23" s="918"/>
      <c r="AH23" s="918"/>
      <c r="AI23" s="94"/>
      <c r="AJ23" s="95"/>
      <c r="AK23" s="924"/>
      <c r="AL23" s="924"/>
      <c r="AM23" s="924"/>
      <c r="AN23" s="924"/>
      <c r="AO23" s="924"/>
      <c r="AP23" s="924"/>
      <c r="AQ23" s="94"/>
      <c r="AR23" s="95"/>
      <c r="AS23" s="918"/>
      <c r="AT23" s="918"/>
      <c r="AU23" s="918"/>
      <c r="AV23" s="918"/>
      <c r="AW23" s="94"/>
      <c r="AX23" s="95"/>
      <c r="AY23" s="899"/>
      <c r="AZ23" s="899"/>
      <c r="BA23" s="899"/>
      <c r="BB23" s="899"/>
      <c r="BC23" s="899"/>
      <c r="BD23" s="899"/>
      <c r="BE23" s="899"/>
      <c r="BF23" s="899"/>
      <c r="BG23" s="94"/>
      <c r="BH23" s="95"/>
      <c r="BI23" s="924"/>
      <c r="BJ23" s="924"/>
      <c r="BK23" s="924"/>
      <c r="BL23" s="924"/>
      <c r="BM23" s="924"/>
      <c r="BN23" s="924"/>
      <c r="BO23" s="924"/>
      <c r="BP23" s="924"/>
      <c r="BQ23" s="924"/>
      <c r="BR23" s="924"/>
      <c r="BS23" s="94"/>
      <c r="BT23" s="95"/>
      <c r="BU23" s="918"/>
      <c r="BV23" s="918"/>
      <c r="BW23" s="918"/>
      <c r="BX23" s="918"/>
      <c r="BY23" s="918"/>
      <c r="BZ23" s="918"/>
      <c r="CA23" s="304"/>
    </row>
    <row r="24" spans="1:79" ht="11.25" customHeight="1" x14ac:dyDescent="0.2">
      <c r="A24" s="95"/>
      <c r="B24" s="899" t="s">
        <v>506</v>
      </c>
      <c r="C24" s="899"/>
      <c r="D24" s="899"/>
      <c r="E24" s="899"/>
      <c r="F24" s="899"/>
      <c r="G24" s="94"/>
      <c r="H24" s="95"/>
      <c r="I24" s="918"/>
      <c r="J24" s="918"/>
      <c r="K24" s="918"/>
      <c r="L24" s="918"/>
      <c r="M24" s="28"/>
      <c r="N24" s="303"/>
      <c r="O24" s="918"/>
      <c r="P24" s="918"/>
      <c r="Q24" s="918"/>
      <c r="R24" s="918"/>
      <c r="S24" s="304"/>
      <c r="T24" s="28"/>
      <c r="U24" s="918"/>
      <c r="V24" s="918"/>
      <c r="W24" s="918"/>
      <c r="X24" s="918"/>
      <c r="Y24" s="918"/>
      <c r="Z24" s="918"/>
      <c r="AA24" s="918"/>
      <c r="AB24" s="918"/>
      <c r="AC24" s="94"/>
      <c r="AD24" s="95"/>
      <c r="AE24" s="918"/>
      <c r="AF24" s="918"/>
      <c r="AG24" s="918"/>
      <c r="AH24" s="918"/>
      <c r="AI24" s="94"/>
      <c r="AJ24" s="95"/>
      <c r="AK24" s="924"/>
      <c r="AL24" s="924"/>
      <c r="AM24" s="924"/>
      <c r="AN24" s="924"/>
      <c r="AO24" s="924"/>
      <c r="AP24" s="924"/>
      <c r="AQ24" s="94"/>
      <c r="AR24" s="95"/>
      <c r="AS24" s="918"/>
      <c r="AT24" s="918"/>
      <c r="AU24" s="918"/>
      <c r="AV24" s="918"/>
      <c r="AW24" s="94"/>
      <c r="AX24" s="95"/>
      <c r="AY24" s="899"/>
      <c r="AZ24" s="899"/>
      <c r="BA24" s="899"/>
      <c r="BB24" s="899"/>
      <c r="BC24" s="899"/>
      <c r="BD24" s="899"/>
      <c r="BE24" s="899"/>
      <c r="BF24" s="899"/>
      <c r="BG24" s="94"/>
      <c r="BH24" s="95"/>
      <c r="BI24" s="924"/>
      <c r="BJ24" s="924"/>
      <c r="BK24" s="924"/>
      <c r="BL24" s="924"/>
      <c r="BM24" s="924"/>
      <c r="BN24" s="924"/>
      <c r="BO24" s="924"/>
      <c r="BP24" s="924"/>
      <c r="BQ24" s="924"/>
      <c r="BR24" s="924"/>
      <c r="BS24" s="94"/>
      <c r="BT24" s="95"/>
      <c r="BU24" s="918"/>
      <c r="BV24" s="918"/>
      <c r="BW24" s="918"/>
      <c r="BX24" s="918"/>
      <c r="BY24" s="918"/>
      <c r="BZ24" s="918"/>
      <c r="CA24" s="304"/>
    </row>
    <row r="25" spans="1:79" x14ac:dyDescent="0.2">
      <c r="A25" s="95"/>
      <c r="B25" s="899"/>
      <c r="C25" s="899"/>
      <c r="D25" s="899"/>
      <c r="E25" s="899"/>
      <c r="F25" s="899"/>
      <c r="G25" s="94"/>
      <c r="H25" s="95"/>
      <c r="I25" s="918"/>
      <c r="J25" s="918"/>
      <c r="K25" s="918"/>
      <c r="L25" s="918"/>
      <c r="M25" s="28"/>
      <c r="N25" s="303"/>
      <c r="O25" s="918"/>
      <c r="P25" s="918"/>
      <c r="Q25" s="918"/>
      <c r="R25" s="918"/>
      <c r="S25" s="304"/>
      <c r="T25" s="28"/>
      <c r="U25" s="918"/>
      <c r="V25" s="918"/>
      <c r="W25" s="918"/>
      <c r="X25" s="918"/>
      <c r="Y25" s="918"/>
      <c r="Z25" s="918"/>
      <c r="AA25" s="918"/>
      <c r="AB25" s="918"/>
      <c r="AC25" s="94"/>
      <c r="AD25" s="95"/>
      <c r="AE25" s="918"/>
      <c r="AF25" s="918"/>
      <c r="AG25" s="918"/>
      <c r="AH25" s="918"/>
      <c r="AI25" s="94"/>
      <c r="AJ25" s="95"/>
      <c r="AK25" s="924"/>
      <c r="AL25" s="924"/>
      <c r="AM25" s="924"/>
      <c r="AN25" s="924"/>
      <c r="AO25" s="924"/>
      <c r="AP25" s="924"/>
      <c r="AQ25" s="94"/>
      <c r="AR25" s="95"/>
      <c r="AS25" s="918"/>
      <c r="AT25" s="918"/>
      <c r="AU25" s="918"/>
      <c r="AV25" s="918"/>
      <c r="AW25" s="94"/>
      <c r="AX25" s="95"/>
      <c r="AY25" s="899"/>
      <c r="AZ25" s="899"/>
      <c r="BA25" s="899"/>
      <c r="BB25" s="899"/>
      <c r="BC25" s="899"/>
      <c r="BD25" s="899"/>
      <c r="BE25" s="899"/>
      <c r="BF25" s="899"/>
      <c r="BG25" s="94"/>
      <c r="BH25" s="95"/>
      <c r="BI25" s="924"/>
      <c r="BJ25" s="924"/>
      <c r="BK25" s="924"/>
      <c r="BL25" s="924"/>
      <c r="BM25" s="924"/>
      <c r="BN25" s="924"/>
      <c r="BO25" s="924"/>
      <c r="BP25" s="924"/>
      <c r="BQ25" s="924"/>
      <c r="BR25" s="924"/>
      <c r="BS25" s="94"/>
      <c r="BT25" s="95"/>
      <c r="BU25" s="918"/>
      <c r="BV25" s="918"/>
      <c r="BW25" s="918"/>
      <c r="BX25" s="918"/>
      <c r="BY25" s="918"/>
      <c r="BZ25" s="918"/>
      <c r="CA25" s="304"/>
    </row>
    <row r="26" spans="1:79" ht="11.25" customHeight="1" x14ac:dyDescent="0.2">
      <c r="A26" s="95"/>
      <c r="B26" s="899"/>
      <c r="C26" s="899"/>
      <c r="D26" s="899"/>
      <c r="E26" s="899"/>
      <c r="F26" s="899"/>
      <c r="G26" s="94"/>
      <c r="H26" s="95"/>
      <c r="I26" s="918"/>
      <c r="J26" s="918"/>
      <c r="K26" s="918"/>
      <c r="L26" s="918"/>
      <c r="M26" s="28"/>
      <c r="N26" s="303"/>
      <c r="O26" s="918"/>
      <c r="P26" s="918"/>
      <c r="Q26" s="918"/>
      <c r="R26" s="918"/>
      <c r="S26" s="304"/>
      <c r="T26" s="28"/>
      <c r="U26" s="918"/>
      <c r="V26" s="918"/>
      <c r="W26" s="918"/>
      <c r="X26" s="918"/>
      <c r="Y26" s="918"/>
      <c r="Z26" s="918"/>
      <c r="AA26" s="918"/>
      <c r="AB26" s="918"/>
      <c r="AC26" s="94"/>
      <c r="AD26" s="95"/>
      <c r="AE26" s="918"/>
      <c r="AF26" s="918"/>
      <c r="AG26" s="918"/>
      <c r="AH26" s="918"/>
      <c r="AI26" s="94"/>
      <c r="AJ26" s="95"/>
      <c r="AK26" s="924"/>
      <c r="AL26" s="924"/>
      <c r="AM26" s="924"/>
      <c r="AN26" s="924"/>
      <c r="AO26" s="924"/>
      <c r="AP26" s="924"/>
      <c r="AQ26" s="94"/>
      <c r="AR26" s="95"/>
      <c r="AS26" s="918"/>
      <c r="AT26" s="918"/>
      <c r="AU26" s="918"/>
      <c r="AV26" s="918"/>
      <c r="AW26" s="94"/>
      <c r="AX26" s="95"/>
      <c r="AY26" s="899"/>
      <c r="AZ26" s="899"/>
      <c r="BA26" s="899"/>
      <c r="BB26" s="899"/>
      <c r="BC26" s="899"/>
      <c r="BD26" s="899"/>
      <c r="BE26" s="899"/>
      <c r="BF26" s="899"/>
      <c r="BG26" s="94"/>
      <c r="BH26" s="95"/>
      <c r="BI26" s="924"/>
      <c r="BJ26" s="924"/>
      <c r="BK26" s="924"/>
      <c r="BL26" s="924"/>
      <c r="BM26" s="924"/>
      <c r="BN26" s="924"/>
      <c r="BO26" s="924"/>
      <c r="BP26" s="924"/>
      <c r="BQ26" s="924"/>
      <c r="BR26" s="924"/>
      <c r="BS26" s="94"/>
      <c r="BT26" s="95"/>
      <c r="BU26" s="918"/>
      <c r="BV26" s="918"/>
      <c r="BW26" s="918"/>
      <c r="BX26" s="918"/>
      <c r="BY26" s="918"/>
      <c r="BZ26" s="918"/>
      <c r="CA26" s="304"/>
    </row>
    <row r="27" spans="1:79" x14ac:dyDescent="0.2">
      <c r="A27" s="95"/>
      <c r="B27" s="899"/>
      <c r="C27" s="899"/>
      <c r="D27" s="899"/>
      <c r="E27" s="899"/>
      <c r="F27" s="899"/>
      <c r="G27" s="94"/>
      <c r="H27" s="95"/>
      <c r="I27" s="918"/>
      <c r="J27" s="918"/>
      <c r="K27" s="918"/>
      <c r="L27" s="918"/>
      <c r="M27" s="28"/>
      <c r="N27" s="303"/>
      <c r="O27" s="918"/>
      <c r="P27" s="918"/>
      <c r="Q27" s="918"/>
      <c r="R27" s="918"/>
      <c r="S27" s="304"/>
      <c r="T27" s="28"/>
      <c r="U27" s="918"/>
      <c r="V27" s="918"/>
      <c r="W27" s="918"/>
      <c r="X27" s="918"/>
      <c r="Y27" s="918"/>
      <c r="Z27" s="918"/>
      <c r="AA27" s="918"/>
      <c r="AB27" s="918"/>
      <c r="AC27" s="94"/>
      <c r="AD27" s="95"/>
      <c r="AE27" s="918"/>
      <c r="AF27" s="918"/>
      <c r="AG27" s="918"/>
      <c r="AH27" s="918"/>
      <c r="AI27" s="94"/>
      <c r="AJ27" s="95"/>
      <c r="AK27" s="934" t="s">
        <v>1638</v>
      </c>
      <c r="AL27" s="934"/>
      <c r="AM27" s="934"/>
      <c r="AN27" s="934"/>
      <c r="AO27" s="934"/>
      <c r="AP27" s="934"/>
      <c r="AQ27" s="94"/>
      <c r="AR27" s="95"/>
      <c r="AS27" s="918"/>
      <c r="AT27" s="918"/>
      <c r="AU27" s="918"/>
      <c r="AV27" s="918"/>
      <c r="AW27" s="94"/>
      <c r="AX27" s="95"/>
      <c r="AY27" s="899"/>
      <c r="AZ27" s="899"/>
      <c r="BA27" s="899"/>
      <c r="BB27" s="899"/>
      <c r="BC27" s="899"/>
      <c r="BD27" s="899"/>
      <c r="BE27" s="899"/>
      <c r="BF27" s="899"/>
      <c r="BG27" s="94"/>
      <c r="BH27" s="95"/>
      <c r="BI27" s="899" t="s">
        <v>1640</v>
      </c>
      <c r="BJ27" s="899"/>
      <c r="BK27" s="899"/>
      <c r="BL27" s="899"/>
      <c r="BM27" s="899"/>
      <c r="BN27" s="899"/>
      <c r="BO27" s="899"/>
      <c r="BP27" s="899"/>
      <c r="BQ27" s="899"/>
      <c r="BR27" s="899"/>
      <c r="BS27" s="94"/>
      <c r="BT27" s="95"/>
      <c r="BU27" s="918"/>
      <c r="BV27" s="918"/>
      <c r="BW27" s="918"/>
      <c r="BX27" s="918"/>
      <c r="BY27" s="918"/>
      <c r="BZ27" s="918"/>
      <c r="CA27" s="304"/>
    </row>
    <row r="28" spans="1:79" ht="11.25" customHeight="1" x14ac:dyDescent="0.2">
      <c r="A28" s="95"/>
      <c r="B28" s="899"/>
      <c r="C28" s="899"/>
      <c r="D28" s="899"/>
      <c r="E28" s="899"/>
      <c r="F28" s="899"/>
      <c r="G28" s="94"/>
      <c r="H28" s="95"/>
      <c r="I28" s="918"/>
      <c r="J28" s="918"/>
      <c r="K28" s="918"/>
      <c r="L28" s="918"/>
      <c r="M28" s="28"/>
      <c r="N28" s="303"/>
      <c r="O28" s="918"/>
      <c r="P28" s="918"/>
      <c r="Q28" s="918"/>
      <c r="R28" s="918"/>
      <c r="S28" s="304"/>
      <c r="T28" s="28"/>
      <c r="U28" s="918"/>
      <c r="V28" s="918"/>
      <c r="W28" s="918"/>
      <c r="X28" s="918"/>
      <c r="Y28" s="918"/>
      <c r="Z28" s="918"/>
      <c r="AA28" s="918"/>
      <c r="AB28" s="918"/>
      <c r="AC28" s="94"/>
      <c r="AD28" s="95"/>
      <c r="AE28" s="918"/>
      <c r="AF28" s="918"/>
      <c r="AG28" s="918"/>
      <c r="AH28" s="918"/>
      <c r="AI28" s="94"/>
      <c r="AJ28" s="95"/>
      <c r="AK28" s="934"/>
      <c r="AL28" s="934"/>
      <c r="AM28" s="934"/>
      <c r="AN28" s="934"/>
      <c r="AO28" s="934"/>
      <c r="AP28" s="934"/>
      <c r="AQ28" s="94"/>
      <c r="AR28" s="95"/>
      <c r="AS28" s="918"/>
      <c r="AT28" s="918"/>
      <c r="AU28" s="918"/>
      <c r="AV28" s="918"/>
      <c r="AW28" s="94"/>
      <c r="AX28" s="95"/>
      <c r="AY28" s="899"/>
      <c r="AZ28" s="899"/>
      <c r="BA28" s="899"/>
      <c r="BB28" s="899"/>
      <c r="BC28" s="899"/>
      <c r="BD28" s="899"/>
      <c r="BE28" s="899"/>
      <c r="BF28" s="899"/>
      <c r="BG28" s="94"/>
      <c r="BH28" s="95"/>
      <c r="BI28" s="899"/>
      <c r="BJ28" s="899"/>
      <c r="BK28" s="899"/>
      <c r="BL28" s="899"/>
      <c r="BM28" s="899"/>
      <c r="BN28" s="899"/>
      <c r="BO28" s="899"/>
      <c r="BP28" s="899"/>
      <c r="BQ28" s="899"/>
      <c r="BR28" s="899"/>
      <c r="BS28" s="94"/>
      <c r="BT28" s="95"/>
      <c r="BU28" s="918"/>
      <c r="BV28" s="918"/>
      <c r="BW28" s="918"/>
      <c r="BX28" s="918"/>
      <c r="BY28" s="918"/>
      <c r="BZ28" s="918"/>
      <c r="CA28" s="304"/>
    </row>
    <row r="29" spans="1:79" x14ac:dyDescent="0.2">
      <c r="A29" s="95"/>
      <c r="B29" s="899"/>
      <c r="C29" s="899"/>
      <c r="D29" s="899"/>
      <c r="E29" s="899"/>
      <c r="F29" s="899"/>
      <c r="G29" s="94"/>
      <c r="H29" s="95"/>
      <c r="I29" s="918"/>
      <c r="J29" s="918"/>
      <c r="K29" s="918"/>
      <c r="L29" s="918"/>
      <c r="M29" s="28"/>
      <c r="N29" s="303"/>
      <c r="O29" s="918"/>
      <c r="P29" s="918"/>
      <c r="Q29" s="918"/>
      <c r="R29" s="918"/>
      <c r="S29" s="304"/>
      <c r="T29" s="28"/>
      <c r="U29" s="918"/>
      <c r="V29" s="918"/>
      <c r="W29" s="918"/>
      <c r="X29" s="918"/>
      <c r="Y29" s="918"/>
      <c r="Z29" s="918"/>
      <c r="AA29" s="918"/>
      <c r="AB29" s="918"/>
      <c r="AC29" s="94"/>
      <c r="AD29" s="95"/>
      <c r="AE29" s="918"/>
      <c r="AF29" s="918"/>
      <c r="AG29" s="918"/>
      <c r="AH29" s="918"/>
      <c r="AI29" s="94"/>
      <c r="AJ29" s="95"/>
      <c r="AK29" s="934"/>
      <c r="AL29" s="934"/>
      <c r="AM29" s="934"/>
      <c r="AN29" s="934"/>
      <c r="AO29" s="934"/>
      <c r="AP29" s="934"/>
      <c r="AQ29" s="94"/>
      <c r="AR29" s="95"/>
      <c r="AS29" s="918"/>
      <c r="AT29" s="918"/>
      <c r="AU29" s="918"/>
      <c r="AV29" s="918"/>
      <c r="AW29" s="94"/>
      <c r="AX29" s="95"/>
      <c r="AY29" s="899"/>
      <c r="AZ29" s="899"/>
      <c r="BA29" s="899"/>
      <c r="BB29" s="899"/>
      <c r="BC29" s="899"/>
      <c r="BD29" s="899"/>
      <c r="BE29" s="899"/>
      <c r="BF29" s="899"/>
      <c r="BG29" s="94"/>
      <c r="BH29" s="95"/>
      <c r="BI29" s="899"/>
      <c r="BJ29" s="899"/>
      <c r="BK29" s="899"/>
      <c r="BL29" s="899"/>
      <c r="BM29" s="899"/>
      <c r="BN29" s="899"/>
      <c r="BO29" s="899"/>
      <c r="BP29" s="899"/>
      <c r="BQ29" s="899"/>
      <c r="BR29" s="899"/>
      <c r="BS29" s="94"/>
      <c r="BT29" s="95"/>
      <c r="BU29" s="918"/>
      <c r="BV29" s="918"/>
      <c r="BW29" s="918"/>
      <c r="BX29" s="918"/>
      <c r="BY29" s="918"/>
      <c r="BZ29" s="918"/>
      <c r="CA29" s="304"/>
    </row>
    <row r="30" spans="1:79" x14ac:dyDescent="0.2">
      <c r="A30" s="95"/>
      <c r="B30" s="899"/>
      <c r="C30" s="899"/>
      <c r="D30" s="899"/>
      <c r="E30" s="899"/>
      <c r="F30" s="899"/>
      <c r="G30" s="94"/>
      <c r="H30" s="95"/>
      <c r="I30" s="918"/>
      <c r="J30" s="918"/>
      <c r="K30" s="918"/>
      <c r="L30" s="918"/>
      <c r="M30" s="28"/>
      <c r="N30" s="303"/>
      <c r="O30" s="918"/>
      <c r="P30" s="918"/>
      <c r="Q30" s="918"/>
      <c r="R30" s="918"/>
      <c r="S30" s="304"/>
      <c r="T30" s="28"/>
      <c r="U30" s="918"/>
      <c r="V30" s="918"/>
      <c r="W30" s="918"/>
      <c r="X30" s="918"/>
      <c r="Y30" s="918"/>
      <c r="Z30" s="918"/>
      <c r="AA30" s="918"/>
      <c r="AB30" s="918"/>
      <c r="AC30" s="94"/>
      <c r="AD30" s="95"/>
      <c r="AE30" s="918"/>
      <c r="AF30" s="918"/>
      <c r="AG30" s="918"/>
      <c r="AH30" s="918"/>
      <c r="AI30" s="94"/>
      <c r="AJ30" s="95"/>
      <c r="AK30" s="934"/>
      <c r="AL30" s="934"/>
      <c r="AM30" s="934"/>
      <c r="AN30" s="934"/>
      <c r="AO30" s="934"/>
      <c r="AP30" s="934"/>
      <c r="AQ30" s="94"/>
      <c r="AR30" s="95"/>
      <c r="AS30" s="918"/>
      <c r="AT30" s="918"/>
      <c r="AU30" s="918"/>
      <c r="AV30" s="918"/>
      <c r="AW30" s="94"/>
      <c r="AX30" s="95"/>
      <c r="AY30" s="899"/>
      <c r="AZ30" s="899"/>
      <c r="BA30" s="899"/>
      <c r="BB30" s="899"/>
      <c r="BC30" s="899"/>
      <c r="BD30" s="899"/>
      <c r="BE30" s="899"/>
      <c r="BF30" s="899"/>
      <c r="BG30" s="94"/>
      <c r="BH30" s="95"/>
      <c r="BI30" s="899"/>
      <c r="BJ30" s="899"/>
      <c r="BK30" s="899"/>
      <c r="BL30" s="899"/>
      <c r="BM30" s="899"/>
      <c r="BN30" s="899"/>
      <c r="BO30" s="899"/>
      <c r="BP30" s="899"/>
      <c r="BQ30" s="899"/>
      <c r="BR30" s="899"/>
      <c r="BS30" s="94"/>
      <c r="BT30" s="95"/>
      <c r="BU30" s="918"/>
      <c r="BV30" s="918"/>
      <c r="BW30" s="918"/>
      <c r="BX30" s="918"/>
      <c r="BY30" s="918"/>
      <c r="BZ30" s="918"/>
      <c r="CA30" s="304"/>
    </row>
    <row r="31" spans="1:79" x14ac:dyDescent="0.2">
      <c r="A31" s="95"/>
      <c r="B31" s="899"/>
      <c r="C31" s="899"/>
      <c r="D31" s="899"/>
      <c r="E31" s="899"/>
      <c r="F31" s="899"/>
      <c r="G31" s="765"/>
      <c r="H31" s="95"/>
      <c r="I31" s="918"/>
      <c r="J31" s="918"/>
      <c r="K31" s="918"/>
      <c r="L31" s="918"/>
      <c r="M31" s="766"/>
      <c r="N31" s="303"/>
      <c r="O31" s="918"/>
      <c r="P31" s="918"/>
      <c r="Q31" s="918"/>
      <c r="R31" s="918"/>
      <c r="S31" s="304"/>
      <c r="T31" s="766"/>
      <c r="U31" s="918"/>
      <c r="V31" s="918"/>
      <c r="W31" s="918"/>
      <c r="X31" s="918"/>
      <c r="Y31" s="918"/>
      <c r="Z31" s="918"/>
      <c r="AA31" s="918"/>
      <c r="AB31" s="918"/>
      <c r="AC31" s="765"/>
      <c r="AD31" s="95"/>
      <c r="AE31" s="918"/>
      <c r="AF31" s="918"/>
      <c r="AG31" s="918"/>
      <c r="AH31" s="918"/>
      <c r="AI31" s="765"/>
      <c r="AJ31" s="95"/>
      <c r="AK31" s="934"/>
      <c r="AL31" s="934"/>
      <c r="AM31" s="934"/>
      <c r="AN31" s="934"/>
      <c r="AO31" s="934"/>
      <c r="AP31" s="934"/>
      <c r="AQ31" s="765"/>
      <c r="AR31" s="95"/>
      <c r="AS31" s="918"/>
      <c r="AT31" s="918"/>
      <c r="AU31" s="918"/>
      <c r="AV31" s="918"/>
      <c r="AW31" s="765"/>
      <c r="AX31" s="95"/>
      <c r="AY31" s="899"/>
      <c r="AZ31" s="899"/>
      <c r="BA31" s="899"/>
      <c r="BB31" s="899"/>
      <c r="BC31" s="899"/>
      <c r="BD31" s="899"/>
      <c r="BE31" s="899"/>
      <c r="BF31" s="899"/>
      <c r="BG31" s="765"/>
      <c r="BH31" s="95"/>
      <c r="BI31" s="899"/>
      <c r="BJ31" s="899"/>
      <c r="BK31" s="899"/>
      <c r="BL31" s="899"/>
      <c r="BM31" s="899"/>
      <c r="BN31" s="899"/>
      <c r="BO31" s="899"/>
      <c r="BP31" s="899"/>
      <c r="BQ31" s="899"/>
      <c r="BR31" s="899"/>
      <c r="BS31" s="765"/>
      <c r="BT31" s="95"/>
      <c r="BU31" s="918"/>
      <c r="BV31" s="918"/>
      <c r="BW31" s="918"/>
      <c r="BX31" s="918"/>
      <c r="BY31" s="918"/>
      <c r="BZ31" s="918"/>
      <c r="CA31" s="304"/>
    </row>
    <row r="32" spans="1:79" x14ac:dyDescent="0.2">
      <c r="A32" s="95"/>
      <c r="B32" s="899"/>
      <c r="C32" s="899"/>
      <c r="D32" s="899"/>
      <c r="E32" s="899"/>
      <c r="F32" s="899"/>
      <c r="G32" s="765"/>
      <c r="H32" s="95"/>
      <c r="I32" s="918"/>
      <c r="J32" s="918"/>
      <c r="K32" s="918"/>
      <c r="L32" s="918"/>
      <c r="M32" s="766"/>
      <c r="N32" s="303"/>
      <c r="O32" s="918"/>
      <c r="P32" s="918"/>
      <c r="Q32" s="918"/>
      <c r="R32" s="918"/>
      <c r="S32" s="304"/>
      <c r="T32" s="766"/>
      <c r="U32" s="918"/>
      <c r="V32" s="918"/>
      <c r="W32" s="918"/>
      <c r="X32" s="918"/>
      <c r="Y32" s="918"/>
      <c r="Z32" s="918"/>
      <c r="AA32" s="918"/>
      <c r="AB32" s="918"/>
      <c r="AC32" s="765"/>
      <c r="AD32" s="95"/>
      <c r="AE32" s="918"/>
      <c r="AF32" s="918"/>
      <c r="AG32" s="918"/>
      <c r="AH32" s="918"/>
      <c r="AI32" s="765"/>
      <c r="AJ32" s="95"/>
      <c r="AK32" s="934"/>
      <c r="AL32" s="934"/>
      <c r="AM32" s="934"/>
      <c r="AN32" s="934"/>
      <c r="AO32" s="934"/>
      <c r="AP32" s="934"/>
      <c r="AQ32" s="765"/>
      <c r="AR32" s="95"/>
      <c r="AS32" s="918"/>
      <c r="AT32" s="918"/>
      <c r="AU32" s="918"/>
      <c r="AV32" s="918"/>
      <c r="AW32" s="765"/>
      <c r="AX32" s="95"/>
      <c r="AY32" s="899"/>
      <c r="AZ32" s="899"/>
      <c r="BA32" s="899"/>
      <c r="BB32" s="899"/>
      <c r="BC32" s="899"/>
      <c r="BD32" s="899"/>
      <c r="BE32" s="899"/>
      <c r="BF32" s="899"/>
      <c r="BG32" s="765"/>
      <c r="BH32" s="95"/>
      <c r="BI32" s="899"/>
      <c r="BJ32" s="899"/>
      <c r="BK32" s="899"/>
      <c r="BL32" s="899"/>
      <c r="BM32" s="899"/>
      <c r="BN32" s="899"/>
      <c r="BO32" s="899"/>
      <c r="BP32" s="899"/>
      <c r="BQ32" s="899"/>
      <c r="BR32" s="899"/>
      <c r="BS32" s="765"/>
      <c r="BT32" s="95"/>
      <c r="BU32" s="918"/>
      <c r="BV32" s="918"/>
      <c r="BW32" s="918"/>
      <c r="BX32" s="918"/>
      <c r="BY32" s="918"/>
      <c r="BZ32" s="918"/>
      <c r="CA32" s="304"/>
    </row>
    <row r="33" spans="1:79" x14ac:dyDescent="0.2">
      <c r="A33" s="95"/>
      <c r="B33" s="899"/>
      <c r="C33" s="899"/>
      <c r="D33" s="899"/>
      <c r="E33" s="899"/>
      <c r="F33" s="899"/>
      <c r="G33" s="765"/>
      <c r="H33" s="95"/>
      <c r="I33" s="918"/>
      <c r="J33" s="918"/>
      <c r="K33" s="918"/>
      <c r="L33" s="918"/>
      <c r="M33" s="766"/>
      <c r="N33" s="303"/>
      <c r="O33" s="918"/>
      <c r="P33" s="918"/>
      <c r="Q33" s="918"/>
      <c r="R33" s="918"/>
      <c r="S33" s="304"/>
      <c r="T33" s="766"/>
      <c r="U33" s="918"/>
      <c r="V33" s="918"/>
      <c r="W33" s="918"/>
      <c r="X33" s="918"/>
      <c r="Y33" s="918"/>
      <c r="Z33" s="918"/>
      <c r="AA33" s="918"/>
      <c r="AB33" s="918"/>
      <c r="AC33" s="765"/>
      <c r="AD33" s="95"/>
      <c r="AE33" s="918"/>
      <c r="AF33" s="918"/>
      <c r="AG33" s="918"/>
      <c r="AH33" s="918"/>
      <c r="AI33" s="765"/>
      <c r="AJ33" s="95"/>
      <c r="AK33" s="934"/>
      <c r="AL33" s="934"/>
      <c r="AM33" s="934"/>
      <c r="AN33" s="934"/>
      <c r="AO33" s="934"/>
      <c r="AP33" s="934"/>
      <c r="AQ33" s="765"/>
      <c r="AR33" s="95"/>
      <c r="AS33" s="918"/>
      <c r="AT33" s="918"/>
      <c r="AU33" s="918"/>
      <c r="AV33" s="918"/>
      <c r="AW33" s="765"/>
      <c r="AX33" s="95"/>
      <c r="AY33" s="899"/>
      <c r="AZ33" s="899"/>
      <c r="BA33" s="899"/>
      <c r="BB33" s="899"/>
      <c r="BC33" s="899"/>
      <c r="BD33" s="899"/>
      <c r="BE33" s="899"/>
      <c r="BF33" s="899"/>
      <c r="BG33" s="765"/>
      <c r="BH33" s="95"/>
      <c r="BI33" s="899"/>
      <c r="BJ33" s="899"/>
      <c r="BK33" s="899"/>
      <c r="BL33" s="899"/>
      <c r="BM33" s="899"/>
      <c r="BN33" s="899"/>
      <c r="BO33" s="899"/>
      <c r="BP33" s="899"/>
      <c r="BQ33" s="899"/>
      <c r="BR33" s="899"/>
      <c r="BS33" s="765"/>
      <c r="BT33" s="95"/>
      <c r="BU33" s="918"/>
      <c r="BV33" s="918"/>
      <c r="BW33" s="918"/>
      <c r="BX33" s="918"/>
      <c r="BY33" s="918"/>
      <c r="BZ33" s="918"/>
      <c r="CA33" s="304"/>
    </row>
    <row r="34" spans="1:79" x14ac:dyDescent="0.2">
      <c r="A34" s="95"/>
      <c r="B34" s="899"/>
      <c r="C34" s="899"/>
      <c r="D34" s="899"/>
      <c r="E34" s="899"/>
      <c r="F34" s="899"/>
      <c r="G34" s="94"/>
      <c r="H34" s="95"/>
      <c r="I34" s="918"/>
      <c r="J34" s="918"/>
      <c r="K34" s="918"/>
      <c r="L34" s="918"/>
      <c r="M34" s="28"/>
      <c r="N34" s="303"/>
      <c r="O34" s="918"/>
      <c r="P34" s="918"/>
      <c r="Q34" s="918"/>
      <c r="R34" s="918"/>
      <c r="S34" s="304"/>
      <c r="T34" s="28"/>
      <c r="U34" s="918"/>
      <c r="V34" s="918"/>
      <c r="W34" s="918"/>
      <c r="X34" s="918"/>
      <c r="Y34" s="918"/>
      <c r="Z34" s="918"/>
      <c r="AA34" s="918"/>
      <c r="AB34" s="918"/>
      <c r="AC34" s="94"/>
      <c r="AD34" s="95"/>
      <c r="AE34" s="918"/>
      <c r="AF34" s="918"/>
      <c r="AG34" s="918"/>
      <c r="AH34" s="918"/>
      <c r="AI34" s="94"/>
      <c r="AJ34" s="95"/>
      <c r="AK34" s="934"/>
      <c r="AL34" s="934"/>
      <c r="AM34" s="934"/>
      <c r="AN34" s="934"/>
      <c r="AO34" s="934"/>
      <c r="AP34" s="934"/>
      <c r="AQ34" s="94"/>
      <c r="AR34" s="95"/>
      <c r="AS34" s="918"/>
      <c r="AT34" s="918"/>
      <c r="AU34" s="918"/>
      <c r="AV34" s="918"/>
      <c r="AW34" s="94"/>
      <c r="AX34" s="95"/>
      <c r="AY34" s="899"/>
      <c r="AZ34" s="899"/>
      <c r="BA34" s="899"/>
      <c r="BB34" s="899"/>
      <c r="BC34" s="899"/>
      <c r="BD34" s="899"/>
      <c r="BE34" s="899"/>
      <c r="BF34" s="899"/>
      <c r="BG34" s="94"/>
      <c r="BH34" s="95"/>
      <c r="BI34" s="899"/>
      <c r="BJ34" s="899"/>
      <c r="BK34" s="899"/>
      <c r="BL34" s="899"/>
      <c r="BM34" s="899"/>
      <c r="BN34" s="899"/>
      <c r="BO34" s="899"/>
      <c r="BP34" s="899"/>
      <c r="BQ34" s="899"/>
      <c r="BR34" s="899"/>
      <c r="BS34" s="94"/>
      <c r="BT34" s="95"/>
      <c r="BU34" s="918"/>
      <c r="BV34" s="918"/>
      <c r="BW34" s="918"/>
      <c r="BX34" s="918"/>
      <c r="BY34" s="918"/>
      <c r="BZ34" s="918"/>
      <c r="CA34" s="304"/>
    </row>
    <row r="35" spans="1:79" ht="6" customHeight="1" x14ac:dyDescent="0.2">
      <c r="A35" s="44"/>
      <c r="B35" s="30"/>
      <c r="C35" s="30"/>
      <c r="D35" s="30"/>
      <c r="E35" s="30"/>
      <c r="F35" s="30"/>
      <c r="G35" s="91"/>
      <c r="H35" s="44"/>
      <c r="I35" s="30"/>
      <c r="J35" s="30"/>
      <c r="K35" s="30"/>
      <c r="L35" s="30"/>
      <c r="M35" s="30"/>
      <c r="N35" s="621"/>
      <c r="O35" s="30"/>
      <c r="P35" s="30"/>
      <c r="Q35" s="30"/>
      <c r="R35" s="30"/>
      <c r="S35" s="622"/>
      <c r="T35" s="30"/>
      <c r="U35" s="30"/>
      <c r="V35" s="30"/>
      <c r="W35" s="30"/>
      <c r="X35" s="30"/>
      <c r="Y35" s="30"/>
      <c r="Z35" s="30"/>
      <c r="AA35" s="30"/>
      <c r="AB35" s="30"/>
      <c r="AC35" s="91"/>
      <c r="AD35" s="44"/>
      <c r="AE35" s="30"/>
      <c r="AF35" s="30"/>
      <c r="AG35" s="30"/>
      <c r="AH35" s="30"/>
      <c r="AI35" s="91"/>
      <c r="AJ35" s="44"/>
      <c r="AK35" s="30"/>
      <c r="AL35" s="30"/>
      <c r="AM35" s="30"/>
      <c r="AN35" s="30"/>
      <c r="AO35" s="30"/>
      <c r="AP35" s="30"/>
      <c r="AQ35" s="91"/>
      <c r="AR35" s="44"/>
      <c r="AS35" s="30"/>
      <c r="AT35" s="30"/>
      <c r="AU35" s="30"/>
      <c r="AV35" s="30"/>
      <c r="AW35" s="91"/>
      <c r="AX35" s="44"/>
      <c r="AY35" s="30"/>
      <c r="AZ35" s="30"/>
      <c r="BA35" s="30"/>
      <c r="BB35" s="30"/>
      <c r="BC35" s="30"/>
      <c r="BD35" s="30"/>
      <c r="BE35" s="30"/>
      <c r="BF35" s="30"/>
      <c r="BG35" s="91"/>
      <c r="BH35" s="44"/>
      <c r="BI35" s="30"/>
      <c r="BJ35" s="30"/>
      <c r="BK35" s="30"/>
      <c r="BL35" s="30"/>
      <c r="BM35" s="30"/>
      <c r="BN35" s="30"/>
      <c r="BO35" s="30"/>
      <c r="BP35" s="30"/>
      <c r="BQ35" s="30"/>
      <c r="BR35" s="30"/>
      <c r="BS35" s="91"/>
      <c r="BT35" s="44"/>
      <c r="BU35" s="30"/>
      <c r="BV35" s="30"/>
      <c r="BW35" s="30"/>
      <c r="BX35" s="30"/>
      <c r="BY35" s="30"/>
      <c r="BZ35" s="30"/>
      <c r="CA35" s="622"/>
    </row>
    <row r="36" spans="1:79" ht="6" customHeight="1" x14ac:dyDescent="0.2">
      <c r="A36" s="45"/>
      <c r="B36" s="26"/>
      <c r="C36" s="26"/>
      <c r="D36" s="26"/>
      <c r="E36" s="26"/>
      <c r="F36" s="26"/>
      <c r="G36" s="89"/>
      <c r="H36" s="45"/>
      <c r="I36" s="26"/>
      <c r="J36" s="26"/>
      <c r="K36" s="26"/>
      <c r="L36" s="26"/>
      <c r="M36" s="26"/>
      <c r="N36" s="623"/>
      <c r="O36" s="26"/>
      <c r="P36" s="26"/>
      <c r="Q36" s="26"/>
      <c r="R36" s="26"/>
      <c r="S36" s="624"/>
      <c r="T36" s="26"/>
      <c r="U36" s="26"/>
      <c r="V36" s="26"/>
      <c r="W36" s="26"/>
      <c r="X36" s="26"/>
      <c r="Y36" s="26"/>
      <c r="Z36" s="26"/>
      <c r="AA36" s="26"/>
      <c r="AB36" s="26"/>
      <c r="AC36" s="89"/>
      <c r="AD36" s="45"/>
      <c r="AE36" s="26"/>
      <c r="AF36" s="26"/>
      <c r="AG36" s="26"/>
      <c r="AH36" s="26"/>
      <c r="AI36" s="89"/>
      <c r="AJ36" s="45"/>
      <c r="AK36" s="26"/>
      <c r="AL36" s="26"/>
      <c r="AM36" s="26"/>
      <c r="AN36" s="26"/>
      <c r="AO36" s="26"/>
      <c r="AP36" s="26"/>
      <c r="AQ36" s="89"/>
      <c r="AR36" s="45"/>
      <c r="AS36" s="26"/>
      <c r="AT36" s="26"/>
      <c r="AU36" s="26"/>
      <c r="AV36" s="26"/>
      <c r="AW36" s="89"/>
      <c r="AX36" s="45"/>
      <c r="AY36" s="26"/>
      <c r="AZ36" s="26"/>
      <c r="BA36" s="26"/>
      <c r="BB36" s="26"/>
      <c r="BC36" s="26"/>
      <c r="BD36" s="26"/>
      <c r="BE36" s="26"/>
      <c r="BF36" s="26"/>
      <c r="BG36" s="89"/>
      <c r="BH36" s="45"/>
      <c r="BI36" s="26"/>
      <c r="BJ36" s="26"/>
      <c r="BK36" s="26"/>
      <c r="BL36" s="26"/>
      <c r="BM36" s="26"/>
      <c r="BN36" s="26"/>
      <c r="BO36" s="26"/>
      <c r="BP36" s="26"/>
      <c r="BQ36" s="26"/>
      <c r="BR36" s="26"/>
      <c r="BS36" s="89"/>
      <c r="BT36" s="100"/>
      <c r="BU36" s="101"/>
      <c r="BV36" s="101"/>
      <c r="BW36" s="101"/>
      <c r="BX36" s="101"/>
      <c r="BY36" s="101"/>
      <c r="BZ36" s="101"/>
      <c r="CA36" s="625"/>
    </row>
    <row r="37" spans="1:79" x14ac:dyDescent="0.2">
      <c r="A37" s="95"/>
      <c r="B37" s="432" t="s">
        <v>111</v>
      </c>
      <c r="C37" s="28"/>
      <c r="D37" s="28"/>
      <c r="E37" s="28"/>
      <c r="F37" s="28"/>
      <c r="G37" s="94"/>
      <c r="H37" s="95"/>
      <c r="I37" s="28"/>
      <c r="J37" s="28"/>
      <c r="K37" s="28"/>
      <c r="L37" s="28"/>
      <c r="M37" s="28"/>
      <c r="N37" s="303"/>
      <c r="O37" s="28"/>
      <c r="P37" s="28"/>
      <c r="Q37" s="28"/>
      <c r="R37" s="28"/>
      <c r="S37" s="304"/>
      <c r="T37" s="28"/>
      <c r="U37" s="923" t="s">
        <v>387</v>
      </c>
      <c r="V37" s="923"/>
      <c r="W37" s="923"/>
      <c r="X37" s="930"/>
      <c r="Y37" s="45"/>
      <c r="Z37" s="89"/>
      <c r="AA37" s="45"/>
      <c r="AB37" s="89"/>
      <c r="AC37" s="94"/>
      <c r="AD37" s="95"/>
      <c r="AE37" s="28"/>
      <c r="AF37" s="28"/>
      <c r="AG37" s="28"/>
      <c r="AH37" s="28"/>
      <c r="AI37" s="94"/>
      <c r="AJ37" s="95"/>
      <c r="AK37" s="893" t="s">
        <v>518</v>
      </c>
      <c r="AL37" s="893"/>
      <c r="AM37" s="893"/>
      <c r="AN37" s="893"/>
      <c r="AO37" s="893"/>
      <c r="AP37" s="893"/>
      <c r="AQ37" s="94"/>
      <c r="AR37" s="95"/>
      <c r="AS37" s="28"/>
      <c r="AT37" s="28"/>
      <c r="AU37" s="28"/>
      <c r="AV37" s="28"/>
      <c r="AW37" s="94"/>
      <c r="AX37" s="95"/>
      <c r="AY37" s="893" t="s">
        <v>519</v>
      </c>
      <c r="AZ37" s="893"/>
      <c r="BA37" s="893"/>
      <c r="BB37" s="893"/>
      <c r="BC37" s="893"/>
      <c r="BD37" s="893"/>
      <c r="BE37" s="893"/>
      <c r="BF37" s="893"/>
      <c r="BG37" s="94"/>
      <c r="BH37" s="95"/>
      <c r="BI37" s="933" t="s">
        <v>524</v>
      </c>
      <c r="BJ37" s="933"/>
      <c r="BK37" s="933"/>
      <c r="BL37" s="933"/>
      <c r="BM37" s="933"/>
      <c r="BN37" s="931" t="s">
        <v>10</v>
      </c>
      <c r="BO37" s="45"/>
      <c r="BP37" s="89"/>
      <c r="BQ37" s="45"/>
      <c r="BR37" s="89"/>
      <c r="BS37" s="94"/>
      <c r="BT37" s="103"/>
      <c r="BU37" s="104"/>
      <c r="BV37" s="104"/>
      <c r="BW37" s="104"/>
      <c r="BX37" s="104"/>
      <c r="BY37" s="104"/>
      <c r="BZ37" s="104"/>
      <c r="CA37" s="626"/>
    </row>
    <row r="38" spans="1:79" x14ac:dyDescent="0.2">
      <c r="A38" s="95"/>
      <c r="B38" s="28"/>
      <c r="C38" s="28"/>
      <c r="D38" s="28"/>
      <c r="E38" s="28"/>
      <c r="F38" s="28"/>
      <c r="G38" s="94"/>
      <c r="H38" s="95"/>
      <c r="I38" s="28" t="s">
        <v>515</v>
      </c>
      <c r="J38" s="28"/>
      <c r="K38" s="28"/>
      <c r="L38" s="432" t="s">
        <v>10</v>
      </c>
      <c r="M38" s="28"/>
      <c r="N38" s="303"/>
      <c r="O38" s="28" t="s">
        <v>516</v>
      </c>
      <c r="P38" s="28"/>
      <c r="Q38" s="28"/>
      <c r="R38" s="432" t="s">
        <v>10</v>
      </c>
      <c r="S38" s="304"/>
      <c r="T38" s="28"/>
      <c r="U38" s="923"/>
      <c r="V38" s="923"/>
      <c r="W38" s="923"/>
      <c r="X38" s="930"/>
      <c r="Y38" s="44"/>
      <c r="Z38" s="91"/>
      <c r="AA38" s="44"/>
      <c r="AB38" s="91"/>
      <c r="AC38" s="94"/>
      <c r="AD38" s="95"/>
      <c r="AE38" s="28" t="s">
        <v>444</v>
      </c>
      <c r="AF38" s="28"/>
      <c r="AG38" s="28"/>
      <c r="AH38" s="432" t="s">
        <v>10</v>
      </c>
      <c r="AI38" s="94"/>
      <c r="AJ38" s="95"/>
      <c r="AK38" s="893" t="s">
        <v>428</v>
      </c>
      <c r="AL38" s="893"/>
      <c r="AM38" s="893"/>
      <c r="AN38" s="893"/>
      <c r="AO38" s="893"/>
      <c r="AP38" s="893"/>
      <c r="AQ38" s="94"/>
      <c r="AR38" s="95"/>
      <c r="AS38" s="28" t="s">
        <v>444</v>
      </c>
      <c r="AT38" s="28"/>
      <c r="AU38" s="28"/>
      <c r="AV38" s="432" t="s">
        <v>10</v>
      </c>
      <c r="AW38" s="94"/>
      <c r="AX38" s="95"/>
      <c r="AY38" s="893" t="s">
        <v>520</v>
      </c>
      <c r="AZ38" s="893"/>
      <c r="BA38" s="893"/>
      <c r="BB38" s="893"/>
      <c r="BC38" s="893"/>
      <c r="BD38" s="893"/>
      <c r="BE38" s="893"/>
      <c r="BF38" s="893"/>
      <c r="BG38" s="94"/>
      <c r="BH38" s="95"/>
      <c r="BI38" s="933"/>
      <c r="BJ38" s="933"/>
      <c r="BK38" s="933"/>
      <c r="BL38" s="933"/>
      <c r="BM38" s="933"/>
      <c r="BN38" s="932"/>
      <c r="BO38" s="44"/>
      <c r="BP38" s="91"/>
      <c r="BQ38" s="44"/>
      <c r="BR38" s="91"/>
      <c r="BS38" s="94"/>
      <c r="BT38" s="103"/>
      <c r="BU38" s="104"/>
      <c r="BV38" s="104"/>
      <c r="BW38" s="104"/>
      <c r="BX38" s="104"/>
      <c r="BY38" s="104"/>
      <c r="BZ38" s="104"/>
      <c r="CA38" s="626"/>
    </row>
    <row r="39" spans="1:79" ht="6" customHeight="1" x14ac:dyDescent="0.2">
      <c r="A39" s="95"/>
      <c r="B39" s="28"/>
      <c r="C39" s="28"/>
      <c r="D39" s="28"/>
      <c r="E39" s="28"/>
      <c r="F39" s="28"/>
      <c r="G39" s="94"/>
      <c r="H39" s="95"/>
      <c r="I39" s="28"/>
      <c r="J39" s="28"/>
      <c r="K39" s="28"/>
      <c r="L39" s="28"/>
      <c r="M39" s="28"/>
      <c r="N39" s="303"/>
      <c r="O39" s="28"/>
      <c r="P39" s="28"/>
      <c r="Q39" s="28"/>
      <c r="R39" s="28"/>
      <c r="S39" s="304"/>
      <c r="T39" s="28"/>
      <c r="U39" s="28"/>
      <c r="V39" s="28"/>
      <c r="W39" s="28"/>
      <c r="X39" s="28"/>
      <c r="Y39" s="28"/>
      <c r="Z39" s="28"/>
      <c r="AA39" s="28"/>
      <c r="AB39" s="28"/>
      <c r="AC39" s="94"/>
      <c r="AD39" s="95"/>
      <c r="AE39" s="28"/>
      <c r="AF39" s="28"/>
      <c r="AG39" s="28"/>
      <c r="AH39" s="28"/>
      <c r="AI39" s="94"/>
      <c r="AJ39" s="95"/>
      <c r="AK39" s="28"/>
      <c r="AL39" s="28"/>
      <c r="AM39" s="28"/>
      <c r="AN39" s="28"/>
      <c r="AO39" s="28"/>
      <c r="AP39" s="28"/>
      <c r="AQ39" s="94"/>
      <c r="AR39" s="95"/>
      <c r="AS39" s="28"/>
      <c r="AT39" s="28"/>
      <c r="AU39" s="28"/>
      <c r="AV39" s="28"/>
      <c r="AW39" s="94"/>
      <c r="AX39" s="95"/>
      <c r="AY39" s="28"/>
      <c r="AZ39" s="28"/>
      <c r="BA39" s="28"/>
      <c r="BB39" s="28"/>
      <c r="BC39" s="28"/>
      <c r="BD39" s="28"/>
      <c r="BE39" s="28"/>
      <c r="BF39" s="28"/>
      <c r="BG39" s="94"/>
      <c r="BH39" s="95"/>
      <c r="BI39" s="28"/>
      <c r="BJ39" s="28"/>
      <c r="BK39" s="28"/>
      <c r="BL39" s="28"/>
      <c r="BM39" s="28"/>
      <c r="BN39" s="28"/>
      <c r="BO39" s="28"/>
      <c r="BP39" s="28"/>
      <c r="BQ39" s="28"/>
      <c r="BR39" s="28"/>
      <c r="BS39" s="94"/>
      <c r="BT39" s="103"/>
      <c r="BU39" s="104"/>
      <c r="BV39" s="104"/>
      <c r="BW39" s="104"/>
      <c r="BX39" s="104"/>
      <c r="BY39" s="104"/>
      <c r="BZ39" s="104"/>
      <c r="CA39" s="626"/>
    </row>
    <row r="40" spans="1:79" x14ac:dyDescent="0.2">
      <c r="A40" s="95"/>
      <c r="B40" s="416"/>
      <c r="C40" s="28"/>
      <c r="D40" s="28"/>
      <c r="E40" s="28"/>
      <c r="F40" s="28"/>
      <c r="G40" s="94"/>
      <c r="H40" s="95"/>
      <c r="I40" s="416"/>
      <c r="J40" s="416"/>
      <c r="K40" s="416"/>
      <c r="L40" s="416"/>
      <c r="M40" s="28"/>
      <c r="N40" s="303"/>
      <c r="O40" s="416"/>
      <c r="P40" s="416"/>
      <c r="Q40" s="416"/>
      <c r="R40" s="416"/>
      <c r="S40" s="304"/>
      <c r="T40" s="28"/>
      <c r="U40" s="923" t="s">
        <v>388</v>
      </c>
      <c r="V40" s="923"/>
      <c r="W40" s="923"/>
      <c r="X40" s="930"/>
      <c r="Y40" s="45"/>
      <c r="Z40" s="89"/>
      <c r="AA40" s="45"/>
      <c r="AB40" s="89"/>
      <c r="AC40" s="94"/>
      <c r="AD40" s="95"/>
      <c r="AE40" s="416"/>
      <c r="AF40" s="416"/>
      <c r="AG40" s="416"/>
      <c r="AH40" s="416"/>
      <c r="AI40" s="94"/>
      <c r="AJ40" s="95"/>
      <c r="AK40" s="28"/>
      <c r="AL40" s="45"/>
      <c r="AM40" s="89"/>
      <c r="AN40" s="45"/>
      <c r="AO40" s="89"/>
      <c r="AP40" s="416"/>
      <c r="AQ40" s="94"/>
      <c r="AR40" s="95"/>
      <c r="AS40" s="416"/>
      <c r="AT40" s="416"/>
      <c r="AU40" s="416"/>
      <c r="AV40" s="416"/>
      <c r="AW40" s="94"/>
      <c r="AX40" s="95"/>
      <c r="AY40" s="28"/>
      <c r="AZ40" s="28"/>
      <c r="BA40" s="45"/>
      <c r="BB40" s="89"/>
      <c r="BC40" s="45"/>
      <c r="BD40" s="89"/>
      <c r="BE40" s="28"/>
      <c r="BF40" s="28"/>
      <c r="BG40" s="94"/>
      <c r="BH40" s="95"/>
      <c r="BI40" s="933" t="s">
        <v>388</v>
      </c>
      <c r="BJ40" s="933"/>
      <c r="BK40" s="933"/>
      <c r="BL40" s="933"/>
      <c r="BM40" s="933"/>
      <c r="BN40" s="931" t="s">
        <v>12</v>
      </c>
      <c r="BO40" s="45"/>
      <c r="BP40" s="89"/>
      <c r="BQ40" s="45"/>
      <c r="BR40" s="89"/>
      <c r="BS40" s="94"/>
      <c r="BT40" s="103"/>
      <c r="BU40" s="104"/>
      <c r="BV40" s="104"/>
      <c r="BW40" s="104"/>
      <c r="BX40" s="104"/>
      <c r="BY40" s="104"/>
      <c r="BZ40" s="104"/>
      <c r="CA40" s="626"/>
    </row>
    <row r="41" spans="1:79" x14ac:dyDescent="0.2">
      <c r="A41" s="95"/>
      <c r="B41" s="28"/>
      <c r="C41" s="28"/>
      <c r="D41" s="28"/>
      <c r="E41" s="28"/>
      <c r="F41" s="28"/>
      <c r="G41" s="94"/>
      <c r="H41" s="95"/>
      <c r="I41" s="28" t="s">
        <v>514</v>
      </c>
      <c r="J41" s="28"/>
      <c r="K41" s="28"/>
      <c r="L41" s="432" t="s">
        <v>12</v>
      </c>
      <c r="M41" s="28"/>
      <c r="N41" s="303"/>
      <c r="O41" s="28" t="s">
        <v>517</v>
      </c>
      <c r="P41" s="28"/>
      <c r="Q41" s="28"/>
      <c r="R41" s="432" t="s">
        <v>12</v>
      </c>
      <c r="S41" s="304"/>
      <c r="T41" s="28"/>
      <c r="U41" s="923"/>
      <c r="V41" s="923"/>
      <c r="W41" s="923"/>
      <c r="X41" s="930"/>
      <c r="Y41" s="44"/>
      <c r="Z41" s="91"/>
      <c r="AA41" s="44"/>
      <c r="AB41" s="91"/>
      <c r="AC41" s="94"/>
      <c r="AD41" s="95"/>
      <c r="AE41" s="28" t="s">
        <v>445</v>
      </c>
      <c r="AF41" s="28"/>
      <c r="AG41" s="28"/>
      <c r="AH41" s="432" t="s">
        <v>12</v>
      </c>
      <c r="AI41" s="94"/>
      <c r="AJ41" s="95"/>
      <c r="AK41" s="28"/>
      <c r="AL41" s="44"/>
      <c r="AM41" s="91"/>
      <c r="AN41" s="44"/>
      <c r="AO41" s="91"/>
      <c r="AP41" s="416"/>
      <c r="AQ41" s="94"/>
      <c r="AR41" s="95"/>
      <c r="AS41" s="28" t="s">
        <v>445</v>
      </c>
      <c r="AT41" s="28"/>
      <c r="AU41" s="28"/>
      <c r="AV41" s="432" t="s">
        <v>12</v>
      </c>
      <c r="AW41" s="94"/>
      <c r="AX41" s="95"/>
      <c r="AY41" s="28"/>
      <c r="AZ41" s="28"/>
      <c r="BA41" s="44"/>
      <c r="BB41" s="91"/>
      <c r="BC41" s="44"/>
      <c r="BD41" s="91"/>
      <c r="BE41" s="28"/>
      <c r="BF41" s="28"/>
      <c r="BG41" s="94"/>
      <c r="BH41" s="95"/>
      <c r="BI41" s="933"/>
      <c r="BJ41" s="933"/>
      <c r="BK41" s="933"/>
      <c r="BL41" s="933"/>
      <c r="BM41" s="933"/>
      <c r="BN41" s="932"/>
      <c r="BO41" s="44"/>
      <c r="BP41" s="91"/>
      <c r="BQ41" s="44"/>
      <c r="BR41" s="91"/>
      <c r="BS41" s="94"/>
      <c r="BT41" s="103"/>
      <c r="BU41" s="104"/>
      <c r="BV41" s="104"/>
      <c r="BW41" s="104"/>
      <c r="BX41" s="104"/>
      <c r="BY41" s="104"/>
      <c r="BZ41" s="104"/>
      <c r="CA41" s="626"/>
    </row>
    <row r="42" spans="1:79" ht="6" customHeight="1" x14ac:dyDescent="0.2">
      <c r="A42" s="95"/>
      <c r="B42" s="28"/>
      <c r="C42" s="28"/>
      <c r="D42" s="28"/>
      <c r="E42" s="28"/>
      <c r="F42" s="28"/>
      <c r="G42" s="94"/>
      <c r="H42" s="95"/>
      <c r="I42" s="416"/>
      <c r="J42" s="416"/>
      <c r="K42" s="416"/>
      <c r="L42" s="416"/>
      <c r="M42" s="28"/>
      <c r="N42" s="303"/>
      <c r="O42" s="416"/>
      <c r="P42" s="416"/>
      <c r="Q42" s="416"/>
      <c r="R42" s="416"/>
      <c r="S42" s="304"/>
      <c r="T42" s="28"/>
      <c r="U42" s="416"/>
      <c r="V42" s="28"/>
      <c r="W42" s="28"/>
      <c r="X42" s="28"/>
      <c r="Y42" s="28"/>
      <c r="Z42" s="28"/>
      <c r="AA42" s="28"/>
      <c r="AB42" s="28"/>
      <c r="AC42" s="94"/>
      <c r="AD42" s="95"/>
      <c r="AE42" s="28"/>
      <c r="AF42" s="28"/>
      <c r="AG42" s="28"/>
      <c r="AH42" s="28"/>
      <c r="AI42" s="94"/>
      <c r="AJ42" s="95"/>
      <c r="AK42" s="28"/>
      <c r="AL42" s="28"/>
      <c r="AM42" s="28"/>
      <c r="AN42" s="28"/>
      <c r="AO42" s="28"/>
      <c r="AP42" s="28"/>
      <c r="AQ42" s="94"/>
      <c r="AR42" s="95"/>
      <c r="AS42" s="416"/>
      <c r="AT42" s="416"/>
      <c r="AU42" s="416"/>
      <c r="AV42" s="416"/>
      <c r="AW42" s="94"/>
      <c r="AX42" s="95"/>
      <c r="AY42" s="28"/>
      <c r="AZ42" s="28"/>
      <c r="BA42" s="28"/>
      <c r="BB42" s="28"/>
      <c r="BC42" s="28"/>
      <c r="BD42" s="28"/>
      <c r="BE42" s="28"/>
      <c r="BF42" s="28"/>
      <c r="BG42" s="94"/>
      <c r="BH42" s="95"/>
      <c r="BI42" s="416"/>
      <c r="BJ42" s="416"/>
      <c r="BK42" s="416"/>
      <c r="BL42" s="416"/>
      <c r="BM42" s="416"/>
      <c r="BN42" s="416"/>
      <c r="BO42" s="416"/>
      <c r="BP42" s="416"/>
      <c r="BQ42" s="416"/>
      <c r="BR42" s="416"/>
      <c r="BS42" s="94"/>
      <c r="BT42" s="103"/>
      <c r="BU42" s="104"/>
      <c r="BV42" s="104"/>
      <c r="BW42" s="104"/>
      <c r="BX42" s="104"/>
      <c r="BY42" s="104"/>
      <c r="BZ42" s="104"/>
      <c r="CA42" s="626"/>
    </row>
    <row r="43" spans="1:79" x14ac:dyDescent="0.2">
      <c r="A43" s="95"/>
      <c r="B43" s="28"/>
      <c r="C43" s="28"/>
      <c r="D43" s="28"/>
      <c r="E43" s="28"/>
      <c r="F43" s="28"/>
      <c r="G43" s="94"/>
      <c r="H43" s="95"/>
      <c r="I43" s="416"/>
      <c r="J43" s="416"/>
      <c r="K43" s="416"/>
      <c r="L43" s="416"/>
      <c r="M43" s="28"/>
      <c r="N43" s="303"/>
      <c r="O43" s="416"/>
      <c r="P43" s="416"/>
      <c r="Q43" s="416"/>
      <c r="R43" s="416"/>
      <c r="S43" s="304"/>
      <c r="T43" s="28"/>
      <c r="U43" s="45"/>
      <c r="V43" s="89"/>
      <c r="W43" s="45"/>
      <c r="X43" s="89"/>
      <c r="Y43" s="45"/>
      <c r="Z43" s="89"/>
      <c r="AA43" s="45"/>
      <c r="AB43" s="89"/>
      <c r="AC43" s="94"/>
      <c r="AD43" s="95"/>
      <c r="AE43" s="416"/>
      <c r="AF43" s="416"/>
      <c r="AG43" s="416"/>
      <c r="AH43" s="416"/>
      <c r="AI43" s="94"/>
      <c r="AJ43" s="95"/>
      <c r="AK43" s="416"/>
      <c r="AL43" s="416"/>
      <c r="AM43" s="416"/>
      <c r="AN43" s="416"/>
      <c r="AO43" s="416"/>
      <c r="AP43" s="416"/>
      <c r="AQ43" s="94"/>
      <c r="AR43" s="95"/>
      <c r="AS43" s="416"/>
      <c r="AT43" s="416"/>
      <c r="AU43" s="416"/>
      <c r="AV43" s="416"/>
      <c r="AW43" s="94"/>
      <c r="AX43" s="95"/>
      <c r="AY43" s="28"/>
      <c r="AZ43" s="416"/>
      <c r="BA43" s="416"/>
      <c r="BB43" s="416"/>
      <c r="BC43" s="416"/>
      <c r="BD43" s="416"/>
      <c r="BE43" s="416"/>
      <c r="BF43" s="416"/>
      <c r="BG43" s="94"/>
      <c r="BH43" s="95"/>
      <c r="BI43" s="933" t="s">
        <v>428</v>
      </c>
      <c r="BJ43" s="933"/>
      <c r="BK43" s="933"/>
      <c r="BL43" s="933"/>
      <c r="BM43" s="933"/>
      <c r="BN43" s="931" t="s">
        <v>14</v>
      </c>
      <c r="BO43" s="45"/>
      <c r="BP43" s="89"/>
      <c r="BQ43" s="45"/>
      <c r="BR43" s="89"/>
      <c r="BS43" s="94"/>
      <c r="BT43" s="103"/>
      <c r="BU43" s="104"/>
      <c r="BV43" s="104"/>
      <c r="BW43" s="104"/>
      <c r="BX43" s="104"/>
      <c r="BY43" s="104"/>
      <c r="BZ43" s="104"/>
      <c r="CA43" s="626"/>
    </row>
    <row r="44" spans="1:79" x14ac:dyDescent="0.2">
      <c r="A44" s="95"/>
      <c r="B44" s="28"/>
      <c r="C44" s="28"/>
      <c r="D44" s="28"/>
      <c r="E44" s="28"/>
      <c r="F44" s="28"/>
      <c r="G44" s="94"/>
      <c r="H44" s="95"/>
      <c r="I44" s="28"/>
      <c r="J44" s="28"/>
      <c r="K44" s="28"/>
      <c r="L44" s="28"/>
      <c r="M44" s="28"/>
      <c r="N44" s="303"/>
      <c r="O44" s="28"/>
      <c r="P44" s="28"/>
      <c r="Q44" s="28"/>
      <c r="R44" s="28"/>
      <c r="S44" s="304"/>
      <c r="T44" s="28"/>
      <c r="U44" s="44"/>
      <c r="V44" s="91"/>
      <c r="W44" s="44"/>
      <c r="X44" s="91"/>
      <c r="Y44" s="44"/>
      <c r="Z44" s="91"/>
      <c r="AA44" s="44"/>
      <c r="AB44" s="91"/>
      <c r="AC44" s="94"/>
      <c r="AD44" s="95"/>
      <c r="AE44" s="929" t="s">
        <v>1641</v>
      </c>
      <c r="AF44" s="929"/>
      <c r="AG44" s="929"/>
      <c r="AH44" s="929"/>
      <c r="AI44" s="94"/>
      <c r="AJ44" s="95"/>
      <c r="AK44" s="416"/>
      <c r="AL44" s="416"/>
      <c r="AM44" s="416"/>
      <c r="AN44" s="416"/>
      <c r="AO44" s="416"/>
      <c r="AP44" s="416"/>
      <c r="AQ44" s="94"/>
      <c r="AR44" s="95"/>
      <c r="AS44" s="28"/>
      <c r="AT44" s="28"/>
      <c r="AU44" s="28"/>
      <c r="AV44" s="28"/>
      <c r="AW44" s="94"/>
      <c r="AX44" s="95"/>
      <c r="AY44" s="893" t="s">
        <v>521</v>
      </c>
      <c r="AZ44" s="893"/>
      <c r="BA44" s="893"/>
      <c r="BB44" s="893"/>
      <c r="BC44" s="893"/>
      <c r="BD44" s="893"/>
      <c r="BE44" s="893"/>
      <c r="BF44" s="893"/>
      <c r="BG44" s="94"/>
      <c r="BH44" s="95"/>
      <c r="BI44" s="933"/>
      <c r="BJ44" s="933"/>
      <c r="BK44" s="933"/>
      <c r="BL44" s="933"/>
      <c r="BM44" s="933"/>
      <c r="BN44" s="932"/>
      <c r="BO44" s="44"/>
      <c r="BP44" s="91"/>
      <c r="BQ44" s="44"/>
      <c r="BR44" s="91"/>
      <c r="BS44" s="94"/>
      <c r="BT44" s="103"/>
      <c r="BU44" s="104"/>
      <c r="BV44" s="104"/>
      <c r="BW44" s="104"/>
      <c r="BX44" s="104"/>
      <c r="BY44" s="104"/>
      <c r="BZ44" s="104"/>
      <c r="CA44" s="626"/>
    </row>
    <row r="45" spans="1:79" x14ac:dyDescent="0.2">
      <c r="A45" s="95"/>
      <c r="B45" s="28"/>
      <c r="C45" s="28"/>
      <c r="D45" s="28"/>
      <c r="E45" s="28"/>
      <c r="F45" s="28"/>
      <c r="G45" s="94"/>
      <c r="H45" s="95"/>
      <c r="I45" s="28"/>
      <c r="J45" s="28"/>
      <c r="K45" s="28"/>
      <c r="L45" s="28"/>
      <c r="M45" s="28"/>
      <c r="N45" s="303"/>
      <c r="O45" s="28"/>
      <c r="P45" s="28"/>
      <c r="Q45" s="28"/>
      <c r="R45" s="28"/>
      <c r="S45" s="304"/>
      <c r="T45" s="28"/>
      <c r="U45" s="890" t="s">
        <v>389</v>
      </c>
      <c r="V45" s="890"/>
      <c r="W45" s="890"/>
      <c r="X45" s="890"/>
      <c r="Y45" s="890"/>
      <c r="Z45" s="890"/>
      <c r="AA45" s="890"/>
      <c r="AB45" s="890"/>
      <c r="AC45" s="94"/>
      <c r="AD45" s="95"/>
      <c r="AE45" s="929"/>
      <c r="AF45" s="929"/>
      <c r="AG45" s="929"/>
      <c r="AH45" s="929"/>
      <c r="AI45" s="94"/>
      <c r="AJ45" s="95"/>
      <c r="AK45" s="28"/>
      <c r="AL45" s="28"/>
      <c r="AM45" s="28"/>
      <c r="AN45" s="28"/>
      <c r="AO45" s="28"/>
      <c r="AP45" s="28"/>
      <c r="AQ45" s="94"/>
      <c r="AR45" s="95"/>
      <c r="AS45" s="28"/>
      <c r="AT45" s="28"/>
      <c r="AU45" s="28"/>
      <c r="AV45" s="28"/>
      <c r="AW45" s="94"/>
      <c r="AX45" s="95"/>
      <c r="AY45" s="28"/>
      <c r="AZ45" s="28" t="s">
        <v>522</v>
      </c>
      <c r="BA45" s="416"/>
      <c r="BB45" s="28"/>
      <c r="BC45" s="28"/>
      <c r="BD45" s="28"/>
      <c r="BE45" s="28"/>
      <c r="BF45" s="28"/>
      <c r="BG45" s="94"/>
      <c r="BH45" s="95"/>
      <c r="BI45" s="416"/>
      <c r="BJ45" s="416"/>
      <c r="BK45" s="416"/>
      <c r="BL45" s="416"/>
      <c r="BM45" s="416"/>
      <c r="BN45" s="416"/>
      <c r="BO45" s="416"/>
      <c r="BP45" s="416"/>
      <c r="BQ45" s="416"/>
      <c r="BR45" s="416"/>
      <c r="BS45" s="94"/>
      <c r="BT45" s="103"/>
      <c r="BU45" s="104"/>
      <c r="BV45" s="104"/>
      <c r="BW45" s="104"/>
      <c r="BX45" s="104"/>
      <c r="BY45" s="104"/>
      <c r="BZ45" s="104"/>
      <c r="CA45" s="626"/>
    </row>
    <row r="46" spans="1:79" ht="6" customHeight="1" x14ac:dyDescent="0.2">
      <c r="A46" s="44"/>
      <c r="B46" s="30"/>
      <c r="C46" s="30"/>
      <c r="D46" s="30"/>
      <c r="E46" s="30"/>
      <c r="F46" s="30"/>
      <c r="G46" s="91"/>
      <c r="H46" s="44"/>
      <c r="I46" s="30"/>
      <c r="J46" s="30"/>
      <c r="K46" s="30"/>
      <c r="L46" s="30"/>
      <c r="M46" s="30"/>
      <c r="N46" s="621"/>
      <c r="O46" s="30"/>
      <c r="P46" s="30"/>
      <c r="Q46" s="30"/>
      <c r="R46" s="30"/>
      <c r="S46" s="622"/>
      <c r="T46" s="30"/>
      <c r="U46" s="30"/>
      <c r="V46" s="30"/>
      <c r="W46" s="30"/>
      <c r="X46" s="30"/>
      <c r="Y46" s="30"/>
      <c r="Z46" s="30"/>
      <c r="AA46" s="30"/>
      <c r="AB46" s="30"/>
      <c r="AC46" s="91"/>
      <c r="AD46" s="44"/>
      <c r="AE46" s="30"/>
      <c r="AF46" s="30"/>
      <c r="AG46" s="30"/>
      <c r="AH46" s="30"/>
      <c r="AI46" s="91"/>
      <c r="AJ46" s="44"/>
      <c r="AK46" s="30"/>
      <c r="AL46" s="30"/>
      <c r="AM46" s="30"/>
      <c r="AN46" s="30"/>
      <c r="AO46" s="30"/>
      <c r="AP46" s="30"/>
      <c r="AQ46" s="91"/>
      <c r="AR46" s="44"/>
      <c r="AS46" s="30"/>
      <c r="AT46" s="30"/>
      <c r="AU46" s="30"/>
      <c r="AV46" s="30"/>
      <c r="AW46" s="91"/>
      <c r="AX46" s="44"/>
      <c r="AY46" s="30"/>
      <c r="AZ46" s="30"/>
      <c r="BA46" s="30"/>
      <c r="BB46" s="30"/>
      <c r="BC46" s="30"/>
      <c r="BD46" s="30"/>
      <c r="BE46" s="30"/>
      <c r="BF46" s="30"/>
      <c r="BG46" s="91"/>
      <c r="BH46" s="44"/>
      <c r="BI46" s="30"/>
      <c r="BJ46" s="30"/>
      <c r="BK46" s="30"/>
      <c r="BL46" s="30"/>
      <c r="BM46" s="30"/>
      <c r="BN46" s="30"/>
      <c r="BO46" s="30"/>
      <c r="BP46" s="30"/>
      <c r="BQ46" s="30"/>
      <c r="BR46" s="30"/>
      <c r="BS46" s="91"/>
      <c r="BT46" s="106"/>
      <c r="BU46" s="107"/>
      <c r="BV46" s="107"/>
      <c r="BW46" s="107"/>
      <c r="BX46" s="107"/>
      <c r="BY46" s="107"/>
      <c r="BZ46" s="107"/>
      <c r="CA46" s="627"/>
    </row>
    <row r="47" spans="1:79" ht="6" customHeight="1" x14ac:dyDescent="0.2">
      <c r="A47" s="45"/>
      <c r="B47" s="26"/>
      <c r="C47" s="26"/>
      <c r="D47" s="26"/>
      <c r="E47" s="26"/>
      <c r="F47" s="26"/>
      <c r="G47" s="89"/>
      <c r="H47" s="45"/>
      <c r="I47" s="26"/>
      <c r="J47" s="26"/>
      <c r="K47" s="26"/>
      <c r="L47" s="26"/>
      <c r="M47" s="26"/>
      <c r="N47" s="623"/>
      <c r="O47" s="26"/>
      <c r="P47" s="26"/>
      <c r="Q47" s="26"/>
      <c r="R47" s="26"/>
      <c r="S47" s="624"/>
      <c r="T47" s="26"/>
      <c r="U47" s="26"/>
      <c r="V47" s="26"/>
      <c r="W47" s="26"/>
      <c r="X47" s="26"/>
      <c r="Y47" s="26"/>
      <c r="Z47" s="26"/>
      <c r="AA47" s="26"/>
      <c r="AB47" s="26"/>
      <c r="AC47" s="89"/>
      <c r="AD47" s="45"/>
      <c r="AE47" s="26"/>
      <c r="AF47" s="26"/>
      <c r="AG47" s="26"/>
      <c r="AH47" s="26"/>
      <c r="AI47" s="89"/>
      <c r="AJ47" s="45"/>
      <c r="AK47" s="26"/>
      <c r="AL47" s="26"/>
      <c r="AM47" s="26"/>
      <c r="AN47" s="26"/>
      <c r="AO47" s="26"/>
      <c r="AP47" s="26"/>
      <c r="AQ47" s="89"/>
      <c r="AR47" s="45"/>
      <c r="AS47" s="26"/>
      <c r="AT47" s="26"/>
      <c r="AU47" s="26"/>
      <c r="AV47" s="26"/>
      <c r="AW47" s="89"/>
      <c r="AX47" s="45"/>
      <c r="AY47" s="26"/>
      <c r="AZ47" s="26"/>
      <c r="BA47" s="26"/>
      <c r="BB47" s="26"/>
      <c r="BC47" s="26"/>
      <c r="BD47" s="26"/>
      <c r="BE47" s="26"/>
      <c r="BF47" s="26"/>
      <c r="BG47" s="89"/>
      <c r="BH47" s="45"/>
      <c r="BI47" s="26"/>
      <c r="BJ47" s="26"/>
      <c r="BK47" s="26"/>
      <c r="BL47" s="26"/>
      <c r="BM47" s="26"/>
      <c r="BN47" s="26"/>
      <c r="BO47" s="26"/>
      <c r="BP47" s="26"/>
      <c r="BQ47" s="26"/>
      <c r="BR47" s="26"/>
      <c r="BS47" s="89"/>
      <c r="BT47" s="45"/>
      <c r="BU47" s="26"/>
      <c r="BV47" s="26"/>
      <c r="BW47" s="26"/>
      <c r="BX47" s="26"/>
      <c r="BY47" s="26"/>
      <c r="BZ47" s="26"/>
      <c r="CA47" s="624"/>
    </row>
    <row r="48" spans="1:79" x14ac:dyDescent="0.2">
      <c r="A48" s="95"/>
      <c r="B48" s="432" t="s">
        <v>112</v>
      </c>
      <c r="C48" s="28"/>
      <c r="D48" s="28"/>
      <c r="E48" s="28"/>
      <c r="F48" s="28"/>
      <c r="G48" s="94"/>
      <c r="H48" s="95"/>
      <c r="I48" s="28"/>
      <c r="J48" s="28"/>
      <c r="K48" s="28"/>
      <c r="L48" s="28"/>
      <c r="M48" s="28"/>
      <c r="N48" s="303"/>
      <c r="O48" s="28"/>
      <c r="P48" s="28"/>
      <c r="Q48" s="28"/>
      <c r="R48" s="28"/>
      <c r="S48" s="304"/>
      <c r="T48" s="28"/>
      <c r="U48" s="923" t="s">
        <v>387</v>
      </c>
      <c r="V48" s="923"/>
      <c r="W48" s="923"/>
      <c r="X48" s="930"/>
      <c r="Y48" s="45"/>
      <c r="Z48" s="89"/>
      <c r="AA48" s="45"/>
      <c r="AB48" s="89"/>
      <c r="AC48" s="94"/>
      <c r="AD48" s="95"/>
      <c r="AE48" s="28"/>
      <c r="AF48" s="28"/>
      <c r="AG48" s="28"/>
      <c r="AH48" s="28"/>
      <c r="AI48" s="94"/>
      <c r="AJ48" s="95"/>
      <c r="AK48" s="893" t="s">
        <v>518</v>
      </c>
      <c r="AL48" s="893"/>
      <c r="AM48" s="893"/>
      <c r="AN48" s="893"/>
      <c r="AO48" s="893"/>
      <c r="AP48" s="893"/>
      <c r="AQ48" s="94"/>
      <c r="AR48" s="95"/>
      <c r="AS48" s="28"/>
      <c r="AT48" s="28"/>
      <c r="AU48" s="28"/>
      <c r="AV48" s="28"/>
      <c r="AW48" s="94"/>
      <c r="AX48" s="95"/>
      <c r="AY48" s="893" t="s">
        <v>519</v>
      </c>
      <c r="AZ48" s="893"/>
      <c r="BA48" s="893"/>
      <c r="BB48" s="893"/>
      <c r="BC48" s="893"/>
      <c r="BD48" s="893"/>
      <c r="BE48" s="893"/>
      <c r="BF48" s="893"/>
      <c r="BG48" s="765"/>
      <c r="BH48" s="786"/>
      <c r="BI48" s="933" t="s">
        <v>524</v>
      </c>
      <c r="BJ48" s="933"/>
      <c r="BK48" s="933"/>
      <c r="BL48" s="933"/>
      <c r="BM48" s="933"/>
      <c r="BN48" s="931" t="s">
        <v>10</v>
      </c>
      <c r="BO48" s="45"/>
      <c r="BP48" s="89"/>
      <c r="BQ48" s="45"/>
      <c r="BR48" s="89"/>
      <c r="BS48" s="94"/>
      <c r="BT48" s="95"/>
      <c r="BU48" s="28" t="s">
        <v>444</v>
      </c>
      <c r="BV48" s="28"/>
      <c r="BW48" s="28"/>
      <c r="BX48" s="28"/>
      <c r="BY48" s="28"/>
      <c r="BZ48" s="432" t="s">
        <v>10</v>
      </c>
      <c r="CA48" s="304"/>
    </row>
    <row r="49" spans="1:84" x14ac:dyDescent="0.2">
      <c r="A49" s="95"/>
      <c r="B49" s="28"/>
      <c r="C49" s="28"/>
      <c r="D49" s="28"/>
      <c r="E49" s="28"/>
      <c r="F49" s="28"/>
      <c r="G49" s="94"/>
      <c r="H49" s="95"/>
      <c r="I49" s="696" t="s">
        <v>515</v>
      </c>
      <c r="J49" s="28"/>
      <c r="K49" s="28"/>
      <c r="L49" s="432" t="s">
        <v>10</v>
      </c>
      <c r="M49" s="28"/>
      <c r="N49" s="303"/>
      <c r="O49" s="696" t="s">
        <v>516</v>
      </c>
      <c r="P49" s="28"/>
      <c r="Q49" s="28"/>
      <c r="R49" s="432" t="s">
        <v>10</v>
      </c>
      <c r="S49" s="304"/>
      <c r="T49" s="28"/>
      <c r="U49" s="923"/>
      <c r="V49" s="923"/>
      <c r="W49" s="923"/>
      <c r="X49" s="930"/>
      <c r="Y49" s="44"/>
      <c r="Z49" s="91"/>
      <c r="AA49" s="44"/>
      <c r="AB49" s="91"/>
      <c r="AC49" s="94"/>
      <c r="AD49" s="95"/>
      <c r="AE49" s="28" t="s">
        <v>444</v>
      </c>
      <c r="AF49" s="28"/>
      <c r="AG49" s="28"/>
      <c r="AH49" s="432" t="s">
        <v>10</v>
      </c>
      <c r="AI49" s="94"/>
      <c r="AJ49" s="95"/>
      <c r="AK49" s="893" t="s">
        <v>428</v>
      </c>
      <c r="AL49" s="893"/>
      <c r="AM49" s="893"/>
      <c r="AN49" s="893"/>
      <c r="AO49" s="893"/>
      <c r="AP49" s="893"/>
      <c r="AQ49" s="94"/>
      <c r="AR49" s="95"/>
      <c r="AS49" s="28" t="s">
        <v>444</v>
      </c>
      <c r="AT49" s="28"/>
      <c r="AU49" s="28"/>
      <c r="AV49" s="432" t="s">
        <v>10</v>
      </c>
      <c r="AW49" s="94"/>
      <c r="AX49" s="95"/>
      <c r="AY49" s="893" t="s">
        <v>520</v>
      </c>
      <c r="AZ49" s="893"/>
      <c r="BA49" s="893"/>
      <c r="BB49" s="893"/>
      <c r="BC49" s="893"/>
      <c r="BD49" s="893"/>
      <c r="BE49" s="893"/>
      <c r="BF49" s="893"/>
      <c r="BG49" s="765"/>
      <c r="BH49" s="95"/>
      <c r="BI49" s="933"/>
      <c r="BJ49" s="933"/>
      <c r="BK49" s="933"/>
      <c r="BL49" s="933"/>
      <c r="BM49" s="933"/>
      <c r="BN49" s="932"/>
      <c r="BO49" s="44"/>
      <c r="BP49" s="91"/>
      <c r="BQ49" s="44"/>
      <c r="BR49" s="91"/>
      <c r="BS49" s="94"/>
      <c r="BT49" s="95"/>
      <c r="BU49" s="936" t="s">
        <v>1642</v>
      </c>
      <c r="BV49" s="936"/>
      <c r="BW49" s="936"/>
      <c r="BX49" s="936"/>
      <c r="BY49" s="936"/>
      <c r="BZ49" s="28"/>
      <c r="CA49" s="304"/>
    </row>
    <row r="50" spans="1:84" ht="6" customHeight="1" x14ac:dyDescent="0.2">
      <c r="A50" s="95"/>
      <c r="B50" s="28"/>
      <c r="C50" s="28"/>
      <c r="D50" s="28"/>
      <c r="E50" s="28"/>
      <c r="F50" s="28"/>
      <c r="G50" s="94"/>
      <c r="H50" s="95"/>
      <c r="I50" s="28"/>
      <c r="J50" s="28"/>
      <c r="K50" s="28"/>
      <c r="L50" s="28"/>
      <c r="M50" s="28"/>
      <c r="N50" s="303"/>
      <c r="O50" s="28"/>
      <c r="P50" s="28"/>
      <c r="Q50" s="28"/>
      <c r="R50" s="28"/>
      <c r="S50" s="304"/>
      <c r="T50" s="28"/>
      <c r="U50" s="28"/>
      <c r="V50" s="28"/>
      <c r="W50" s="28"/>
      <c r="X50" s="28"/>
      <c r="Y50" s="28"/>
      <c r="Z50" s="28"/>
      <c r="AA50" s="28"/>
      <c r="AB50" s="28"/>
      <c r="AC50" s="94"/>
      <c r="AD50" s="95"/>
      <c r="AE50" s="28"/>
      <c r="AF50" s="28"/>
      <c r="AG50" s="28"/>
      <c r="AH50" s="28"/>
      <c r="AI50" s="94"/>
      <c r="AJ50" s="95"/>
      <c r="AK50" s="28"/>
      <c r="AL50" s="28"/>
      <c r="AM50" s="28"/>
      <c r="AN50" s="28"/>
      <c r="AO50" s="28"/>
      <c r="AP50" s="28"/>
      <c r="AQ50" s="94"/>
      <c r="AR50" s="95"/>
      <c r="AS50" s="28"/>
      <c r="AT50" s="28"/>
      <c r="AU50" s="28"/>
      <c r="AV50" s="28"/>
      <c r="AW50" s="94"/>
      <c r="AX50" s="95"/>
      <c r="AY50" s="28"/>
      <c r="AZ50" s="28"/>
      <c r="BA50" s="28"/>
      <c r="BB50" s="28"/>
      <c r="BC50" s="28"/>
      <c r="BD50" s="28"/>
      <c r="BE50" s="28"/>
      <c r="BF50" s="28"/>
      <c r="BG50" s="94"/>
      <c r="BH50" s="95"/>
      <c r="BI50" s="28"/>
      <c r="BJ50" s="28"/>
      <c r="BK50" s="28"/>
      <c r="BL50" s="28"/>
      <c r="BM50" s="28"/>
      <c r="BN50" s="28"/>
      <c r="BO50" s="28"/>
      <c r="BP50" s="28"/>
      <c r="BQ50" s="28"/>
      <c r="BR50" s="28"/>
      <c r="BS50" s="94"/>
      <c r="BT50" s="95"/>
      <c r="BU50" s="936"/>
      <c r="BV50" s="936"/>
      <c r="BW50" s="936"/>
      <c r="BX50" s="936"/>
      <c r="BY50" s="936"/>
      <c r="BZ50" s="28"/>
      <c r="CA50" s="304"/>
    </row>
    <row r="51" spans="1:84" x14ac:dyDescent="0.2">
      <c r="A51" s="95"/>
      <c r="B51" s="28"/>
      <c r="C51" s="28"/>
      <c r="D51" s="28"/>
      <c r="E51" s="28"/>
      <c r="F51" s="28"/>
      <c r="G51" s="94"/>
      <c r="H51" s="95"/>
      <c r="I51" s="416"/>
      <c r="J51" s="416"/>
      <c r="K51" s="416"/>
      <c r="L51" s="416"/>
      <c r="M51" s="28"/>
      <c r="N51" s="303"/>
      <c r="O51" s="416"/>
      <c r="P51" s="416"/>
      <c r="Q51" s="416"/>
      <c r="R51" s="416"/>
      <c r="S51" s="304"/>
      <c r="T51" s="28"/>
      <c r="U51" s="923" t="s">
        <v>388</v>
      </c>
      <c r="V51" s="923"/>
      <c r="W51" s="923"/>
      <c r="X51" s="930"/>
      <c r="Y51" s="45"/>
      <c r="Z51" s="89"/>
      <c r="AA51" s="45"/>
      <c r="AB51" s="89"/>
      <c r="AC51" s="94"/>
      <c r="AD51" s="95"/>
      <c r="AE51" s="28" t="s">
        <v>445</v>
      </c>
      <c r="AF51" s="28"/>
      <c r="AG51" s="28"/>
      <c r="AH51" s="432" t="s">
        <v>12</v>
      </c>
      <c r="AI51" s="94"/>
      <c r="AJ51" s="95"/>
      <c r="AK51" s="28"/>
      <c r="AL51" s="45"/>
      <c r="AM51" s="89"/>
      <c r="AN51" s="45"/>
      <c r="AO51" s="89"/>
      <c r="AP51" s="416"/>
      <c r="AQ51" s="94"/>
      <c r="AR51" s="95"/>
      <c r="AS51" s="416"/>
      <c r="AT51" s="416"/>
      <c r="AU51" s="416"/>
      <c r="AV51" s="416"/>
      <c r="AW51" s="94"/>
      <c r="AX51" s="95"/>
      <c r="AY51" s="28"/>
      <c r="AZ51" s="28"/>
      <c r="BA51" s="45"/>
      <c r="BB51" s="89"/>
      <c r="BC51" s="45"/>
      <c r="BD51" s="89"/>
      <c r="BE51" s="95"/>
      <c r="BF51" s="28"/>
      <c r="BG51" s="94"/>
      <c r="BH51" s="95"/>
      <c r="BI51" s="933" t="s">
        <v>388</v>
      </c>
      <c r="BJ51" s="933"/>
      <c r="BK51" s="933"/>
      <c r="BL51" s="933"/>
      <c r="BM51" s="933"/>
      <c r="BN51" s="931" t="s">
        <v>12</v>
      </c>
      <c r="BO51" s="45"/>
      <c r="BP51" s="89"/>
      <c r="BQ51" s="45"/>
      <c r="BR51" s="89"/>
      <c r="BS51" s="94"/>
      <c r="BT51" s="95"/>
      <c r="BU51" s="936"/>
      <c r="BV51" s="936"/>
      <c r="BW51" s="936"/>
      <c r="BX51" s="936"/>
      <c r="BY51" s="936"/>
      <c r="BZ51" s="416"/>
      <c r="CA51" s="304"/>
      <c r="CF51" s="433"/>
    </row>
    <row r="52" spans="1:84" x14ac:dyDescent="0.2">
      <c r="A52" s="95"/>
      <c r="B52" s="28"/>
      <c r="C52" s="28"/>
      <c r="D52" s="28"/>
      <c r="E52" s="28"/>
      <c r="F52" s="28"/>
      <c r="G52" s="94"/>
      <c r="H52" s="95"/>
      <c r="I52" s="696" t="s">
        <v>514</v>
      </c>
      <c r="J52" s="28"/>
      <c r="K52" s="28"/>
      <c r="L52" s="432" t="s">
        <v>12</v>
      </c>
      <c r="M52" s="28"/>
      <c r="N52" s="303"/>
      <c r="O52" s="696" t="s">
        <v>517</v>
      </c>
      <c r="P52" s="28"/>
      <c r="Q52" s="28"/>
      <c r="R52" s="432" t="s">
        <v>12</v>
      </c>
      <c r="S52" s="304"/>
      <c r="T52" s="28"/>
      <c r="U52" s="923"/>
      <c r="V52" s="923"/>
      <c r="W52" s="923"/>
      <c r="X52" s="930"/>
      <c r="Y52" s="44"/>
      <c r="Z52" s="91"/>
      <c r="AA52" s="44"/>
      <c r="AB52" s="91"/>
      <c r="AC52" s="94"/>
      <c r="AD52" s="95"/>
      <c r="AE52" s="28"/>
      <c r="AF52" s="28"/>
      <c r="AG52" s="28"/>
      <c r="AH52" s="28"/>
      <c r="AI52" s="94"/>
      <c r="AJ52" s="95"/>
      <c r="AK52" s="28"/>
      <c r="AL52" s="44"/>
      <c r="AM52" s="91"/>
      <c r="AN52" s="44"/>
      <c r="AO52" s="91"/>
      <c r="AP52" s="416"/>
      <c r="AQ52" s="94"/>
      <c r="AR52" s="95"/>
      <c r="AS52" s="28" t="s">
        <v>445</v>
      </c>
      <c r="AT52" s="28"/>
      <c r="AU52" s="28"/>
      <c r="AV52" s="432" t="s">
        <v>12</v>
      </c>
      <c r="AW52" s="94"/>
      <c r="AX52" s="95"/>
      <c r="AY52" s="28"/>
      <c r="AZ52" s="28"/>
      <c r="BA52" s="44"/>
      <c r="BB52" s="91"/>
      <c r="BC52" s="44"/>
      <c r="BD52" s="91"/>
      <c r="BE52" s="95"/>
      <c r="BF52" s="28"/>
      <c r="BG52" s="94"/>
      <c r="BH52" s="95"/>
      <c r="BI52" s="933"/>
      <c r="BJ52" s="933"/>
      <c r="BK52" s="933"/>
      <c r="BL52" s="933"/>
      <c r="BM52" s="933"/>
      <c r="BN52" s="932"/>
      <c r="BO52" s="44"/>
      <c r="BP52" s="91"/>
      <c r="BQ52" s="44"/>
      <c r="BR52" s="91"/>
      <c r="BS52" s="94"/>
      <c r="BT52" s="95"/>
      <c r="BU52" s="416"/>
      <c r="BV52" s="416"/>
      <c r="BW52" s="416"/>
      <c r="BX52" s="416"/>
      <c r="BY52" s="416"/>
      <c r="BZ52" s="416"/>
      <c r="CA52" s="304"/>
    </row>
    <row r="53" spans="1:84" ht="6" customHeight="1" x14ac:dyDescent="0.2">
      <c r="A53" s="95"/>
      <c r="B53" s="28"/>
      <c r="C53" s="28"/>
      <c r="D53" s="28"/>
      <c r="E53" s="28"/>
      <c r="F53" s="28"/>
      <c r="G53" s="94"/>
      <c r="H53" s="95"/>
      <c r="I53" s="416"/>
      <c r="J53" s="416"/>
      <c r="K53" s="416"/>
      <c r="L53" s="416"/>
      <c r="M53" s="28"/>
      <c r="N53" s="303"/>
      <c r="O53" s="416"/>
      <c r="P53" s="416"/>
      <c r="Q53" s="416"/>
      <c r="R53" s="416"/>
      <c r="S53" s="304"/>
      <c r="T53" s="28"/>
      <c r="U53" s="416"/>
      <c r="V53" s="28"/>
      <c r="W53" s="28"/>
      <c r="X53" s="28"/>
      <c r="Y53" s="28"/>
      <c r="Z53" s="28"/>
      <c r="AA53" s="28"/>
      <c r="AB53" s="28"/>
      <c r="AC53" s="94"/>
      <c r="AD53" s="95"/>
      <c r="AE53" s="28"/>
      <c r="AF53" s="28"/>
      <c r="AG53" s="28"/>
      <c r="AH53" s="416"/>
      <c r="AI53" s="94"/>
      <c r="AJ53" s="95"/>
      <c r="AK53" s="28"/>
      <c r="AL53" s="28"/>
      <c r="AM53" s="28"/>
      <c r="AN53" s="28"/>
      <c r="AO53" s="28"/>
      <c r="AP53" s="28"/>
      <c r="AQ53" s="94"/>
      <c r="AR53" s="95"/>
      <c r="AS53" s="416"/>
      <c r="AT53" s="416"/>
      <c r="AU53" s="416"/>
      <c r="AV53" s="416"/>
      <c r="AW53" s="94"/>
      <c r="AX53" s="95"/>
      <c r="AY53" s="28"/>
      <c r="AZ53" s="28"/>
      <c r="BA53" s="28"/>
      <c r="BB53" s="28"/>
      <c r="BC53" s="28"/>
      <c r="BD53" s="28"/>
      <c r="BE53" s="28"/>
      <c r="BF53" s="28"/>
      <c r="BG53" s="94"/>
      <c r="BH53" s="95"/>
      <c r="BI53" s="416"/>
      <c r="BJ53" s="416"/>
      <c r="BK53" s="416"/>
      <c r="BL53" s="416"/>
      <c r="BM53" s="416"/>
      <c r="BN53" s="416"/>
      <c r="BO53" s="416"/>
      <c r="BP53" s="416"/>
      <c r="BQ53" s="416"/>
      <c r="BR53" s="416"/>
      <c r="BS53" s="94"/>
      <c r="BT53" s="95"/>
      <c r="BU53" s="28"/>
      <c r="BV53" s="28"/>
      <c r="BW53" s="28"/>
      <c r="BX53" s="28"/>
      <c r="BY53" s="28"/>
      <c r="BZ53" s="28"/>
      <c r="CA53" s="304"/>
    </row>
    <row r="54" spans="1:84" ht="11.25" customHeight="1" x14ac:dyDescent="0.2">
      <c r="A54" s="95"/>
      <c r="B54" s="28"/>
      <c r="C54" s="28"/>
      <c r="D54" s="28"/>
      <c r="E54" s="28"/>
      <c r="F54" s="28"/>
      <c r="G54" s="94"/>
      <c r="H54" s="95"/>
      <c r="I54" s="416"/>
      <c r="J54" s="416"/>
      <c r="K54" s="416"/>
      <c r="L54" s="416"/>
      <c r="M54" s="28"/>
      <c r="N54" s="303"/>
      <c r="O54" s="416"/>
      <c r="P54" s="416"/>
      <c r="Q54" s="416"/>
      <c r="R54" s="416"/>
      <c r="S54" s="304"/>
      <c r="T54" s="28"/>
      <c r="U54" s="45"/>
      <c r="V54" s="89"/>
      <c r="W54" s="45"/>
      <c r="X54" s="89"/>
      <c r="Y54" s="45"/>
      <c r="Z54" s="89"/>
      <c r="AA54" s="45"/>
      <c r="AB54" s="89"/>
      <c r="AC54" s="94"/>
      <c r="AD54" s="95"/>
      <c r="AE54" s="929" t="s">
        <v>1641</v>
      </c>
      <c r="AF54" s="929"/>
      <c r="AG54" s="929"/>
      <c r="AH54" s="929"/>
      <c r="AI54" s="94"/>
      <c r="AJ54" s="95"/>
      <c r="AK54" s="416"/>
      <c r="AL54" s="416"/>
      <c r="AM54" s="416"/>
      <c r="AN54" s="416"/>
      <c r="AO54" s="416"/>
      <c r="AP54" s="416"/>
      <c r="AQ54" s="94"/>
      <c r="AR54" s="95"/>
      <c r="AS54" s="416"/>
      <c r="AT54" s="416"/>
      <c r="AU54" s="416"/>
      <c r="AV54" s="416"/>
      <c r="AW54" s="94"/>
      <c r="AX54" s="95"/>
      <c r="AY54" s="28"/>
      <c r="AZ54" s="416"/>
      <c r="BA54" s="416"/>
      <c r="BB54" s="416"/>
      <c r="BC54" s="416"/>
      <c r="BD54" s="416"/>
      <c r="BE54" s="416"/>
      <c r="BF54" s="416"/>
      <c r="BG54" s="94"/>
      <c r="BH54" s="95"/>
      <c r="BI54" s="933" t="s">
        <v>428</v>
      </c>
      <c r="BJ54" s="933"/>
      <c r="BK54" s="933"/>
      <c r="BL54" s="933"/>
      <c r="BM54" s="933"/>
      <c r="BN54" s="931" t="s">
        <v>14</v>
      </c>
      <c r="BO54" s="45"/>
      <c r="BP54" s="89"/>
      <c r="BQ54" s="45"/>
      <c r="BR54" s="89"/>
      <c r="BS54" s="94"/>
      <c r="BT54" s="95"/>
      <c r="BU54" s="28" t="s">
        <v>445</v>
      </c>
      <c r="BV54" s="28"/>
      <c r="BW54" s="28"/>
      <c r="BX54" s="28"/>
      <c r="BY54" s="28"/>
      <c r="BZ54" s="432" t="s">
        <v>12</v>
      </c>
      <c r="CA54" s="304"/>
    </row>
    <row r="55" spans="1:84" ht="11.25" customHeight="1" x14ac:dyDescent="0.2">
      <c r="A55" s="95"/>
      <c r="B55" s="28"/>
      <c r="C55" s="28"/>
      <c r="D55" s="28"/>
      <c r="E55" s="28"/>
      <c r="F55" s="28"/>
      <c r="G55" s="94"/>
      <c r="H55" s="95"/>
      <c r="I55" s="28"/>
      <c r="J55" s="28"/>
      <c r="K55" s="28"/>
      <c r="L55" s="28"/>
      <c r="M55" s="28"/>
      <c r="N55" s="303"/>
      <c r="O55" s="28"/>
      <c r="P55" s="28"/>
      <c r="Q55" s="28"/>
      <c r="R55" s="28"/>
      <c r="S55" s="304"/>
      <c r="T55" s="28"/>
      <c r="U55" s="44"/>
      <c r="V55" s="91"/>
      <c r="W55" s="44"/>
      <c r="X55" s="91"/>
      <c r="Y55" s="44"/>
      <c r="Z55" s="91"/>
      <c r="AA55" s="44"/>
      <c r="AB55" s="91"/>
      <c r="AC55" s="94"/>
      <c r="AD55" s="95"/>
      <c r="AE55" s="929"/>
      <c r="AF55" s="929"/>
      <c r="AG55" s="929"/>
      <c r="AH55" s="929"/>
      <c r="AI55" s="94"/>
      <c r="AJ55" s="95"/>
      <c r="AK55" s="416"/>
      <c r="AL55" s="416"/>
      <c r="AM55" s="416"/>
      <c r="AN55" s="416"/>
      <c r="AO55" s="416"/>
      <c r="AP55" s="416"/>
      <c r="AQ55" s="94"/>
      <c r="AR55" s="95"/>
      <c r="AS55" s="28"/>
      <c r="AT55" s="28"/>
      <c r="AU55" s="28"/>
      <c r="AV55" s="28"/>
      <c r="AW55" s="94"/>
      <c r="AX55" s="95"/>
      <c r="AY55" s="28" t="s">
        <v>523</v>
      </c>
      <c r="AZ55" s="416"/>
      <c r="BA55" s="28"/>
      <c r="BB55" s="416"/>
      <c r="BC55" s="416"/>
      <c r="BD55" s="416"/>
      <c r="BE55" s="416"/>
      <c r="BF55" s="416"/>
      <c r="BG55" s="94"/>
      <c r="BH55" s="95"/>
      <c r="BI55" s="933"/>
      <c r="BJ55" s="933"/>
      <c r="BK55" s="933"/>
      <c r="BL55" s="933"/>
      <c r="BM55" s="933"/>
      <c r="BN55" s="932"/>
      <c r="BO55" s="44"/>
      <c r="BP55" s="91"/>
      <c r="BQ55" s="44"/>
      <c r="BR55" s="91"/>
      <c r="BS55" s="94"/>
      <c r="BT55" s="95"/>
      <c r="BU55" s="937" t="s">
        <v>1643</v>
      </c>
      <c r="BV55" s="937"/>
      <c r="BW55" s="937"/>
      <c r="BX55" s="937"/>
      <c r="BY55" s="937"/>
      <c r="BZ55" s="28"/>
      <c r="CA55" s="304"/>
    </row>
    <row r="56" spans="1:84" x14ac:dyDescent="0.2">
      <c r="A56" s="95"/>
      <c r="B56" s="28"/>
      <c r="C56" s="28"/>
      <c r="D56" s="28"/>
      <c r="E56" s="28"/>
      <c r="F56" s="28"/>
      <c r="G56" s="94"/>
      <c r="H56" s="95"/>
      <c r="I56" s="28"/>
      <c r="J56" s="28"/>
      <c r="K56" s="28"/>
      <c r="L56" s="28"/>
      <c r="M56" s="28"/>
      <c r="N56" s="303"/>
      <c r="O56" s="28"/>
      <c r="P56" s="28"/>
      <c r="Q56" s="28"/>
      <c r="R56" s="28"/>
      <c r="S56" s="304"/>
      <c r="T56" s="28"/>
      <c r="U56" s="890" t="s">
        <v>389</v>
      </c>
      <c r="V56" s="890"/>
      <c r="W56" s="890"/>
      <c r="X56" s="890"/>
      <c r="Y56" s="890"/>
      <c r="Z56" s="890"/>
      <c r="AA56" s="890"/>
      <c r="AB56" s="890"/>
      <c r="AC56" s="94"/>
      <c r="AD56" s="95"/>
      <c r="AE56" s="416"/>
      <c r="AF56" s="416"/>
      <c r="AG56" s="416"/>
      <c r="AH56" s="416"/>
      <c r="AI56" s="94"/>
      <c r="AJ56" s="95"/>
      <c r="AK56" s="28"/>
      <c r="AL56" s="28"/>
      <c r="AM56" s="28"/>
      <c r="AN56" s="28"/>
      <c r="AO56" s="28"/>
      <c r="AP56" s="28"/>
      <c r="AQ56" s="94"/>
      <c r="AR56" s="95"/>
      <c r="AS56" s="28"/>
      <c r="AT56" s="28"/>
      <c r="AU56" s="28"/>
      <c r="AV56" s="28"/>
      <c r="AW56" s="94"/>
      <c r="AX56" s="95"/>
      <c r="AY56" s="28"/>
      <c r="AZ56" s="28"/>
      <c r="BA56" s="416"/>
      <c r="BB56" s="28"/>
      <c r="BC56" s="28"/>
      <c r="BD56" s="28"/>
      <c r="BE56" s="28"/>
      <c r="BF56" s="28"/>
      <c r="BG56" s="94"/>
      <c r="BH56" s="95"/>
      <c r="BI56" s="416"/>
      <c r="BJ56" s="416"/>
      <c r="BK56" s="416"/>
      <c r="BL56" s="416"/>
      <c r="BM56" s="416"/>
      <c r="BN56" s="416"/>
      <c r="BO56" s="416"/>
      <c r="BP56" s="416"/>
      <c r="BQ56" s="416"/>
      <c r="BR56" s="416"/>
      <c r="BS56" s="94"/>
      <c r="BT56" s="95"/>
      <c r="BU56" s="937"/>
      <c r="BV56" s="937"/>
      <c r="BW56" s="937"/>
      <c r="BX56" s="937"/>
      <c r="BY56" s="937"/>
      <c r="BZ56" s="416"/>
      <c r="CA56" s="304"/>
    </row>
    <row r="57" spans="1:84" ht="6" customHeight="1" x14ac:dyDescent="0.2">
      <c r="A57" s="44"/>
      <c r="B57" s="30"/>
      <c r="C57" s="30"/>
      <c r="D57" s="30"/>
      <c r="E57" s="30"/>
      <c r="F57" s="30"/>
      <c r="G57" s="91"/>
      <c r="H57" s="44"/>
      <c r="I57" s="30"/>
      <c r="J57" s="30"/>
      <c r="K57" s="30"/>
      <c r="L57" s="30"/>
      <c r="M57" s="30"/>
      <c r="N57" s="621"/>
      <c r="O57" s="30"/>
      <c r="P57" s="30"/>
      <c r="Q57" s="30"/>
      <c r="R57" s="30"/>
      <c r="S57" s="622"/>
      <c r="T57" s="30"/>
      <c r="U57" s="30"/>
      <c r="V57" s="30"/>
      <c r="W57" s="30"/>
      <c r="X57" s="30"/>
      <c r="Y57" s="30"/>
      <c r="Z57" s="30"/>
      <c r="AA57" s="30"/>
      <c r="AB57" s="30"/>
      <c r="AC57" s="91"/>
      <c r="AD57" s="44"/>
      <c r="AE57" s="30"/>
      <c r="AF57" s="30"/>
      <c r="AG57" s="30"/>
      <c r="AH57" s="30"/>
      <c r="AI57" s="91"/>
      <c r="AJ57" s="44"/>
      <c r="AK57" s="30"/>
      <c r="AL57" s="30"/>
      <c r="AM57" s="30"/>
      <c r="AN57" s="30"/>
      <c r="AO57" s="30"/>
      <c r="AP57" s="30"/>
      <c r="AQ57" s="91"/>
      <c r="AR57" s="44"/>
      <c r="AS57" s="30"/>
      <c r="AT57" s="30"/>
      <c r="AU57" s="30"/>
      <c r="AV57" s="30"/>
      <c r="AW57" s="91"/>
      <c r="AX57" s="44"/>
      <c r="AY57" s="30"/>
      <c r="AZ57" s="30"/>
      <c r="BA57" s="30"/>
      <c r="BB57" s="30"/>
      <c r="BC57" s="30"/>
      <c r="BD57" s="30"/>
      <c r="BE57" s="30"/>
      <c r="BF57" s="30"/>
      <c r="BG57" s="91"/>
      <c r="BH57" s="44"/>
      <c r="BI57" s="30"/>
      <c r="BJ57" s="30"/>
      <c r="BK57" s="30"/>
      <c r="BL57" s="30"/>
      <c r="BM57" s="30"/>
      <c r="BN57" s="30"/>
      <c r="BO57" s="30"/>
      <c r="BP57" s="30"/>
      <c r="BQ57" s="30"/>
      <c r="BR57" s="30"/>
      <c r="BS57" s="91"/>
      <c r="BT57" s="44"/>
      <c r="BU57" s="30"/>
      <c r="BV57" s="30"/>
      <c r="BW57" s="30"/>
      <c r="BX57" s="30"/>
      <c r="BY57" s="30"/>
      <c r="BZ57" s="30"/>
      <c r="CA57" s="622"/>
    </row>
    <row r="58" spans="1:84" ht="6" customHeight="1" x14ac:dyDescent="0.2">
      <c r="A58" s="45"/>
      <c r="B58" s="26"/>
      <c r="C58" s="26"/>
      <c r="D58" s="26"/>
      <c r="E58" s="26"/>
      <c r="F58" s="26"/>
      <c r="G58" s="89"/>
      <c r="H58" s="45"/>
      <c r="I58" s="26"/>
      <c r="J58" s="26"/>
      <c r="K58" s="26"/>
      <c r="L58" s="26"/>
      <c r="M58" s="26"/>
      <c r="N58" s="623"/>
      <c r="O58" s="26"/>
      <c r="P58" s="26"/>
      <c r="Q58" s="26"/>
      <c r="R58" s="26"/>
      <c r="S58" s="624"/>
      <c r="T58" s="26"/>
      <c r="U58" s="26"/>
      <c r="V58" s="26"/>
      <c r="W58" s="26"/>
      <c r="X58" s="26"/>
      <c r="Y58" s="26"/>
      <c r="Z58" s="26"/>
      <c r="AA58" s="26"/>
      <c r="AB58" s="26"/>
      <c r="AC58" s="89"/>
      <c r="AD58" s="45"/>
      <c r="AE58" s="26"/>
      <c r="AF58" s="26"/>
      <c r="AG58" s="26"/>
      <c r="AH58" s="26"/>
      <c r="AI58" s="89"/>
      <c r="AJ58" s="45"/>
      <c r="AK58" s="26"/>
      <c r="AL58" s="26"/>
      <c r="AM58" s="26"/>
      <c r="AN58" s="26"/>
      <c r="AO58" s="26"/>
      <c r="AP58" s="26"/>
      <c r="AQ58" s="89"/>
      <c r="AR58" s="45"/>
      <c r="AS58" s="26"/>
      <c r="AT58" s="26"/>
      <c r="AU58" s="26"/>
      <c r="AV58" s="26"/>
      <c r="AW58" s="89"/>
      <c r="AX58" s="45"/>
      <c r="AY58" s="26"/>
      <c r="AZ58" s="26"/>
      <c r="BA58" s="26"/>
      <c r="BB58" s="26"/>
      <c r="BC58" s="26"/>
      <c r="BD58" s="26"/>
      <c r="BE58" s="26"/>
      <c r="BF58" s="26"/>
      <c r="BG58" s="89"/>
      <c r="BH58" s="45"/>
      <c r="BI58" s="26"/>
      <c r="BJ58" s="26"/>
      <c r="BK58" s="26"/>
      <c r="BL58" s="26"/>
      <c r="BM58" s="26"/>
      <c r="BN58" s="26"/>
      <c r="BO58" s="26"/>
      <c r="BP58" s="26"/>
      <c r="BQ58" s="26"/>
      <c r="BR58" s="26"/>
      <c r="BS58" s="89"/>
      <c r="BT58" s="45"/>
      <c r="BU58" s="26"/>
      <c r="BV58" s="26"/>
      <c r="BW58" s="26"/>
      <c r="BX58" s="26"/>
      <c r="BY58" s="26"/>
      <c r="BZ58" s="26"/>
      <c r="CA58" s="624"/>
    </row>
    <row r="59" spans="1:84" x14ac:dyDescent="0.2">
      <c r="A59" s="95"/>
      <c r="B59" s="432" t="s">
        <v>113</v>
      </c>
      <c r="C59" s="28"/>
      <c r="D59" s="28"/>
      <c r="E59" s="28"/>
      <c r="F59" s="28"/>
      <c r="G59" s="94"/>
      <c r="H59" s="95"/>
      <c r="I59" s="28"/>
      <c r="J59" s="28"/>
      <c r="K59" s="28"/>
      <c r="L59" s="28"/>
      <c r="M59" s="28"/>
      <c r="N59" s="303"/>
      <c r="O59" s="28"/>
      <c r="P59" s="28"/>
      <c r="Q59" s="28"/>
      <c r="R59" s="28"/>
      <c r="S59" s="304"/>
      <c r="T59" s="28"/>
      <c r="U59" s="923" t="s">
        <v>387</v>
      </c>
      <c r="V59" s="923"/>
      <c r="W59" s="923"/>
      <c r="X59" s="930"/>
      <c r="Y59" s="45"/>
      <c r="Z59" s="89"/>
      <c r="AA59" s="45"/>
      <c r="AB59" s="89"/>
      <c r="AC59" s="94"/>
      <c r="AD59" s="95"/>
      <c r="AE59" s="28"/>
      <c r="AF59" s="28"/>
      <c r="AG59" s="28"/>
      <c r="AH59" s="28"/>
      <c r="AI59" s="94"/>
      <c r="AJ59" s="95"/>
      <c r="AK59" s="893" t="s">
        <v>518</v>
      </c>
      <c r="AL59" s="893"/>
      <c r="AM59" s="893"/>
      <c r="AN59" s="893"/>
      <c r="AO59" s="893"/>
      <c r="AP59" s="893"/>
      <c r="AQ59" s="94"/>
      <c r="AR59" s="95"/>
      <c r="AS59" s="28"/>
      <c r="AT59" s="28"/>
      <c r="AU59" s="28"/>
      <c r="AV59" s="28"/>
      <c r="AW59" s="94"/>
      <c r="AX59" s="95"/>
      <c r="AY59" s="893" t="s">
        <v>519</v>
      </c>
      <c r="AZ59" s="893"/>
      <c r="BA59" s="893"/>
      <c r="BB59" s="893"/>
      <c r="BC59" s="893"/>
      <c r="BD59" s="893"/>
      <c r="BE59" s="893"/>
      <c r="BF59" s="893"/>
      <c r="BG59" s="765"/>
      <c r="BH59" s="95"/>
      <c r="BI59" s="933" t="s">
        <v>524</v>
      </c>
      <c r="BJ59" s="933"/>
      <c r="BK59" s="933"/>
      <c r="BL59" s="933"/>
      <c r="BM59" s="933"/>
      <c r="BN59" s="931" t="s">
        <v>10</v>
      </c>
      <c r="BO59" s="45"/>
      <c r="BP59" s="89"/>
      <c r="BQ59" s="45"/>
      <c r="BR59" s="89"/>
      <c r="BS59" s="94"/>
      <c r="BT59" s="95"/>
      <c r="BU59" s="28" t="s">
        <v>444</v>
      </c>
      <c r="BV59" s="28"/>
      <c r="BW59" s="28"/>
      <c r="BX59" s="28"/>
      <c r="BY59" s="28"/>
      <c r="BZ59" s="432" t="s">
        <v>10</v>
      </c>
      <c r="CA59" s="304"/>
    </row>
    <row r="60" spans="1:84" ht="11.25" customHeight="1" x14ac:dyDescent="0.2">
      <c r="A60" s="95"/>
      <c r="B60" s="28"/>
      <c r="C60" s="28"/>
      <c r="D60" s="28"/>
      <c r="E60" s="28"/>
      <c r="F60" s="28"/>
      <c r="G60" s="94"/>
      <c r="H60" s="95"/>
      <c r="I60" s="696" t="s">
        <v>515</v>
      </c>
      <c r="J60" s="28"/>
      <c r="K60" s="28"/>
      <c r="L60" s="432" t="s">
        <v>10</v>
      </c>
      <c r="M60" s="28"/>
      <c r="N60" s="303"/>
      <c r="O60" s="696" t="s">
        <v>516</v>
      </c>
      <c r="P60" s="28"/>
      <c r="Q60" s="28"/>
      <c r="R60" s="432" t="s">
        <v>10</v>
      </c>
      <c r="S60" s="304"/>
      <c r="T60" s="28"/>
      <c r="U60" s="923"/>
      <c r="V60" s="923"/>
      <c r="W60" s="923"/>
      <c r="X60" s="930"/>
      <c r="Y60" s="44"/>
      <c r="Z60" s="91"/>
      <c r="AA60" s="44"/>
      <c r="AB60" s="91"/>
      <c r="AC60" s="94"/>
      <c r="AD60" s="95"/>
      <c r="AE60" s="28" t="s">
        <v>444</v>
      </c>
      <c r="AF60" s="28"/>
      <c r="AG60" s="28"/>
      <c r="AH60" s="432" t="s">
        <v>10</v>
      </c>
      <c r="AI60" s="94"/>
      <c r="AJ60" s="95"/>
      <c r="AK60" s="893" t="s">
        <v>428</v>
      </c>
      <c r="AL60" s="893"/>
      <c r="AM60" s="893"/>
      <c r="AN60" s="893"/>
      <c r="AO60" s="893"/>
      <c r="AP60" s="893"/>
      <c r="AQ60" s="94"/>
      <c r="AR60" s="95"/>
      <c r="AS60" s="698" t="s">
        <v>444</v>
      </c>
      <c r="AT60" s="28"/>
      <c r="AU60" s="28"/>
      <c r="AV60" s="432" t="s">
        <v>10</v>
      </c>
      <c r="AW60" s="94"/>
      <c r="AX60" s="95"/>
      <c r="AY60" s="893" t="s">
        <v>520</v>
      </c>
      <c r="AZ60" s="893"/>
      <c r="BA60" s="893"/>
      <c r="BB60" s="893"/>
      <c r="BC60" s="893"/>
      <c r="BD60" s="893"/>
      <c r="BE60" s="893"/>
      <c r="BF60" s="893"/>
      <c r="BG60" s="765"/>
      <c r="BH60" s="95"/>
      <c r="BI60" s="933"/>
      <c r="BJ60" s="933"/>
      <c r="BK60" s="933"/>
      <c r="BL60" s="933"/>
      <c r="BM60" s="933"/>
      <c r="BN60" s="932"/>
      <c r="BO60" s="44"/>
      <c r="BP60" s="91"/>
      <c r="BQ60" s="44"/>
      <c r="BR60" s="91"/>
      <c r="BS60" s="94"/>
      <c r="BT60" s="95"/>
      <c r="BU60" s="28"/>
      <c r="BV60" s="935" t="s">
        <v>1642</v>
      </c>
      <c r="BW60" s="935"/>
      <c r="BX60" s="935"/>
      <c r="BY60" s="935"/>
      <c r="BZ60" s="28"/>
      <c r="CA60" s="304"/>
    </row>
    <row r="61" spans="1:84" ht="6" customHeight="1" x14ac:dyDescent="0.2">
      <c r="A61" s="95"/>
      <c r="B61" s="28"/>
      <c r="C61" s="28"/>
      <c r="D61" s="28"/>
      <c r="E61" s="28"/>
      <c r="F61" s="28"/>
      <c r="G61" s="94"/>
      <c r="H61" s="95"/>
      <c r="I61" s="28"/>
      <c r="J61" s="28"/>
      <c r="K61" s="28"/>
      <c r="L61" s="28"/>
      <c r="M61" s="28"/>
      <c r="N61" s="303"/>
      <c r="O61" s="28"/>
      <c r="P61" s="28"/>
      <c r="Q61" s="28"/>
      <c r="R61" s="28"/>
      <c r="S61" s="304"/>
      <c r="T61" s="28"/>
      <c r="U61" s="28"/>
      <c r="V61" s="28"/>
      <c r="W61" s="28"/>
      <c r="X61" s="28"/>
      <c r="Y61" s="28"/>
      <c r="Z61" s="28"/>
      <c r="AA61" s="28"/>
      <c r="AB61" s="28"/>
      <c r="AC61" s="94"/>
      <c r="AD61" s="95"/>
      <c r="AE61" s="28"/>
      <c r="AF61" s="28"/>
      <c r="AG61" s="28"/>
      <c r="AH61" s="28"/>
      <c r="AI61" s="94"/>
      <c r="AJ61" s="95"/>
      <c r="AK61" s="28"/>
      <c r="AL61" s="28"/>
      <c r="AM61" s="28"/>
      <c r="AN61" s="28"/>
      <c r="AO61" s="28"/>
      <c r="AP61" s="28"/>
      <c r="AQ61" s="94"/>
      <c r="AR61" s="95"/>
      <c r="AS61" s="28"/>
      <c r="AT61" s="28"/>
      <c r="AU61" s="28"/>
      <c r="AV61" s="28"/>
      <c r="AW61" s="94"/>
      <c r="AX61" s="95"/>
      <c r="AY61" s="28"/>
      <c r="AZ61" s="28"/>
      <c r="BA61" s="28"/>
      <c r="BB61" s="28"/>
      <c r="BC61" s="28"/>
      <c r="BD61" s="28"/>
      <c r="BE61" s="28"/>
      <c r="BF61" s="28"/>
      <c r="BG61" s="94"/>
      <c r="BH61" s="95"/>
      <c r="BI61" s="28"/>
      <c r="BJ61" s="28"/>
      <c r="BK61" s="28"/>
      <c r="BL61" s="28"/>
      <c r="BM61" s="28"/>
      <c r="BN61" s="28"/>
      <c r="BO61" s="28"/>
      <c r="BP61" s="28"/>
      <c r="BQ61" s="28"/>
      <c r="BR61" s="28"/>
      <c r="BS61" s="94"/>
      <c r="BT61" s="95"/>
      <c r="BU61" s="28"/>
      <c r="BV61" s="935"/>
      <c r="BW61" s="935"/>
      <c r="BX61" s="935"/>
      <c r="BY61" s="935"/>
      <c r="BZ61" s="28"/>
      <c r="CA61" s="304"/>
    </row>
    <row r="62" spans="1:84" x14ac:dyDescent="0.2">
      <c r="A62" s="95"/>
      <c r="B62" s="28"/>
      <c r="C62" s="28"/>
      <c r="D62" s="28"/>
      <c r="E62" s="28"/>
      <c r="F62" s="28"/>
      <c r="G62" s="94"/>
      <c r="H62" s="95"/>
      <c r="I62" s="416"/>
      <c r="J62" s="416"/>
      <c r="K62" s="416"/>
      <c r="L62" s="416"/>
      <c r="M62" s="28"/>
      <c r="N62" s="303"/>
      <c r="O62" s="416"/>
      <c r="P62" s="416"/>
      <c r="Q62" s="416"/>
      <c r="R62" s="416"/>
      <c r="S62" s="304"/>
      <c r="T62" s="28"/>
      <c r="U62" s="923" t="s">
        <v>388</v>
      </c>
      <c r="V62" s="923"/>
      <c r="W62" s="923"/>
      <c r="X62" s="930"/>
      <c r="Y62" s="45"/>
      <c r="Z62" s="89"/>
      <c r="AA62" s="45"/>
      <c r="AB62" s="89"/>
      <c r="AC62" s="94"/>
      <c r="AD62" s="95"/>
      <c r="AE62" s="28" t="s">
        <v>11</v>
      </c>
      <c r="AF62" s="28"/>
      <c r="AG62" s="28"/>
      <c r="AH62" s="432" t="s">
        <v>12</v>
      </c>
      <c r="AI62" s="94"/>
      <c r="AJ62" s="95"/>
      <c r="AK62" s="28"/>
      <c r="AL62" s="45"/>
      <c r="AM62" s="89"/>
      <c r="AN62" s="45"/>
      <c r="AO62" s="89"/>
      <c r="AP62" s="416"/>
      <c r="AQ62" s="94"/>
      <c r="AR62" s="95"/>
      <c r="AS62" s="416"/>
      <c r="AT62" s="416"/>
      <c r="AU62" s="416"/>
      <c r="AV62" s="416"/>
      <c r="AW62" s="94"/>
      <c r="AX62" s="95"/>
      <c r="AY62" s="28"/>
      <c r="AZ62" s="28"/>
      <c r="BA62" s="45"/>
      <c r="BB62" s="89"/>
      <c r="BC62" s="45"/>
      <c r="BD62" s="89"/>
      <c r="BE62" s="95"/>
      <c r="BF62" s="28"/>
      <c r="BG62" s="94"/>
      <c r="BH62" s="95"/>
      <c r="BI62" s="933" t="s">
        <v>388</v>
      </c>
      <c r="BJ62" s="933"/>
      <c r="BK62" s="933"/>
      <c r="BL62" s="933"/>
      <c r="BM62" s="933"/>
      <c r="BN62" s="931" t="s">
        <v>12</v>
      </c>
      <c r="BO62" s="45"/>
      <c r="BP62" s="89"/>
      <c r="BQ62" s="45"/>
      <c r="BR62" s="89"/>
      <c r="BS62" s="94"/>
      <c r="BT62" s="95"/>
      <c r="BU62" s="416"/>
      <c r="BV62" s="935"/>
      <c r="BW62" s="935"/>
      <c r="BX62" s="935"/>
      <c r="BY62" s="935"/>
      <c r="BZ62" s="416"/>
      <c r="CA62" s="304"/>
    </row>
    <row r="63" spans="1:84" x14ac:dyDescent="0.2">
      <c r="A63" s="95"/>
      <c r="B63" s="28"/>
      <c r="C63" s="28"/>
      <c r="D63" s="28"/>
      <c r="E63" s="28"/>
      <c r="F63" s="28"/>
      <c r="G63" s="94"/>
      <c r="H63" s="95"/>
      <c r="I63" s="696" t="s">
        <v>514</v>
      </c>
      <c r="J63" s="28"/>
      <c r="K63" s="28"/>
      <c r="L63" s="432" t="s">
        <v>12</v>
      </c>
      <c r="M63" s="28"/>
      <c r="N63" s="303"/>
      <c r="O63" s="696" t="s">
        <v>517</v>
      </c>
      <c r="P63" s="28"/>
      <c r="Q63" s="28"/>
      <c r="R63" s="432" t="s">
        <v>12</v>
      </c>
      <c r="S63" s="304"/>
      <c r="T63" s="28"/>
      <c r="U63" s="923"/>
      <c r="V63" s="923"/>
      <c r="W63" s="923"/>
      <c r="X63" s="930"/>
      <c r="Y63" s="44"/>
      <c r="Z63" s="91"/>
      <c r="AA63" s="44"/>
      <c r="AB63" s="91"/>
      <c r="AC63" s="94"/>
      <c r="AD63" s="95"/>
      <c r="AE63" s="28"/>
      <c r="AF63" s="28"/>
      <c r="AG63" s="28"/>
      <c r="AH63" s="28"/>
      <c r="AI63" s="94"/>
      <c r="AJ63" s="95"/>
      <c r="AK63" s="28"/>
      <c r="AL63" s="44"/>
      <c r="AM63" s="91"/>
      <c r="AN63" s="44"/>
      <c r="AO63" s="91"/>
      <c r="AP63" s="416"/>
      <c r="AQ63" s="94"/>
      <c r="AR63" s="95"/>
      <c r="AS63" s="698" t="s">
        <v>445</v>
      </c>
      <c r="AT63" s="28"/>
      <c r="AU63" s="28"/>
      <c r="AV63" s="432" t="s">
        <v>12</v>
      </c>
      <c r="AW63" s="94"/>
      <c r="AX63" s="95"/>
      <c r="AY63" s="28"/>
      <c r="AZ63" s="28"/>
      <c r="BA63" s="44"/>
      <c r="BB63" s="91"/>
      <c r="BC63" s="44"/>
      <c r="BD63" s="91"/>
      <c r="BE63" s="95"/>
      <c r="BF63" s="28"/>
      <c r="BG63" s="94"/>
      <c r="BH63" s="95"/>
      <c r="BI63" s="933"/>
      <c r="BJ63" s="933"/>
      <c r="BK63" s="933"/>
      <c r="BL63" s="933"/>
      <c r="BM63" s="933"/>
      <c r="BN63" s="932"/>
      <c r="BO63" s="44"/>
      <c r="BP63" s="91"/>
      <c r="BQ63" s="44"/>
      <c r="BR63" s="91"/>
      <c r="BS63" s="94"/>
      <c r="BT63" s="95"/>
      <c r="BU63" s="416"/>
      <c r="BV63" s="416"/>
      <c r="BW63" s="416"/>
      <c r="BX63" s="416"/>
      <c r="BY63" s="416"/>
      <c r="BZ63" s="416"/>
      <c r="CA63" s="304"/>
    </row>
    <row r="64" spans="1:84" ht="6" customHeight="1" x14ac:dyDescent="0.2">
      <c r="A64" s="95"/>
      <c r="B64" s="28"/>
      <c r="C64" s="28"/>
      <c r="D64" s="28"/>
      <c r="E64" s="28"/>
      <c r="F64" s="28"/>
      <c r="G64" s="94"/>
      <c r="H64" s="95"/>
      <c r="I64" s="416"/>
      <c r="J64" s="416"/>
      <c r="K64" s="416"/>
      <c r="L64" s="416"/>
      <c r="M64" s="28"/>
      <c r="N64" s="303"/>
      <c r="O64" s="416"/>
      <c r="P64" s="416"/>
      <c r="Q64" s="416"/>
      <c r="R64" s="416"/>
      <c r="S64" s="304"/>
      <c r="T64" s="28"/>
      <c r="U64" s="416"/>
      <c r="V64" s="28"/>
      <c r="W64" s="28"/>
      <c r="X64" s="28"/>
      <c r="Y64" s="28"/>
      <c r="Z64" s="28"/>
      <c r="AA64" s="28"/>
      <c r="AB64" s="28"/>
      <c r="AC64" s="94"/>
      <c r="AD64" s="95"/>
      <c r="AE64" s="28"/>
      <c r="AF64" s="28"/>
      <c r="AG64" s="28"/>
      <c r="AH64" s="416"/>
      <c r="AI64" s="94"/>
      <c r="AJ64" s="95"/>
      <c r="AK64" s="28"/>
      <c r="AL64" s="28"/>
      <c r="AM64" s="28"/>
      <c r="AN64" s="28"/>
      <c r="AO64" s="28"/>
      <c r="AP64" s="28"/>
      <c r="AQ64" s="94"/>
      <c r="AR64" s="95"/>
      <c r="AS64" s="416"/>
      <c r="AT64" s="416"/>
      <c r="AU64" s="416"/>
      <c r="AV64" s="416"/>
      <c r="AW64" s="94"/>
      <c r="AX64" s="95"/>
      <c r="AY64" s="28"/>
      <c r="AZ64" s="28"/>
      <c r="BA64" s="28"/>
      <c r="BB64" s="28"/>
      <c r="BC64" s="28"/>
      <c r="BD64" s="28"/>
      <c r="BE64" s="28"/>
      <c r="BF64" s="28"/>
      <c r="BG64" s="94"/>
      <c r="BH64" s="95"/>
      <c r="BI64" s="416"/>
      <c r="BJ64" s="416"/>
      <c r="BK64" s="416"/>
      <c r="BL64" s="416"/>
      <c r="BM64" s="416"/>
      <c r="BN64" s="416"/>
      <c r="BO64" s="416"/>
      <c r="BP64" s="416"/>
      <c r="BQ64" s="416"/>
      <c r="BR64" s="416"/>
      <c r="BS64" s="94"/>
      <c r="BT64" s="95"/>
      <c r="BU64" s="28"/>
      <c r="BV64" s="28"/>
      <c r="BW64" s="28"/>
      <c r="BX64" s="28"/>
      <c r="BY64" s="28"/>
      <c r="BZ64" s="28"/>
      <c r="CA64" s="304"/>
    </row>
    <row r="65" spans="1:79" ht="11.25" customHeight="1" x14ac:dyDescent="0.2">
      <c r="A65" s="95"/>
      <c r="B65" s="28"/>
      <c r="C65" s="28"/>
      <c r="D65" s="28"/>
      <c r="E65" s="28"/>
      <c r="F65" s="28"/>
      <c r="G65" s="94"/>
      <c r="H65" s="95"/>
      <c r="I65" s="416"/>
      <c r="J65" s="416"/>
      <c r="K65" s="416"/>
      <c r="L65" s="416"/>
      <c r="M65" s="28"/>
      <c r="N65" s="303"/>
      <c r="O65" s="416"/>
      <c r="P65" s="416"/>
      <c r="Q65" s="416"/>
      <c r="R65" s="416"/>
      <c r="S65" s="304"/>
      <c r="T65" s="28"/>
      <c r="U65" s="45"/>
      <c r="V65" s="89"/>
      <c r="W65" s="45"/>
      <c r="X65" s="89"/>
      <c r="Y65" s="45"/>
      <c r="Z65" s="89"/>
      <c r="AA65" s="45"/>
      <c r="AB65" s="89"/>
      <c r="AC65" s="94"/>
      <c r="AD65" s="95"/>
      <c r="AE65" s="929" t="s">
        <v>1641</v>
      </c>
      <c r="AF65" s="929"/>
      <c r="AG65" s="929"/>
      <c r="AH65" s="929"/>
      <c r="AI65" s="94"/>
      <c r="AJ65" s="95"/>
      <c r="AK65" s="416"/>
      <c r="AL65" s="416"/>
      <c r="AM65" s="416"/>
      <c r="AN65" s="416"/>
      <c r="AO65" s="416"/>
      <c r="AP65" s="416"/>
      <c r="AQ65" s="94"/>
      <c r="AR65" s="95"/>
      <c r="AS65" s="416"/>
      <c r="AT65" s="416"/>
      <c r="AU65" s="416"/>
      <c r="AV65" s="416"/>
      <c r="AW65" s="94"/>
      <c r="AX65" s="95"/>
      <c r="AY65" s="28"/>
      <c r="AZ65" s="416"/>
      <c r="BA65" s="416"/>
      <c r="BB65" s="416"/>
      <c r="BC65" s="416"/>
      <c r="BD65" s="416"/>
      <c r="BE65" s="416"/>
      <c r="BF65" s="416"/>
      <c r="BG65" s="94"/>
      <c r="BH65" s="95"/>
      <c r="BI65" s="933" t="s">
        <v>428</v>
      </c>
      <c r="BJ65" s="933"/>
      <c r="BK65" s="933"/>
      <c r="BL65" s="933"/>
      <c r="BM65" s="933"/>
      <c r="BN65" s="931" t="s">
        <v>14</v>
      </c>
      <c r="BO65" s="45"/>
      <c r="BP65" s="89"/>
      <c r="BQ65" s="45"/>
      <c r="BR65" s="89"/>
      <c r="BS65" s="94"/>
      <c r="BT65" s="95"/>
      <c r="BU65" s="28" t="s">
        <v>445</v>
      </c>
      <c r="BV65" s="28"/>
      <c r="BW65" s="28"/>
      <c r="BX65" s="28"/>
      <c r="BY65" s="28"/>
      <c r="BZ65" s="432" t="s">
        <v>12</v>
      </c>
      <c r="CA65" s="304"/>
    </row>
    <row r="66" spans="1:79" ht="11.25" customHeight="1" x14ac:dyDescent="0.2">
      <c r="A66" s="95"/>
      <c r="B66" s="28"/>
      <c r="C66" s="28"/>
      <c r="D66" s="28"/>
      <c r="E66" s="28"/>
      <c r="F66" s="28"/>
      <c r="G66" s="94"/>
      <c r="H66" s="95"/>
      <c r="I66" s="28"/>
      <c r="J66" s="28"/>
      <c r="K66" s="28"/>
      <c r="L66" s="28"/>
      <c r="M66" s="28"/>
      <c r="N66" s="303"/>
      <c r="O66" s="28"/>
      <c r="P66" s="28"/>
      <c r="Q66" s="28"/>
      <c r="R66" s="28"/>
      <c r="S66" s="304"/>
      <c r="T66" s="28"/>
      <c r="U66" s="44"/>
      <c r="V66" s="91"/>
      <c r="W66" s="44"/>
      <c r="X66" s="91"/>
      <c r="Y66" s="44"/>
      <c r="Z66" s="91"/>
      <c r="AA66" s="44"/>
      <c r="AB66" s="91"/>
      <c r="AC66" s="94"/>
      <c r="AD66" s="95"/>
      <c r="AE66" s="929"/>
      <c r="AF66" s="929"/>
      <c r="AG66" s="929"/>
      <c r="AH66" s="929"/>
      <c r="AI66" s="94"/>
      <c r="AJ66" s="95"/>
      <c r="AK66" s="416"/>
      <c r="AL66" s="416"/>
      <c r="AM66" s="416"/>
      <c r="AN66" s="416"/>
      <c r="AO66" s="416"/>
      <c r="AP66" s="416"/>
      <c r="AQ66" s="94"/>
      <c r="AR66" s="95"/>
      <c r="AS66" s="28"/>
      <c r="AT66" s="28"/>
      <c r="AU66" s="28"/>
      <c r="AV66" s="28"/>
      <c r="AW66" s="94"/>
      <c r="AX66" s="95"/>
      <c r="AY66" s="766" t="s">
        <v>523</v>
      </c>
      <c r="AZ66" s="416"/>
      <c r="BA66" s="766"/>
      <c r="BB66" s="416"/>
      <c r="BC66" s="416"/>
      <c r="BD66" s="416"/>
      <c r="BE66" s="416"/>
      <c r="BF66" s="416"/>
      <c r="BG66" s="94"/>
      <c r="BH66" s="95"/>
      <c r="BI66" s="933"/>
      <c r="BJ66" s="933"/>
      <c r="BK66" s="933"/>
      <c r="BL66" s="933"/>
      <c r="BM66" s="933"/>
      <c r="BN66" s="932"/>
      <c r="BO66" s="44"/>
      <c r="BP66" s="91"/>
      <c r="BQ66" s="44"/>
      <c r="BR66" s="91"/>
      <c r="BS66" s="94"/>
      <c r="BT66" s="95"/>
      <c r="BU66" s="416"/>
      <c r="BV66" s="899" t="s">
        <v>1643</v>
      </c>
      <c r="BW66" s="899"/>
      <c r="BX66" s="899"/>
      <c r="BY66" s="899"/>
      <c r="BZ66" s="28"/>
      <c r="CA66" s="304"/>
    </row>
    <row r="67" spans="1:79" x14ac:dyDescent="0.2">
      <c r="A67" s="95"/>
      <c r="B67" s="28"/>
      <c r="C67" s="28"/>
      <c r="D67" s="28"/>
      <c r="E67" s="28"/>
      <c r="F67" s="28"/>
      <c r="G67" s="94"/>
      <c r="H67" s="95"/>
      <c r="I67" s="28"/>
      <c r="J67" s="28"/>
      <c r="K67" s="28"/>
      <c r="L67" s="28"/>
      <c r="M67" s="28"/>
      <c r="N67" s="303"/>
      <c r="O67" s="28"/>
      <c r="P67" s="28"/>
      <c r="Q67" s="28"/>
      <c r="R67" s="28"/>
      <c r="S67" s="304"/>
      <c r="T67" s="28"/>
      <c r="U67" s="890" t="s">
        <v>389</v>
      </c>
      <c r="V67" s="890"/>
      <c r="W67" s="890"/>
      <c r="X67" s="890"/>
      <c r="Y67" s="890"/>
      <c r="Z67" s="890"/>
      <c r="AA67" s="890"/>
      <c r="AB67" s="890"/>
      <c r="AC67" s="94"/>
      <c r="AD67" s="95"/>
      <c r="AE67" s="416"/>
      <c r="AF67" s="416"/>
      <c r="AG67" s="416"/>
      <c r="AH67" s="416"/>
      <c r="AI67" s="94"/>
      <c r="AJ67" s="95"/>
      <c r="AK67" s="28"/>
      <c r="AL67" s="28"/>
      <c r="AM67" s="28"/>
      <c r="AN67" s="28"/>
      <c r="AO67" s="28"/>
      <c r="AP67" s="28"/>
      <c r="AQ67" s="94"/>
      <c r="AR67" s="95"/>
      <c r="AS67" s="28"/>
      <c r="AT67" s="28"/>
      <c r="AU67" s="28"/>
      <c r="AV67" s="28"/>
      <c r="AW67" s="94"/>
      <c r="AX67" s="95"/>
      <c r="AY67" s="28"/>
      <c r="AZ67" s="28"/>
      <c r="BA67" s="416"/>
      <c r="BB67" s="28"/>
      <c r="BC67" s="28"/>
      <c r="BD67" s="28"/>
      <c r="BE67" s="28"/>
      <c r="BF67" s="28"/>
      <c r="BG67" s="94"/>
      <c r="BH67" s="95"/>
      <c r="BI67" s="416"/>
      <c r="BJ67" s="416"/>
      <c r="BK67" s="416"/>
      <c r="BL67" s="416"/>
      <c r="BM67" s="416"/>
      <c r="BN67" s="416"/>
      <c r="BO67" s="416"/>
      <c r="BP67" s="416"/>
      <c r="BQ67" s="416"/>
      <c r="BR67" s="416"/>
      <c r="BS67" s="94"/>
      <c r="BT67" s="95"/>
      <c r="BU67" s="308"/>
      <c r="BV67" s="899"/>
      <c r="BW67" s="899"/>
      <c r="BX67" s="899"/>
      <c r="BY67" s="899"/>
      <c r="BZ67" s="416"/>
      <c r="CA67" s="304"/>
    </row>
    <row r="68" spans="1:79" ht="6" customHeight="1" x14ac:dyDescent="0.2">
      <c r="A68" s="44"/>
      <c r="B68" s="30"/>
      <c r="C68" s="30"/>
      <c r="D68" s="30"/>
      <c r="E68" s="30"/>
      <c r="F68" s="30"/>
      <c r="G68" s="91"/>
      <c r="H68" s="44"/>
      <c r="I68" s="30"/>
      <c r="J68" s="30"/>
      <c r="K68" s="30"/>
      <c r="L68" s="30"/>
      <c r="M68" s="30"/>
      <c r="N68" s="621"/>
      <c r="O68" s="30"/>
      <c r="P68" s="30"/>
      <c r="Q68" s="30"/>
      <c r="R68" s="30"/>
      <c r="S68" s="622"/>
      <c r="T68" s="30"/>
      <c r="U68" s="30"/>
      <c r="V68" s="30"/>
      <c r="W68" s="30"/>
      <c r="X68" s="30"/>
      <c r="Y68" s="30"/>
      <c r="Z68" s="30"/>
      <c r="AA68" s="30"/>
      <c r="AB68" s="30"/>
      <c r="AC68" s="91"/>
      <c r="AD68" s="44"/>
      <c r="AE68" s="30"/>
      <c r="AF68" s="30"/>
      <c r="AG68" s="30"/>
      <c r="AH68" s="30"/>
      <c r="AI68" s="91"/>
      <c r="AJ68" s="44"/>
      <c r="AK68" s="30"/>
      <c r="AL68" s="30"/>
      <c r="AM68" s="30"/>
      <c r="AN68" s="30"/>
      <c r="AO68" s="30"/>
      <c r="AP68" s="30"/>
      <c r="AQ68" s="91"/>
      <c r="AR68" s="44"/>
      <c r="AS68" s="30"/>
      <c r="AT68" s="30"/>
      <c r="AU68" s="30"/>
      <c r="AV68" s="30"/>
      <c r="AW68" s="91"/>
      <c r="AX68" s="44"/>
      <c r="AY68" s="30"/>
      <c r="AZ68" s="30"/>
      <c r="BA68" s="30"/>
      <c r="BB68" s="30"/>
      <c r="BC68" s="30"/>
      <c r="BD68" s="30"/>
      <c r="BE68" s="30"/>
      <c r="BF68" s="30"/>
      <c r="BG68" s="91"/>
      <c r="BH68" s="44"/>
      <c r="BI68" s="30"/>
      <c r="BJ68" s="30"/>
      <c r="BK68" s="30"/>
      <c r="BL68" s="30"/>
      <c r="BM68" s="30"/>
      <c r="BN68" s="30"/>
      <c r="BO68" s="30"/>
      <c r="BP68" s="30"/>
      <c r="BQ68" s="30"/>
      <c r="BR68" s="30"/>
      <c r="BS68" s="91"/>
      <c r="BT68" s="44"/>
      <c r="BU68" s="30"/>
      <c r="BV68" s="30"/>
      <c r="BW68" s="30"/>
      <c r="BX68" s="30"/>
      <c r="BY68" s="30"/>
      <c r="BZ68" s="30"/>
      <c r="CA68" s="622"/>
    </row>
    <row r="69" spans="1:79" ht="6" customHeight="1" x14ac:dyDescent="0.2">
      <c r="A69" s="45"/>
      <c r="B69" s="26"/>
      <c r="C69" s="26"/>
      <c r="D69" s="26"/>
      <c r="E69" s="26"/>
      <c r="F69" s="26"/>
      <c r="G69" s="89"/>
      <c r="H69" s="45"/>
      <c r="I69" s="26"/>
      <c r="J69" s="26"/>
      <c r="K69" s="26"/>
      <c r="L69" s="26"/>
      <c r="M69" s="26"/>
      <c r="N69" s="623"/>
      <c r="O69" s="26"/>
      <c r="P69" s="26"/>
      <c r="Q69" s="26"/>
      <c r="R69" s="26"/>
      <c r="S69" s="624"/>
      <c r="T69" s="26"/>
      <c r="U69" s="26"/>
      <c r="V69" s="26"/>
      <c r="W69" s="26"/>
      <c r="X69" s="26"/>
      <c r="Y69" s="26"/>
      <c r="Z69" s="26"/>
      <c r="AA69" s="26"/>
      <c r="AB69" s="26"/>
      <c r="AC69" s="89"/>
      <c r="AD69" s="45"/>
      <c r="AE69" s="26"/>
      <c r="AF69" s="26"/>
      <c r="AG69" s="26"/>
      <c r="AH69" s="26"/>
      <c r="AI69" s="89"/>
      <c r="AJ69" s="45"/>
      <c r="AK69" s="26"/>
      <c r="AL69" s="26"/>
      <c r="AM69" s="26"/>
      <c r="AN69" s="26"/>
      <c r="AO69" s="26"/>
      <c r="AP69" s="26"/>
      <c r="AQ69" s="89"/>
      <c r="AR69" s="45"/>
      <c r="AS69" s="26"/>
      <c r="AT69" s="26"/>
      <c r="AU69" s="26"/>
      <c r="AV69" s="26"/>
      <c r="AW69" s="89"/>
      <c r="AX69" s="45"/>
      <c r="AY69" s="26"/>
      <c r="AZ69" s="26"/>
      <c r="BA69" s="26"/>
      <c r="BB69" s="26"/>
      <c r="BC69" s="26"/>
      <c r="BD69" s="26"/>
      <c r="BE69" s="26"/>
      <c r="BF69" s="26"/>
      <c r="BG69" s="89"/>
      <c r="BH69" s="45"/>
      <c r="BI69" s="26"/>
      <c r="BJ69" s="26"/>
      <c r="BK69" s="26"/>
      <c r="BL69" s="26"/>
      <c r="BM69" s="26"/>
      <c r="BN69" s="26"/>
      <c r="BO69" s="26"/>
      <c r="BP69" s="26"/>
      <c r="BQ69" s="26"/>
      <c r="BR69" s="26"/>
      <c r="BS69" s="89"/>
      <c r="BT69" s="45"/>
      <c r="BU69" s="26"/>
      <c r="BV69" s="26"/>
      <c r="BW69" s="26"/>
      <c r="BX69" s="26"/>
      <c r="BY69" s="26"/>
      <c r="BZ69" s="26"/>
      <c r="CA69" s="624"/>
    </row>
    <row r="70" spans="1:79" x14ac:dyDescent="0.2">
      <c r="A70" s="95"/>
      <c r="B70" s="432" t="s">
        <v>114</v>
      </c>
      <c r="C70" s="28"/>
      <c r="D70" s="28"/>
      <c r="E70" s="28"/>
      <c r="F70" s="28"/>
      <c r="G70" s="94"/>
      <c r="H70" s="95"/>
      <c r="I70" s="28"/>
      <c r="J70" s="28"/>
      <c r="K70" s="28"/>
      <c r="L70" s="28"/>
      <c r="M70" s="28"/>
      <c r="N70" s="303"/>
      <c r="O70" s="28"/>
      <c r="P70" s="28"/>
      <c r="Q70" s="28"/>
      <c r="R70" s="28"/>
      <c r="S70" s="304"/>
      <c r="T70" s="28"/>
      <c r="U70" s="923" t="s">
        <v>387</v>
      </c>
      <c r="V70" s="923"/>
      <c r="W70" s="923"/>
      <c r="X70" s="930"/>
      <c r="Y70" s="45"/>
      <c r="Z70" s="89"/>
      <c r="AA70" s="45"/>
      <c r="AB70" s="89"/>
      <c r="AC70" s="94"/>
      <c r="AD70" s="95"/>
      <c r="AE70" s="28"/>
      <c r="AF70" s="28"/>
      <c r="AG70" s="28"/>
      <c r="AH70" s="28"/>
      <c r="AI70" s="94"/>
      <c r="AJ70" s="95"/>
      <c r="AK70" s="893" t="s">
        <v>518</v>
      </c>
      <c r="AL70" s="893"/>
      <c r="AM70" s="893"/>
      <c r="AN70" s="893"/>
      <c r="AO70" s="893"/>
      <c r="AP70" s="893"/>
      <c r="AQ70" s="94"/>
      <c r="AR70" s="95"/>
      <c r="AS70" s="28"/>
      <c r="AT70" s="28"/>
      <c r="AU70" s="28"/>
      <c r="AV70" s="28"/>
      <c r="AW70" s="94"/>
      <c r="AX70" s="95"/>
      <c r="AY70" s="893" t="s">
        <v>519</v>
      </c>
      <c r="AZ70" s="893"/>
      <c r="BA70" s="893"/>
      <c r="BB70" s="893"/>
      <c r="BC70" s="893"/>
      <c r="BD70" s="893"/>
      <c r="BE70" s="893"/>
      <c r="BF70" s="893"/>
      <c r="BG70" s="765"/>
      <c r="BH70" s="95"/>
      <c r="BI70" s="933" t="s">
        <v>524</v>
      </c>
      <c r="BJ70" s="933"/>
      <c r="BK70" s="933"/>
      <c r="BL70" s="933"/>
      <c r="BM70" s="933"/>
      <c r="BN70" s="931" t="s">
        <v>10</v>
      </c>
      <c r="BO70" s="45"/>
      <c r="BP70" s="89"/>
      <c r="BQ70" s="45"/>
      <c r="BR70" s="89"/>
      <c r="BS70" s="94"/>
      <c r="BT70" s="95"/>
      <c r="BU70" s="28" t="s">
        <v>444</v>
      </c>
      <c r="BV70" s="28"/>
      <c r="BW70" s="28"/>
      <c r="BX70" s="28"/>
      <c r="BY70" s="28"/>
      <c r="BZ70" s="432" t="s">
        <v>10</v>
      </c>
      <c r="CA70" s="304"/>
    </row>
    <row r="71" spans="1:79" x14ac:dyDescent="0.2">
      <c r="A71" s="95"/>
      <c r="B71" s="28"/>
      <c r="C71" s="28"/>
      <c r="D71" s="28"/>
      <c r="E71" s="28"/>
      <c r="F71" s="28"/>
      <c r="G71" s="94"/>
      <c r="H71" s="95"/>
      <c r="I71" s="696" t="s">
        <v>515</v>
      </c>
      <c r="J71" s="28"/>
      <c r="K71" s="28"/>
      <c r="L71" s="432" t="s">
        <v>10</v>
      </c>
      <c r="M71" s="28"/>
      <c r="N71" s="303"/>
      <c r="O71" s="696" t="s">
        <v>516</v>
      </c>
      <c r="P71" s="28"/>
      <c r="Q71" s="28"/>
      <c r="R71" s="432" t="s">
        <v>10</v>
      </c>
      <c r="S71" s="304"/>
      <c r="T71" s="28"/>
      <c r="U71" s="923"/>
      <c r="V71" s="923"/>
      <c r="W71" s="923"/>
      <c r="X71" s="930"/>
      <c r="Y71" s="44"/>
      <c r="Z71" s="91"/>
      <c r="AA71" s="44"/>
      <c r="AB71" s="91"/>
      <c r="AC71" s="94"/>
      <c r="AD71" s="95"/>
      <c r="AE71" s="28" t="s">
        <v>9</v>
      </c>
      <c r="AF71" s="28"/>
      <c r="AG71" s="28"/>
      <c r="AH71" s="432" t="s">
        <v>10</v>
      </c>
      <c r="AI71" s="94"/>
      <c r="AJ71" s="95"/>
      <c r="AK71" s="893" t="s">
        <v>428</v>
      </c>
      <c r="AL71" s="893"/>
      <c r="AM71" s="893"/>
      <c r="AN71" s="893"/>
      <c r="AO71" s="893"/>
      <c r="AP71" s="893"/>
      <c r="AQ71" s="94"/>
      <c r="AR71" s="95"/>
      <c r="AS71" s="698" t="s">
        <v>444</v>
      </c>
      <c r="AT71" s="28"/>
      <c r="AU71" s="28"/>
      <c r="AV71" s="432" t="s">
        <v>10</v>
      </c>
      <c r="AW71" s="94"/>
      <c r="AX71" s="95"/>
      <c r="AY71" s="893" t="s">
        <v>520</v>
      </c>
      <c r="AZ71" s="893"/>
      <c r="BA71" s="893"/>
      <c r="BB71" s="893"/>
      <c r="BC71" s="893"/>
      <c r="BD71" s="893"/>
      <c r="BE71" s="893"/>
      <c r="BF71" s="893"/>
      <c r="BG71" s="765"/>
      <c r="BH71" s="95"/>
      <c r="BI71" s="933"/>
      <c r="BJ71" s="933"/>
      <c r="BK71" s="933"/>
      <c r="BL71" s="933"/>
      <c r="BM71" s="933"/>
      <c r="BN71" s="932"/>
      <c r="BO71" s="44"/>
      <c r="BP71" s="91"/>
      <c r="BQ71" s="44"/>
      <c r="BR71" s="91"/>
      <c r="BS71" s="94"/>
      <c r="BT71" s="95"/>
      <c r="BU71" s="28"/>
      <c r="BV71" s="935" t="s">
        <v>1642</v>
      </c>
      <c r="BW71" s="935"/>
      <c r="BX71" s="935"/>
      <c r="BY71" s="935"/>
      <c r="BZ71" s="28"/>
      <c r="CA71" s="304"/>
    </row>
    <row r="72" spans="1:79" ht="6" customHeight="1" x14ac:dyDescent="0.2">
      <c r="A72" s="95"/>
      <c r="B72" s="28"/>
      <c r="C72" s="28"/>
      <c r="D72" s="28"/>
      <c r="E72" s="28"/>
      <c r="F72" s="28"/>
      <c r="G72" s="94"/>
      <c r="H72" s="95"/>
      <c r="I72" s="28"/>
      <c r="J72" s="28"/>
      <c r="K72" s="28"/>
      <c r="L72" s="28"/>
      <c r="M72" s="28"/>
      <c r="N72" s="303"/>
      <c r="O72" s="28"/>
      <c r="P72" s="28"/>
      <c r="Q72" s="28"/>
      <c r="R72" s="28"/>
      <c r="S72" s="304"/>
      <c r="T72" s="28"/>
      <c r="U72" s="28"/>
      <c r="V72" s="28"/>
      <c r="W72" s="28"/>
      <c r="X72" s="28"/>
      <c r="Y72" s="28"/>
      <c r="Z72" s="28"/>
      <c r="AA72" s="28"/>
      <c r="AB72" s="28"/>
      <c r="AC72" s="94"/>
      <c r="AD72" s="95"/>
      <c r="AE72" s="28"/>
      <c r="AF72" s="28"/>
      <c r="AG72" s="28"/>
      <c r="AH72" s="28"/>
      <c r="AI72" s="94"/>
      <c r="AJ72" s="95"/>
      <c r="AK72" s="28"/>
      <c r="AL72" s="28"/>
      <c r="AM72" s="28"/>
      <c r="AN72" s="28"/>
      <c r="AO72" s="28"/>
      <c r="AP72" s="28"/>
      <c r="AQ72" s="94"/>
      <c r="AR72" s="95"/>
      <c r="AS72" s="28"/>
      <c r="AT72" s="28"/>
      <c r="AU72" s="28"/>
      <c r="AV72" s="28"/>
      <c r="AW72" s="94"/>
      <c r="AX72" s="95"/>
      <c r="AY72" s="28"/>
      <c r="AZ72" s="28"/>
      <c r="BA72" s="28"/>
      <c r="BB72" s="28"/>
      <c r="BC72" s="28"/>
      <c r="BD72" s="28"/>
      <c r="BE72" s="28"/>
      <c r="BF72" s="28"/>
      <c r="BG72" s="94"/>
      <c r="BH72" s="95"/>
      <c r="BI72" s="28"/>
      <c r="BJ72" s="28"/>
      <c r="BK72" s="28"/>
      <c r="BL72" s="28"/>
      <c r="BM72" s="28"/>
      <c r="BN72" s="28"/>
      <c r="BO72" s="28"/>
      <c r="BP72" s="28"/>
      <c r="BQ72" s="28"/>
      <c r="BR72" s="28"/>
      <c r="BS72" s="94"/>
      <c r="BT72" s="95"/>
      <c r="BU72" s="28"/>
      <c r="BV72" s="935"/>
      <c r="BW72" s="935"/>
      <c r="BX72" s="935"/>
      <c r="BY72" s="935"/>
      <c r="BZ72" s="28"/>
      <c r="CA72" s="304"/>
    </row>
    <row r="73" spans="1:79" x14ac:dyDescent="0.2">
      <c r="A73" s="95"/>
      <c r="B73" s="28"/>
      <c r="C73" s="28"/>
      <c r="D73" s="28"/>
      <c r="E73" s="28"/>
      <c r="F73" s="28"/>
      <c r="G73" s="94"/>
      <c r="H73" s="95"/>
      <c r="I73" s="416"/>
      <c r="J73" s="416"/>
      <c r="K73" s="416"/>
      <c r="L73" s="416"/>
      <c r="M73" s="28"/>
      <c r="N73" s="303"/>
      <c r="O73" s="416"/>
      <c r="P73" s="416"/>
      <c r="Q73" s="416"/>
      <c r="R73" s="416"/>
      <c r="S73" s="304"/>
      <c r="T73" s="28"/>
      <c r="U73" s="923" t="s">
        <v>388</v>
      </c>
      <c r="V73" s="923"/>
      <c r="W73" s="923"/>
      <c r="X73" s="930"/>
      <c r="Y73" s="45"/>
      <c r="Z73" s="89"/>
      <c r="AA73" s="45"/>
      <c r="AB73" s="89"/>
      <c r="AC73" s="94"/>
      <c r="AD73" s="95"/>
      <c r="AE73" s="28" t="s">
        <v>445</v>
      </c>
      <c r="AF73" s="28"/>
      <c r="AG73" s="28"/>
      <c r="AH73" s="432" t="s">
        <v>12</v>
      </c>
      <c r="AI73" s="94"/>
      <c r="AJ73" s="95"/>
      <c r="AK73" s="28"/>
      <c r="AL73" s="45"/>
      <c r="AM73" s="89"/>
      <c r="AN73" s="45"/>
      <c r="AO73" s="89"/>
      <c r="AP73" s="416"/>
      <c r="AQ73" s="94"/>
      <c r="AR73" s="95"/>
      <c r="AS73" s="416"/>
      <c r="AT73" s="416"/>
      <c r="AU73" s="416"/>
      <c r="AV73" s="416"/>
      <c r="AW73" s="94"/>
      <c r="AX73" s="95"/>
      <c r="AY73" s="28"/>
      <c r="AZ73" s="28"/>
      <c r="BA73" s="45"/>
      <c r="BB73" s="89"/>
      <c r="BC73" s="45"/>
      <c r="BD73" s="89"/>
      <c r="BE73" s="95"/>
      <c r="BF73" s="28"/>
      <c r="BG73" s="94"/>
      <c r="BH73" s="95"/>
      <c r="BI73" s="933" t="s">
        <v>388</v>
      </c>
      <c r="BJ73" s="933"/>
      <c r="BK73" s="933"/>
      <c r="BL73" s="933"/>
      <c r="BM73" s="933"/>
      <c r="BN73" s="931" t="s">
        <v>12</v>
      </c>
      <c r="BO73" s="45"/>
      <c r="BP73" s="89"/>
      <c r="BQ73" s="45"/>
      <c r="BR73" s="89"/>
      <c r="BS73" s="94"/>
      <c r="BT73" s="95"/>
      <c r="BU73" s="416"/>
      <c r="BV73" s="935"/>
      <c r="BW73" s="935"/>
      <c r="BX73" s="935"/>
      <c r="BY73" s="935"/>
      <c r="BZ73" s="416"/>
      <c r="CA73" s="304"/>
    </row>
    <row r="74" spans="1:79" x14ac:dyDescent="0.2">
      <c r="A74" s="95"/>
      <c r="B74" s="28"/>
      <c r="C74" s="28"/>
      <c r="D74" s="28"/>
      <c r="E74" s="28"/>
      <c r="F74" s="28"/>
      <c r="G74" s="94"/>
      <c r="H74" s="95"/>
      <c r="I74" s="696" t="s">
        <v>514</v>
      </c>
      <c r="J74" s="28"/>
      <c r="K74" s="28"/>
      <c r="L74" s="432" t="s">
        <v>12</v>
      </c>
      <c r="M74" s="28"/>
      <c r="N74" s="303"/>
      <c r="O74" s="696" t="s">
        <v>517</v>
      </c>
      <c r="P74" s="28"/>
      <c r="Q74" s="28"/>
      <c r="R74" s="432" t="s">
        <v>12</v>
      </c>
      <c r="S74" s="304"/>
      <c r="T74" s="28"/>
      <c r="U74" s="923"/>
      <c r="V74" s="923"/>
      <c r="W74" s="923"/>
      <c r="X74" s="930"/>
      <c r="Y74" s="44"/>
      <c r="Z74" s="91"/>
      <c r="AA74" s="44"/>
      <c r="AB74" s="91"/>
      <c r="AC74" s="94"/>
      <c r="AD74" s="95"/>
      <c r="AE74" s="28"/>
      <c r="AF74" s="28"/>
      <c r="AG74" s="28"/>
      <c r="AH74" s="28"/>
      <c r="AI74" s="94"/>
      <c r="AJ74" s="95"/>
      <c r="AK74" s="28"/>
      <c r="AL74" s="44"/>
      <c r="AM74" s="91"/>
      <c r="AN74" s="44"/>
      <c r="AO74" s="91"/>
      <c r="AP74" s="416"/>
      <c r="AQ74" s="94"/>
      <c r="AR74" s="95"/>
      <c r="AS74" s="698" t="s">
        <v>445</v>
      </c>
      <c r="AT74" s="28"/>
      <c r="AU74" s="28"/>
      <c r="AV74" s="432" t="s">
        <v>12</v>
      </c>
      <c r="AW74" s="94"/>
      <c r="AX74" s="95"/>
      <c r="AY74" s="28"/>
      <c r="AZ74" s="28"/>
      <c r="BA74" s="44"/>
      <c r="BB74" s="91"/>
      <c r="BC74" s="44"/>
      <c r="BD74" s="91"/>
      <c r="BE74" s="95"/>
      <c r="BF74" s="28"/>
      <c r="BG74" s="94"/>
      <c r="BH74" s="95"/>
      <c r="BI74" s="933"/>
      <c r="BJ74" s="933"/>
      <c r="BK74" s="933"/>
      <c r="BL74" s="933"/>
      <c r="BM74" s="933"/>
      <c r="BN74" s="932"/>
      <c r="BO74" s="44"/>
      <c r="BP74" s="91"/>
      <c r="BQ74" s="44"/>
      <c r="BR74" s="91"/>
      <c r="BS74" s="94"/>
      <c r="BT74" s="95"/>
      <c r="BU74" s="416"/>
      <c r="BV74" s="416"/>
      <c r="BW74" s="416"/>
      <c r="BX74" s="416"/>
      <c r="BY74" s="416"/>
      <c r="BZ74" s="416"/>
      <c r="CA74" s="304"/>
    </row>
    <row r="75" spans="1:79" ht="6" customHeight="1" x14ac:dyDescent="0.2">
      <c r="A75" s="95"/>
      <c r="B75" s="28"/>
      <c r="C75" s="28"/>
      <c r="D75" s="28"/>
      <c r="E75" s="28"/>
      <c r="F75" s="28"/>
      <c r="G75" s="94"/>
      <c r="H75" s="95"/>
      <c r="I75" s="416"/>
      <c r="J75" s="416"/>
      <c r="K75" s="416"/>
      <c r="L75" s="416"/>
      <c r="M75" s="28"/>
      <c r="N75" s="303"/>
      <c r="O75" s="416"/>
      <c r="P75" s="416"/>
      <c r="Q75" s="416"/>
      <c r="R75" s="416"/>
      <c r="S75" s="304"/>
      <c r="T75" s="28"/>
      <c r="U75" s="416"/>
      <c r="V75" s="28"/>
      <c r="W75" s="28"/>
      <c r="X75" s="28"/>
      <c r="Y75" s="28"/>
      <c r="Z75" s="28"/>
      <c r="AA75" s="28"/>
      <c r="AB75" s="28"/>
      <c r="AC75" s="94"/>
      <c r="AD75" s="95"/>
      <c r="AE75" s="28"/>
      <c r="AF75" s="28"/>
      <c r="AG75" s="28"/>
      <c r="AH75" s="416"/>
      <c r="AI75" s="94"/>
      <c r="AJ75" s="95"/>
      <c r="AK75" s="28"/>
      <c r="AL75" s="28"/>
      <c r="AM75" s="28"/>
      <c r="AN75" s="28"/>
      <c r="AO75" s="28"/>
      <c r="AP75" s="28"/>
      <c r="AQ75" s="94"/>
      <c r="AR75" s="95"/>
      <c r="AS75" s="416"/>
      <c r="AT75" s="416"/>
      <c r="AU75" s="416"/>
      <c r="AV75" s="416"/>
      <c r="AW75" s="94"/>
      <c r="AX75" s="95"/>
      <c r="AY75" s="28"/>
      <c r="AZ75" s="28"/>
      <c r="BA75" s="28"/>
      <c r="BB75" s="28"/>
      <c r="BC75" s="28"/>
      <c r="BD75" s="28"/>
      <c r="BE75" s="28"/>
      <c r="BF75" s="28"/>
      <c r="BG75" s="94"/>
      <c r="BH75" s="95"/>
      <c r="BI75" s="416"/>
      <c r="BJ75" s="416"/>
      <c r="BK75" s="416"/>
      <c r="BL75" s="416"/>
      <c r="BM75" s="416"/>
      <c r="BN75" s="416"/>
      <c r="BO75" s="416"/>
      <c r="BP75" s="416"/>
      <c r="BQ75" s="416"/>
      <c r="BR75" s="416"/>
      <c r="BS75" s="94"/>
      <c r="BT75" s="95"/>
      <c r="BU75" s="28"/>
      <c r="BV75" s="28"/>
      <c r="BW75" s="28"/>
      <c r="BX75" s="28"/>
      <c r="BY75" s="28"/>
      <c r="BZ75" s="28"/>
      <c r="CA75" s="304"/>
    </row>
    <row r="76" spans="1:79" ht="11.25" customHeight="1" x14ac:dyDescent="0.2">
      <c r="A76" s="95"/>
      <c r="B76" s="28"/>
      <c r="C76" s="28"/>
      <c r="D76" s="28"/>
      <c r="E76" s="28"/>
      <c r="F76" s="28"/>
      <c r="G76" s="94"/>
      <c r="H76" s="95"/>
      <c r="I76" s="416"/>
      <c r="J76" s="416"/>
      <c r="K76" s="416"/>
      <c r="L76" s="416"/>
      <c r="M76" s="28"/>
      <c r="N76" s="303"/>
      <c r="O76" s="416"/>
      <c r="P76" s="416"/>
      <c r="Q76" s="416"/>
      <c r="R76" s="416"/>
      <c r="S76" s="304"/>
      <c r="T76" s="28"/>
      <c r="U76" s="45"/>
      <c r="V76" s="89"/>
      <c r="W76" s="45"/>
      <c r="X76" s="89"/>
      <c r="Y76" s="45"/>
      <c r="Z76" s="89"/>
      <c r="AA76" s="45"/>
      <c r="AB76" s="89"/>
      <c r="AC76" s="94"/>
      <c r="AD76" s="95"/>
      <c r="AE76" s="929" t="s">
        <v>1641</v>
      </c>
      <c r="AF76" s="929"/>
      <c r="AG76" s="929"/>
      <c r="AH76" s="929"/>
      <c r="AI76" s="94"/>
      <c r="AJ76" s="95"/>
      <c r="AK76" s="416"/>
      <c r="AL76" s="416"/>
      <c r="AM76" s="416"/>
      <c r="AN76" s="416"/>
      <c r="AO76" s="416"/>
      <c r="AP76" s="416"/>
      <c r="AQ76" s="94"/>
      <c r="AR76" s="95"/>
      <c r="AS76" s="416"/>
      <c r="AT76" s="416"/>
      <c r="AU76" s="416"/>
      <c r="AV76" s="416"/>
      <c r="AW76" s="94"/>
      <c r="AX76" s="95"/>
      <c r="AY76" s="28"/>
      <c r="AZ76" s="416"/>
      <c r="BA76" s="416"/>
      <c r="BB76" s="416"/>
      <c r="BC76" s="416"/>
      <c r="BD76" s="416"/>
      <c r="BE76" s="416"/>
      <c r="BF76" s="416"/>
      <c r="BG76" s="94"/>
      <c r="BH76" s="95"/>
      <c r="BI76" s="933" t="s">
        <v>428</v>
      </c>
      <c r="BJ76" s="933"/>
      <c r="BK76" s="933"/>
      <c r="BL76" s="933"/>
      <c r="BM76" s="933"/>
      <c r="BN76" s="931" t="s">
        <v>14</v>
      </c>
      <c r="BO76" s="45"/>
      <c r="BP76" s="89"/>
      <c r="BQ76" s="45"/>
      <c r="BR76" s="89"/>
      <c r="BS76" s="94"/>
      <c r="BT76" s="95"/>
      <c r="BU76" s="28" t="s">
        <v>445</v>
      </c>
      <c r="BV76" s="28"/>
      <c r="BW76" s="28"/>
      <c r="BX76" s="28"/>
      <c r="BY76" s="28"/>
      <c r="BZ76" s="432" t="s">
        <v>12</v>
      </c>
      <c r="CA76" s="304"/>
    </row>
    <row r="77" spans="1:79" ht="11.25" customHeight="1" x14ac:dyDescent="0.2">
      <c r="A77" s="95"/>
      <c r="B77" s="28"/>
      <c r="C77" s="28"/>
      <c r="D77" s="28"/>
      <c r="E77" s="28"/>
      <c r="F77" s="28"/>
      <c r="G77" s="94"/>
      <c r="H77" s="95"/>
      <c r="I77" s="28"/>
      <c r="J77" s="28"/>
      <c r="K77" s="28"/>
      <c r="L77" s="28"/>
      <c r="M77" s="28"/>
      <c r="N77" s="303"/>
      <c r="O77" s="28"/>
      <c r="P77" s="28"/>
      <c r="Q77" s="28"/>
      <c r="R77" s="28"/>
      <c r="S77" s="304"/>
      <c r="T77" s="28"/>
      <c r="U77" s="44"/>
      <c r="V77" s="91"/>
      <c r="W77" s="44"/>
      <c r="X77" s="91"/>
      <c r="Y77" s="44"/>
      <c r="Z77" s="91"/>
      <c r="AA77" s="44"/>
      <c r="AB77" s="91"/>
      <c r="AC77" s="94"/>
      <c r="AD77" s="95"/>
      <c r="AE77" s="929"/>
      <c r="AF77" s="929"/>
      <c r="AG77" s="929"/>
      <c r="AH77" s="929"/>
      <c r="AI77" s="94"/>
      <c r="AJ77" s="95"/>
      <c r="AK77" s="416"/>
      <c r="AL77" s="416"/>
      <c r="AM77" s="416"/>
      <c r="AN77" s="416"/>
      <c r="AO77" s="416"/>
      <c r="AP77" s="416"/>
      <c r="AQ77" s="94"/>
      <c r="AR77" s="95"/>
      <c r="AS77" s="28"/>
      <c r="AT77" s="28"/>
      <c r="AU77" s="28"/>
      <c r="AV77" s="28"/>
      <c r="AW77" s="94"/>
      <c r="AX77" s="95"/>
      <c r="AY77" s="766" t="s">
        <v>523</v>
      </c>
      <c r="AZ77" s="416"/>
      <c r="BA77" s="766"/>
      <c r="BB77" s="416"/>
      <c r="BC77" s="416"/>
      <c r="BD77" s="416"/>
      <c r="BE77" s="416"/>
      <c r="BF77" s="416"/>
      <c r="BG77" s="94"/>
      <c r="BH77" s="95"/>
      <c r="BI77" s="933"/>
      <c r="BJ77" s="933"/>
      <c r="BK77" s="933"/>
      <c r="BL77" s="933"/>
      <c r="BM77" s="933"/>
      <c r="BN77" s="932"/>
      <c r="BO77" s="44"/>
      <c r="BP77" s="91"/>
      <c r="BQ77" s="44"/>
      <c r="BR77" s="91"/>
      <c r="BS77" s="94"/>
      <c r="BT77" s="95"/>
      <c r="BU77" s="416"/>
      <c r="BV77" s="899" t="s">
        <v>1643</v>
      </c>
      <c r="BW77" s="899"/>
      <c r="BX77" s="899"/>
      <c r="BY77" s="899"/>
      <c r="BZ77" s="28"/>
      <c r="CA77" s="304"/>
    </row>
    <row r="78" spans="1:79" x14ac:dyDescent="0.2">
      <c r="A78" s="95"/>
      <c r="B78" s="28"/>
      <c r="C78" s="28"/>
      <c r="D78" s="28"/>
      <c r="E78" s="28"/>
      <c r="F78" s="28"/>
      <c r="G78" s="94"/>
      <c r="H78" s="95"/>
      <c r="I78" s="28"/>
      <c r="J78" s="28"/>
      <c r="K78" s="28"/>
      <c r="L78" s="28"/>
      <c r="M78" s="28"/>
      <c r="N78" s="303"/>
      <c r="O78" s="28"/>
      <c r="P78" s="28"/>
      <c r="Q78" s="28"/>
      <c r="R78" s="28"/>
      <c r="S78" s="304"/>
      <c r="T78" s="28"/>
      <c r="U78" s="890" t="s">
        <v>389</v>
      </c>
      <c r="V78" s="890"/>
      <c r="W78" s="890"/>
      <c r="X78" s="890"/>
      <c r="Y78" s="890"/>
      <c r="Z78" s="890"/>
      <c r="AA78" s="890"/>
      <c r="AB78" s="890"/>
      <c r="AC78" s="94"/>
      <c r="AD78" s="95"/>
      <c r="AE78" s="416"/>
      <c r="AF78" s="416"/>
      <c r="AG78" s="416"/>
      <c r="AH78" s="416"/>
      <c r="AI78" s="94"/>
      <c r="AJ78" s="95"/>
      <c r="AK78" s="28"/>
      <c r="AL78" s="28"/>
      <c r="AM78" s="28"/>
      <c r="AN78" s="28"/>
      <c r="AO78" s="28"/>
      <c r="AP78" s="28"/>
      <c r="AQ78" s="94"/>
      <c r="AR78" s="95"/>
      <c r="AS78" s="28"/>
      <c r="AT78" s="28"/>
      <c r="AU78" s="28"/>
      <c r="AV78" s="28"/>
      <c r="AW78" s="94"/>
      <c r="AX78" s="95"/>
      <c r="AY78" s="28"/>
      <c r="AZ78" s="28"/>
      <c r="BA78" s="416"/>
      <c r="BB78" s="28"/>
      <c r="BC78" s="28"/>
      <c r="BD78" s="28"/>
      <c r="BE78" s="28"/>
      <c r="BF78" s="28"/>
      <c r="BG78" s="94"/>
      <c r="BH78" s="95"/>
      <c r="BI78" s="416"/>
      <c r="BJ78" s="416"/>
      <c r="BK78" s="416"/>
      <c r="BL78" s="416"/>
      <c r="BM78" s="416"/>
      <c r="BN78" s="416"/>
      <c r="BO78" s="416"/>
      <c r="BP78" s="416"/>
      <c r="BQ78" s="416"/>
      <c r="BR78" s="416"/>
      <c r="BS78" s="94"/>
      <c r="BT78" s="95"/>
      <c r="BU78" s="308"/>
      <c r="BV78" s="899"/>
      <c r="BW78" s="899"/>
      <c r="BX78" s="899"/>
      <c r="BY78" s="899"/>
      <c r="BZ78" s="416"/>
      <c r="CA78" s="304"/>
    </row>
    <row r="79" spans="1:79" ht="6" customHeight="1" x14ac:dyDescent="0.2">
      <c r="A79" s="44"/>
      <c r="B79" s="30"/>
      <c r="C79" s="30"/>
      <c r="D79" s="30"/>
      <c r="E79" s="30"/>
      <c r="F79" s="30"/>
      <c r="G79" s="91"/>
      <c r="H79" s="44"/>
      <c r="I79" s="30"/>
      <c r="J79" s="30"/>
      <c r="K79" s="30"/>
      <c r="L79" s="30"/>
      <c r="M79" s="30"/>
      <c r="N79" s="621"/>
      <c r="O79" s="30"/>
      <c r="P79" s="30"/>
      <c r="Q79" s="30"/>
      <c r="R79" s="30"/>
      <c r="S79" s="622"/>
      <c r="T79" s="30"/>
      <c r="U79" s="30"/>
      <c r="V79" s="30"/>
      <c r="W79" s="30"/>
      <c r="X79" s="30"/>
      <c r="Y79" s="30"/>
      <c r="Z79" s="30"/>
      <c r="AA79" s="30"/>
      <c r="AB79" s="30"/>
      <c r="AC79" s="91"/>
      <c r="AD79" s="44"/>
      <c r="AE79" s="30"/>
      <c r="AF79" s="30"/>
      <c r="AG79" s="30"/>
      <c r="AH79" s="30"/>
      <c r="AI79" s="91"/>
      <c r="AJ79" s="44"/>
      <c r="AK79" s="30"/>
      <c r="AL79" s="30"/>
      <c r="AM79" s="30"/>
      <c r="AN79" s="30"/>
      <c r="AO79" s="30"/>
      <c r="AP79" s="30"/>
      <c r="AQ79" s="91"/>
      <c r="AR79" s="44"/>
      <c r="AS79" s="30"/>
      <c r="AT79" s="30"/>
      <c r="AU79" s="30"/>
      <c r="AV79" s="30"/>
      <c r="AW79" s="91"/>
      <c r="AX79" s="44"/>
      <c r="AY79" s="30"/>
      <c r="AZ79" s="30"/>
      <c r="BA79" s="30"/>
      <c r="BB79" s="30"/>
      <c r="BC79" s="30"/>
      <c r="BD79" s="30"/>
      <c r="BE79" s="30"/>
      <c r="BF79" s="30"/>
      <c r="BG79" s="91"/>
      <c r="BH79" s="44"/>
      <c r="BI79" s="30"/>
      <c r="BJ79" s="30"/>
      <c r="BK79" s="30"/>
      <c r="BL79" s="30"/>
      <c r="BM79" s="30"/>
      <c r="BN79" s="30"/>
      <c r="BO79" s="30"/>
      <c r="BP79" s="30"/>
      <c r="BQ79" s="30"/>
      <c r="BR79" s="30"/>
      <c r="BS79" s="91"/>
      <c r="BT79" s="44"/>
      <c r="BU79" s="30"/>
      <c r="BV79" s="30"/>
      <c r="BW79" s="30"/>
      <c r="BX79" s="30"/>
      <c r="BY79" s="30"/>
      <c r="BZ79" s="30"/>
      <c r="CA79" s="622"/>
    </row>
    <row r="80" spans="1:79" ht="6" customHeight="1" x14ac:dyDescent="0.2">
      <c r="A80" s="45"/>
      <c r="B80" s="26"/>
      <c r="C80" s="26"/>
      <c r="D80" s="26"/>
      <c r="E80" s="26"/>
      <c r="F80" s="26"/>
      <c r="G80" s="89"/>
      <c r="H80" s="45"/>
      <c r="I80" s="26"/>
      <c r="J80" s="26"/>
      <c r="K80" s="26"/>
      <c r="L80" s="26"/>
      <c r="M80" s="26"/>
      <c r="N80" s="623"/>
      <c r="O80" s="26"/>
      <c r="P80" s="26"/>
      <c r="Q80" s="26"/>
      <c r="R80" s="26"/>
      <c r="S80" s="624"/>
      <c r="T80" s="26"/>
      <c r="U80" s="26"/>
      <c r="V80" s="26"/>
      <c r="W80" s="26"/>
      <c r="X80" s="26"/>
      <c r="Y80" s="26"/>
      <c r="Z80" s="26"/>
      <c r="AA80" s="26"/>
      <c r="AB80" s="26"/>
      <c r="AC80" s="89"/>
      <c r="AD80" s="45"/>
      <c r="AE80" s="26"/>
      <c r="AF80" s="26"/>
      <c r="AG80" s="26"/>
      <c r="AH80" s="26"/>
      <c r="AI80" s="89"/>
      <c r="AJ80" s="45"/>
      <c r="AK80" s="26"/>
      <c r="AL80" s="26"/>
      <c r="AM80" s="26"/>
      <c r="AN80" s="26"/>
      <c r="AO80" s="26"/>
      <c r="AP80" s="26"/>
      <c r="AQ80" s="89"/>
      <c r="AR80" s="45"/>
      <c r="AS80" s="26"/>
      <c r="AT80" s="26"/>
      <c r="AU80" s="26"/>
      <c r="AV80" s="26"/>
      <c r="AW80" s="89"/>
      <c r="AX80" s="45"/>
      <c r="AY80" s="26"/>
      <c r="AZ80" s="26"/>
      <c r="BA80" s="26"/>
      <c r="BB80" s="26"/>
      <c r="BC80" s="26"/>
      <c r="BD80" s="26"/>
      <c r="BE80" s="26"/>
      <c r="BF80" s="26"/>
      <c r="BG80" s="89"/>
      <c r="BH80" s="45"/>
      <c r="BI80" s="26"/>
      <c r="BJ80" s="26"/>
      <c r="BK80" s="26"/>
      <c r="BL80" s="26"/>
      <c r="BM80" s="26"/>
      <c r="BN80" s="26"/>
      <c r="BO80" s="26"/>
      <c r="BP80" s="26"/>
      <c r="BQ80" s="26"/>
      <c r="BR80" s="26"/>
      <c r="BS80" s="89"/>
      <c r="BT80" s="45"/>
      <c r="BU80" s="26"/>
      <c r="BV80" s="26"/>
      <c r="BW80" s="26"/>
      <c r="BX80" s="26"/>
      <c r="BY80" s="26"/>
      <c r="BZ80" s="26"/>
      <c r="CA80" s="624"/>
    </row>
    <row r="81" spans="1:79" x14ac:dyDescent="0.2">
      <c r="A81" s="95"/>
      <c r="B81" s="432" t="s">
        <v>115</v>
      </c>
      <c r="C81" s="28"/>
      <c r="D81" s="28"/>
      <c r="E81" s="28"/>
      <c r="F81" s="28"/>
      <c r="G81" s="94"/>
      <c r="H81" s="95"/>
      <c r="I81" s="28"/>
      <c r="J81" s="28"/>
      <c r="K81" s="28"/>
      <c r="L81" s="28"/>
      <c r="M81" s="28"/>
      <c r="N81" s="303"/>
      <c r="O81" s="28"/>
      <c r="P81" s="28"/>
      <c r="Q81" s="28"/>
      <c r="R81" s="28"/>
      <c r="S81" s="304"/>
      <c r="T81" s="28"/>
      <c r="U81" s="923" t="s">
        <v>387</v>
      </c>
      <c r="V81" s="923"/>
      <c r="W81" s="923"/>
      <c r="X81" s="930"/>
      <c r="Y81" s="45"/>
      <c r="Z81" s="89"/>
      <c r="AA81" s="45"/>
      <c r="AB81" s="89"/>
      <c r="AC81" s="94"/>
      <c r="AD81" s="95"/>
      <c r="AE81" s="28"/>
      <c r="AF81" s="28"/>
      <c r="AG81" s="28"/>
      <c r="AH81" s="28"/>
      <c r="AI81" s="94"/>
      <c r="AJ81" s="95"/>
      <c r="AK81" s="893" t="s">
        <v>518</v>
      </c>
      <c r="AL81" s="893"/>
      <c r="AM81" s="893"/>
      <c r="AN81" s="893"/>
      <c r="AO81" s="893"/>
      <c r="AP81" s="893"/>
      <c r="AQ81" s="94"/>
      <c r="AR81" s="95"/>
      <c r="AS81" s="28"/>
      <c r="AT81" s="28"/>
      <c r="AU81" s="28"/>
      <c r="AV81" s="28"/>
      <c r="AW81" s="94"/>
      <c r="AX81" s="95"/>
      <c r="AY81" s="893" t="s">
        <v>519</v>
      </c>
      <c r="AZ81" s="893"/>
      <c r="BA81" s="893"/>
      <c r="BB81" s="893"/>
      <c r="BC81" s="893"/>
      <c r="BD81" s="893"/>
      <c r="BE81" s="893"/>
      <c r="BF81" s="893"/>
      <c r="BG81" s="765"/>
      <c r="BH81" s="95"/>
      <c r="BI81" s="933" t="s">
        <v>524</v>
      </c>
      <c r="BJ81" s="933"/>
      <c r="BK81" s="933"/>
      <c r="BL81" s="933"/>
      <c r="BM81" s="933"/>
      <c r="BN81" s="931" t="s">
        <v>10</v>
      </c>
      <c r="BO81" s="45"/>
      <c r="BP81" s="89"/>
      <c r="BQ81" s="45"/>
      <c r="BR81" s="89"/>
      <c r="BS81" s="94"/>
      <c r="BT81" s="95"/>
      <c r="BU81" s="28" t="s">
        <v>444</v>
      </c>
      <c r="BV81" s="28"/>
      <c r="BW81" s="28"/>
      <c r="BX81" s="28"/>
      <c r="BY81" s="28"/>
      <c r="BZ81" s="432" t="s">
        <v>10</v>
      </c>
      <c r="CA81" s="304"/>
    </row>
    <row r="82" spans="1:79" x14ac:dyDescent="0.2">
      <c r="A82" s="95"/>
      <c r="B82" s="28"/>
      <c r="C82" s="28"/>
      <c r="D82" s="28"/>
      <c r="E82" s="28"/>
      <c r="F82" s="28"/>
      <c r="G82" s="94"/>
      <c r="H82" s="95"/>
      <c r="I82" s="696" t="s">
        <v>515</v>
      </c>
      <c r="J82" s="28"/>
      <c r="K82" s="28"/>
      <c r="L82" s="432" t="s">
        <v>10</v>
      </c>
      <c r="M82" s="28"/>
      <c r="N82" s="303"/>
      <c r="O82" s="696" t="s">
        <v>516</v>
      </c>
      <c r="P82" s="28"/>
      <c r="Q82" s="28"/>
      <c r="R82" s="432" t="s">
        <v>10</v>
      </c>
      <c r="S82" s="304"/>
      <c r="T82" s="28"/>
      <c r="U82" s="923"/>
      <c r="V82" s="923"/>
      <c r="W82" s="923"/>
      <c r="X82" s="930"/>
      <c r="Y82" s="44"/>
      <c r="Z82" s="91"/>
      <c r="AA82" s="44"/>
      <c r="AB82" s="91"/>
      <c r="AC82" s="94"/>
      <c r="AD82" s="95"/>
      <c r="AE82" s="28" t="s">
        <v>444</v>
      </c>
      <c r="AF82" s="28"/>
      <c r="AG82" s="28"/>
      <c r="AH82" s="432" t="s">
        <v>10</v>
      </c>
      <c r="AI82" s="94"/>
      <c r="AJ82" s="95"/>
      <c r="AK82" s="893" t="s">
        <v>428</v>
      </c>
      <c r="AL82" s="893"/>
      <c r="AM82" s="893"/>
      <c r="AN82" s="893"/>
      <c r="AO82" s="893"/>
      <c r="AP82" s="893"/>
      <c r="AQ82" s="94"/>
      <c r="AR82" s="95"/>
      <c r="AS82" s="698" t="s">
        <v>444</v>
      </c>
      <c r="AT82" s="28"/>
      <c r="AU82" s="28"/>
      <c r="AV82" s="432" t="s">
        <v>10</v>
      </c>
      <c r="AW82" s="94"/>
      <c r="AX82" s="95"/>
      <c r="AY82" s="893" t="s">
        <v>520</v>
      </c>
      <c r="AZ82" s="893"/>
      <c r="BA82" s="893"/>
      <c r="BB82" s="893"/>
      <c r="BC82" s="893"/>
      <c r="BD82" s="893"/>
      <c r="BE82" s="893"/>
      <c r="BF82" s="893"/>
      <c r="BG82" s="765"/>
      <c r="BH82" s="95"/>
      <c r="BI82" s="933"/>
      <c r="BJ82" s="933"/>
      <c r="BK82" s="933"/>
      <c r="BL82" s="933"/>
      <c r="BM82" s="933"/>
      <c r="BN82" s="932"/>
      <c r="BO82" s="44"/>
      <c r="BP82" s="91"/>
      <c r="BQ82" s="44"/>
      <c r="BR82" s="91"/>
      <c r="BS82" s="94"/>
      <c r="BT82" s="95"/>
      <c r="BU82" s="28"/>
      <c r="BV82" s="935" t="s">
        <v>1642</v>
      </c>
      <c r="BW82" s="935"/>
      <c r="BX82" s="935"/>
      <c r="BY82" s="935"/>
      <c r="BZ82" s="28"/>
      <c r="CA82" s="304"/>
    </row>
    <row r="83" spans="1:79" ht="6" customHeight="1" x14ac:dyDescent="0.2">
      <c r="A83" s="95"/>
      <c r="B83" s="28"/>
      <c r="C83" s="28"/>
      <c r="D83" s="28"/>
      <c r="E83" s="28"/>
      <c r="F83" s="28"/>
      <c r="G83" s="94"/>
      <c r="H83" s="95"/>
      <c r="I83" s="28"/>
      <c r="J83" s="28"/>
      <c r="K83" s="28"/>
      <c r="L83" s="28"/>
      <c r="M83" s="28"/>
      <c r="N83" s="303"/>
      <c r="O83" s="28"/>
      <c r="P83" s="28"/>
      <c r="Q83" s="28"/>
      <c r="R83" s="28"/>
      <c r="S83" s="304"/>
      <c r="T83" s="28"/>
      <c r="U83" s="28"/>
      <c r="V83" s="28"/>
      <c r="W83" s="28"/>
      <c r="X83" s="28"/>
      <c r="Y83" s="28"/>
      <c r="Z83" s="28"/>
      <c r="AA83" s="28"/>
      <c r="AB83" s="28"/>
      <c r="AC83" s="94"/>
      <c r="AD83" s="95"/>
      <c r="AE83" s="28"/>
      <c r="AF83" s="28"/>
      <c r="AG83" s="28"/>
      <c r="AH83" s="28"/>
      <c r="AI83" s="94"/>
      <c r="AJ83" s="95"/>
      <c r="AK83" s="28"/>
      <c r="AL83" s="28"/>
      <c r="AM83" s="28"/>
      <c r="AN83" s="28"/>
      <c r="AO83" s="28"/>
      <c r="AP83" s="28"/>
      <c r="AQ83" s="94"/>
      <c r="AR83" s="95"/>
      <c r="AS83" s="28"/>
      <c r="AT83" s="28"/>
      <c r="AU83" s="28"/>
      <c r="AV83" s="28"/>
      <c r="AW83" s="94"/>
      <c r="AX83" s="95"/>
      <c r="AY83" s="28"/>
      <c r="AZ83" s="28"/>
      <c r="BA83" s="28"/>
      <c r="BB83" s="28"/>
      <c r="BC83" s="28"/>
      <c r="BD83" s="28"/>
      <c r="BE83" s="28"/>
      <c r="BF83" s="28"/>
      <c r="BG83" s="94"/>
      <c r="BH83" s="95"/>
      <c r="BI83" s="28"/>
      <c r="BJ83" s="28"/>
      <c r="BK83" s="28"/>
      <c r="BL83" s="28"/>
      <c r="BM83" s="28"/>
      <c r="BN83" s="28"/>
      <c r="BO83" s="28"/>
      <c r="BP83" s="28"/>
      <c r="BQ83" s="28"/>
      <c r="BR83" s="28"/>
      <c r="BS83" s="94"/>
      <c r="BT83" s="95"/>
      <c r="BU83" s="28"/>
      <c r="BV83" s="935"/>
      <c r="BW83" s="935"/>
      <c r="BX83" s="935"/>
      <c r="BY83" s="935"/>
      <c r="BZ83" s="28"/>
      <c r="CA83" s="304"/>
    </row>
    <row r="84" spans="1:79" x14ac:dyDescent="0.2">
      <c r="A84" s="95"/>
      <c r="B84" s="28"/>
      <c r="C84" s="28"/>
      <c r="D84" s="28"/>
      <c r="E84" s="28"/>
      <c r="F84" s="28"/>
      <c r="G84" s="94"/>
      <c r="H84" s="95"/>
      <c r="I84" s="416"/>
      <c r="J84" s="416"/>
      <c r="K84" s="416"/>
      <c r="L84" s="416"/>
      <c r="M84" s="28"/>
      <c r="N84" s="303"/>
      <c r="O84" s="416"/>
      <c r="P84" s="416"/>
      <c r="Q84" s="416"/>
      <c r="R84" s="416"/>
      <c r="S84" s="304"/>
      <c r="T84" s="28"/>
      <c r="U84" s="923" t="s">
        <v>388</v>
      </c>
      <c r="V84" s="923"/>
      <c r="W84" s="923"/>
      <c r="X84" s="930"/>
      <c r="Y84" s="45"/>
      <c r="Z84" s="89"/>
      <c r="AA84" s="45"/>
      <c r="AB84" s="89"/>
      <c r="AC84" s="94"/>
      <c r="AD84" s="95"/>
      <c r="AE84" s="28" t="s">
        <v>445</v>
      </c>
      <c r="AF84" s="28"/>
      <c r="AG84" s="28"/>
      <c r="AH84" s="432" t="s">
        <v>12</v>
      </c>
      <c r="AI84" s="94"/>
      <c r="AJ84" s="95"/>
      <c r="AK84" s="28"/>
      <c r="AL84" s="45"/>
      <c r="AM84" s="89"/>
      <c r="AN84" s="45"/>
      <c r="AO84" s="89"/>
      <c r="AP84" s="416"/>
      <c r="AQ84" s="94"/>
      <c r="AR84" s="95"/>
      <c r="AS84" s="416"/>
      <c r="AT84" s="416"/>
      <c r="AU84" s="416"/>
      <c r="AV84" s="416"/>
      <c r="AW84" s="94"/>
      <c r="AX84" s="95"/>
      <c r="AY84" s="28"/>
      <c r="AZ84" s="28"/>
      <c r="BA84" s="45"/>
      <c r="BB84" s="89"/>
      <c r="BC84" s="45"/>
      <c r="BD84" s="89"/>
      <c r="BE84" s="95"/>
      <c r="BF84" s="28"/>
      <c r="BG84" s="94"/>
      <c r="BH84" s="95"/>
      <c r="BI84" s="933" t="s">
        <v>388</v>
      </c>
      <c r="BJ84" s="933"/>
      <c r="BK84" s="933"/>
      <c r="BL84" s="933"/>
      <c r="BM84" s="933"/>
      <c r="BN84" s="931" t="s">
        <v>12</v>
      </c>
      <c r="BO84" s="45"/>
      <c r="BP84" s="89"/>
      <c r="BQ84" s="45"/>
      <c r="BR84" s="89"/>
      <c r="BS84" s="94"/>
      <c r="BT84" s="95"/>
      <c r="BU84" s="416"/>
      <c r="BV84" s="935"/>
      <c r="BW84" s="935"/>
      <c r="BX84" s="935"/>
      <c r="BY84" s="935"/>
      <c r="BZ84" s="416"/>
      <c r="CA84" s="304"/>
    </row>
    <row r="85" spans="1:79" x14ac:dyDescent="0.2">
      <c r="A85" s="95"/>
      <c r="B85" s="28"/>
      <c r="C85" s="28"/>
      <c r="D85" s="28"/>
      <c r="E85" s="28"/>
      <c r="F85" s="28"/>
      <c r="G85" s="94"/>
      <c r="H85" s="95"/>
      <c r="I85" s="696" t="s">
        <v>514</v>
      </c>
      <c r="J85" s="28"/>
      <c r="K85" s="28"/>
      <c r="L85" s="432" t="s">
        <v>12</v>
      </c>
      <c r="M85" s="28"/>
      <c r="N85" s="303"/>
      <c r="O85" s="696" t="s">
        <v>517</v>
      </c>
      <c r="P85" s="28"/>
      <c r="Q85" s="28"/>
      <c r="R85" s="432" t="s">
        <v>12</v>
      </c>
      <c r="S85" s="304"/>
      <c r="T85" s="28"/>
      <c r="U85" s="923"/>
      <c r="V85" s="923"/>
      <c r="W85" s="923"/>
      <c r="X85" s="930"/>
      <c r="Y85" s="44"/>
      <c r="Z85" s="91"/>
      <c r="AA85" s="44"/>
      <c r="AB85" s="91"/>
      <c r="AC85" s="94"/>
      <c r="AD85" s="95"/>
      <c r="AE85" s="28"/>
      <c r="AF85" s="28"/>
      <c r="AG85" s="28"/>
      <c r="AH85" s="28"/>
      <c r="AI85" s="94"/>
      <c r="AJ85" s="95"/>
      <c r="AK85" s="28"/>
      <c r="AL85" s="44"/>
      <c r="AM85" s="91"/>
      <c r="AN85" s="44"/>
      <c r="AO85" s="91"/>
      <c r="AP85" s="416"/>
      <c r="AQ85" s="94"/>
      <c r="AR85" s="95"/>
      <c r="AS85" s="698" t="s">
        <v>445</v>
      </c>
      <c r="AT85" s="28"/>
      <c r="AU85" s="28"/>
      <c r="AV85" s="432" t="s">
        <v>12</v>
      </c>
      <c r="AW85" s="94"/>
      <c r="AX85" s="95"/>
      <c r="AY85" s="28"/>
      <c r="AZ85" s="28"/>
      <c r="BA85" s="44"/>
      <c r="BB85" s="91"/>
      <c r="BC85" s="44"/>
      <c r="BD85" s="91"/>
      <c r="BE85" s="95"/>
      <c r="BF85" s="28"/>
      <c r="BG85" s="94"/>
      <c r="BH85" s="95"/>
      <c r="BI85" s="933"/>
      <c r="BJ85" s="933"/>
      <c r="BK85" s="933"/>
      <c r="BL85" s="933"/>
      <c r="BM85" s="933"/>
      <c r="BN85" s="932"/>
      <c r="BO85" s="44"/>
      <c r="BP85" s="91"/>
      <c r="BQ85" s="44"/>
      <c r="BR85" s="91"/>
      <c r="BS85" s="94"/>
      <c r="BT85" s="95"/>
      <c r="BU85" s="416"/>
      <c r="BV85" s="416"/>
      <c r="BW85" s="416"/>
      <c r="BX85" s="416"/>
      <c r="BY85" s="416"/>
      <c r="BZ85" s="416"/>
      <c r="CA85" s="304"/>
    </row>
    <row r="86" spans="1:79" ht="6" customHeight="1" x14ac:dyDescent="0.2">
      <c r="A86" s="95"/>
      <c r="B86" s="28"/>
      <c r="C86" s="28"/>
      <c r="D86" s="28"/>
      <c r="E86" s="28"/>
      <c r="F86" s="28"/>
      <c r="G86" s="94"/>
      <c r="H86" s="95"/>
      <c r="I86" s="416"/>
      <c r="J86" s="416"/>
      <c r="K86" s="416"/>
      <c r="L86" s="416"/>
      <c r="M86" s="28"/>
      <c r="N86" s="303"/>
      <c r="O86" s="416"/>
      <c r="P86" s="416"/>
      <c r="Q86" s="416"/>
      <c r="R86" s="416"/>
      <c r="S86" s="304"/>
      <c r="T86" s="28"/>
      <c r="U86" s="416"/>
      <c r="V86" s="28"/>
      <c r="W86" s="28"/>
      <c r="X86" s="28"/>
      <c r="Y86" s="28"/>
      <c r="Z86" s="28"/>
      <c r="AA86" s="28"/>
      <c r="AB86" s="28"/>
      <c r="AC86" s="94"/>
      <c r="AD86" s="95"/>
      <c r="AE86" s="28"/>
      <c r="AF86" s="28"/>
      <c r="AG86" s="28"/>
      <c r="AH86" s="416"/>
      <c r="AI86" s="94"/>
      <c r="AJ86" s="95"/>
      <c r="AK86" s="28"/>
      <c r="AL86" s="28"/>
      <c r="AM86" s="28"/>
      <c r="AN86" s="28"/>
      <c r="AO86" s="28"/>
      <c r="AP86" s="28"/>
      <c r="AQ86" s="94"/>
      <c r="AR86" s="95"/>
      <c r="AS86" s="416"/>
      <c r="AT86" s="416"/>
      <c r="AU86" s="416"/>
      <c r="AV86" s="416"/>
      <c r="AW86" s="94"/>
      <c r="AX86" s="95"/>
      <c r="AY86" s="28"/>
      <c r="AZ86" s="28"/>
      <c r="BA86" s="28"/>
      <c r="BB86" s="28"/>
      <c r="BC86" s="28"/>
      <c r="BD86" s="28"/>
      <c r="BE86" s="28"/>
      <c r="BF86" s="28"/>
      <c r="BG86" s="94"/>
      <c r="BH86" s="95"/>
      <c r="BI86" s="416"/>
      <c r="BJ86" s="416"/>
      <c r="BK86" s="416"/>
      <c r="BL86" s="416"/>
      <c r="BM86" s="416"/>
      <c r="BN86" s="416"/>
      <c r="BO86" s="416"/>
      <c r="BP86" s="416"/>
      <c r="BQ86" s="416"/>
      <c r="BR86" s="416"/>
      <c r="BS86" s="94"/>
      <c r="BT86" s="95"/>
      <c r="BU86" s="28"/>
      <c r="BV86" s="28"/>
      <c r="BW86" s="28"/>
      <c r="BX86" s="28"/>
      <c r="BY86" s="28"/>
      <c r="BZ86" s="28"/>
      <c r="CA86" s="304"/>
    </row>
    <row r="87" spans="1:79" ht="11.25" customHeight="1" x14ac:dyDescent="0.2">
      <c r="A87" s="95"/>
      <c r="B87" s="28"/>
      <c r="C87" s="28"/>
      <c r="D87" s="28"/>
      <c r="E87" s="28"/>
      <c r="F87" s="28"/>
      <c r="G87" s="94"/>
      <c r="H87" s="95"/>
      <c r="I87" s="416"/>
      <c r="J87" s="416"/>
      <c r="K87" s="416"/>
      <c r="L87" s="416"/>
      <c r="M87" s="28"/>
      <c r="N87" s="303"/>
      <c r="O87" s="416"/>
      <c r="P87" s="416"/>
      <c r="Q87" s="416"/>
      <c r="R87" s="416"/>
      <c r="S87" s="304"/>
      <c r="T87" s="28"/>
      <c r="U87" s="45"/>
      <c r="V87" s="89"/>
      <c r="W87" s="45"/>
      <c r="X87" s="89"/>
      <c r="Y87" s="45"/>
      <c r="Z87" s="89"/>
      <c r="AA87" s="45"/>
      <c r="AB87" s="89"/>
      <c r="AC87" s="94"/>
      <c r="AD87" s="95"/>
      <c r="AE87" s="929" t="s">
        <v>1641</v>
      </c>
      <c r="AF87" s="929"/>
      <c r="AG87" s="929"/>
      <c r="AH87" s="929"/>
      <c r="AI87" s="94"/>
      <c r="AJ87" s="95"/>
      <c r="AK87" s="416"/>
      <c r="AL87" s="416"/>
      <c r="AM87" s="416"/>
      <c r="AN87" s="416"/>
      <c r="AO87" s="416"/>
      <c r="AP87" s="416"/>
      <c r="AQ87" s="94"/>
      <c r="AR87" s="95"/>
      <c r="AS87" s="416"/>
      <c r="AT87" s="416"/>
      <c r="AU87" s="416"/>
      <c r="AV87" s="416"/>
      <c r="AW87" s="94"/>
      <c r="AX87" s="95"/>
      <c r="AY87" s="28"/>
      <c r="AZ87" s="416"/>
      <c r="BA87" s="416"/>
      <c r="BB87" s="416"/>
      <c r="BC87" s="416"/>
      <c r="BD87" s="416"/>
      <c r="BE87" s="416"/>
      <c r="BF87" s="416"/>
      <c r="BG87" s="94"/>
      <c r="BH87" s="95"/>
      <c r="BI87" s="933" t="s">
        <v>428</v>
      </c>
      <c r="BJ87" s="933"/>
      <c r="BK87" s="933"/>
      <c r="BL87" s="933"/>
      <c r="BM87" s="933"/>
      <c r="BN87" s="931" t="s">
        <v>14</v>
      </c>
      <c r="BO87" s="45"/>
      <c r="BP87" s="89"/>
      <c r="BQ87" s="45"/>
      <c r="BR87" s="89"/>
      <c r="BS87" s="94"/>
      <c r="BT87" s="95"/>
      <c r="BU87" s="28" t="s">
        <v>445</v>
      </c>
      <c r="BV87" s="28"/>
      <c r="BW87" s="28"/>
      <c r="BX87" s="28"/>
      <c r="BY87" s="28"/>
      <c r="BZ87" s="432" t="s">
        <v>12</v>
      </c>
      <c r="CA87" s="304"/>
    </row>
    <row r="88" spans="1:79" ht="11.25" customHeight="1" x14ac:dyDescent="0.2">
      <c r="A88" s="95"/>
      <c r="B88" s="28"/>
      <c r="C88" s="28"/>
      <c r="D88" s="28"/>
      <c r="E88" s="28"/>
      <c r="F88" s="28"/>
      <c r="G88" s="94"/>
      <c r="H88" s="95"/>
      <c r="I88" s="28"/>
      <c r="J88" s="28"/>
      <c r="K88" s="28"/>
      <c r="L88" s="28"/>
      <c r="M88" s="28"/>
      <c r="N88" s="303"/>
      <c r="O88" s="28"/>
      <c r="P88" s="28"/>
      <c r="Q88" s="28"/>
      <c r="R88" s="28"/>
      <c r="S88" s="304"/>
      <c r="T88" s="28"/>
      <c r="U88" s="44"/>
      <c r="V88" s="91"/>
      <c r="W88" s="44"/>
      <c r="X88" s="91"/>
      <c r="Y88" s="44"/>
      <c r="Z88" s="91"/>
      <c r="AA88" s="44"/>
      <c r="AB88" s="91"/>
      <c r="AC88" s="94"/>
      <c r="AD88" s="95"/>
      <c r="AE88" s="929"/>
      <c r="AF88" s="929"/>
      <c r="AG88" s="929"/>
      <c r="AH88" s="929"/>
      <c r="AI88" s="94"/>
      <c r="AJ88" s="95"/>
      <c r="AK88" s="416"/>
      <c r="AL88" s="416"/>
      <c r="AM88" s="416"/>
      <c r="AN88" s="416"/>
      <c r="AO88" s="416"/>
      <c r="AP88" s="416"/>
      <c r="AQ88" s="94"/>
      <c r="AR88" s="95"/>
      <c r="AS88" s="28"/>
      <c r="AT88" s="28"/>
      <c r="AU88" s="28"/>
      <c r="AV88" s="28"/>
      <c r="AW88" s="94"/>
      <c r="AX88" s="95"/>
      <c r="AY88" s="766" t="s">
        <v>523</v>
      </c>
      <c r="AZ88" s="416"/>
      <c r="BA88" s="766"/>
      <c r="BB88" s="416"/>
      <c r="BC88" s="416"/>
      <c r="BD88" s="416"/>
      <c r="BE88" s="416"/>
      <c r="BF88" s="416"/>
      <c r="BG88" s="94"/>
      <c r="BH88" s="95"/>
      <c r="BI88" s="933"/>
      <c r="BJ88" s="933"/>
      <c r="BK88" s="933"/>
      <c r="BL88" s="933"/>
      <c r="BM88" s="933"/>
      <c r="BN88" s="932"/>
      <c r="BO88" s="44"/>
      <c r="BP88" s="91"/>
      <c r="BQ88" s="44"/>
      <c r="BR88" s="91"/>
      <c r="BS88" s="94"/>
      <c r="BT88" s="95"/>
      <c r="BU88" s="416"/>
      <c r="BV88" s="899" t="s">
        <v>1643</v>
      </c>
      <c r="BW88" s="899"/>
      <c r="BX88" s="899"/>
      <c r="BY88" s="899"/>
      <c r="BZ88" s="28"/>
      <c r="CA88" s="304"/>
    </row>
    <row r="89" spans="1:79" x14ac:dyDescent="0.2">
      <c r="A89" s="95"/>
      <c r="B89" s="28"/>
      <c r="C89" s="28"/>
      <c r="D89" s="28"/>
      <c r="E89" s="28"/>
      <c r="F89" s="28"/>
      <c r="G89" s="94"/>
      <c r="H89" s="95"/>
      <c r="I89" s="28"/>
      <c r="J89" s="28"/>
      <c r="K89" s="28"/>
      <c r="L89" s="28"/>
      <c r="M89" s="28"/>
      <c r="N89" s="303"/>
      <c r="O89" s="28"/>
      <c r="P89" s="28"/>
      <c r="Q89" s="28"/>
      <c r="R89" s="28"/>
      <c r="S89" s="304"/>
      <c r="T89" s="28"/>
      <c r="U89" s="890" t="s">
        <v>389</v>
      </c>
      <c r="V89" s="890"/>
      <c r="W89" s="890"/>
      <c r="X89" s="890"/>
      <c r="Y89" s="890"/>
      <c r="Z89" s="890"/>
      <c r="AA89" s="890"/>
      <c r="AB89" s="890"/>
      <c r="AC89" s="94"/>
      <c r="AD89" s="95"/>
      <c r="AE89" s="416"/>
      <c r="AF89" s="416"/>
      <c r="AG89" s="416"/>
      <c r="AH89" s="416"/>
      <c r="AI89" s="94"/>
      <c r="AJ89" s="95"/>
      <c r="AK89" s="28"/>
      <c r="AL89" s="28"/>
      <c r="AM89" s="28"/>
      <c r="AN89" s="28"/>
      <c r="AO89" s="28"/>
      <c r="AP89" s="28"/>
      <c r="AQ89" s="94"/>
      <c r="AR89" s="95"/>
      <c r="AS89" s="28"/>
      <c r="AT89" s="28"/>
      <c r="AU89" s="28"/>
      <c r="AV89" s="28"/>
      <c r="AW89" s="94"/>
      <c r="AX89" s="95"/>
      <c r="AY89" s="28"/>
      <c r="AZ89" s="28"/>
      <c r="BA89" s="416"/>
      <c r="BB89" s="28"/>
      <c r="BC89" s="28"/>
      <c r="BD89" s="28"/>
      <c r="BE89" s="28"/>
      <c r="BF89" s="28"/>
      <c r="BG89" s="94"/>
      <c r="BH89" s="95"/>
      <c r="BI89" s="416"/>
      <c r="BJ89" s="416"/>
      <c r="BK89" s="416"/>
      <c r="BL89" s="416"/>
      <c r="BM89" s="416"/>
      <c r="BN89" s="416"/>
      <c r="BO89" s="416"/>
      <c r="BP89" s="416"/>
      <c r="BQ89" s="416"/>
      <c r="BR89" s="416"/>
      <c r="BS89" s="94"/>
      <c r="BT89" s="95"/>
      <c r="BU89" s="308"/>
      <c r="BV89" s="899"/>
      <c r="BW89" s="899"/>
      <c r="BX89" s="899"/>
      <c r="BY89" s="899"/>
      <c r="BZ89" s="416"/>
      <c r="CA89" s="304"/>
    </row>
    <row r="90" spans="1:79" ht="6" customHeight="1" x14ac:dyDescent="0.2">
      <c r="A90" s="44"/>
      <c r="B90" s="30"/>
      <c r="C90" s="30"/>
      <c r="D90" s="30"/>
      <c r="E90" s="30"/>
      <c r="F90" s="30"/>
      <c r="G90" s="91"/>
      <c r="H90" s="44"/>
      <c r="I90" s="30"/>
      <c r="J90" s="30"/>
      <c r="K90" s="30"/>
      <c r="L90" s="30"/>
      <c r="M90" s="30"/>
      <c r="N90" s="621"/>
      <c r="O90" s="30"/>
      <c r="P90" s="30"/>
      <c r="Q90" s="30"/>
      <c r="R90" s="30"/>
      <c r="S90" s="622"/>
      <c r="T90" s="30"/>
      <c r="U90" s="30"/>
      <c r="V90" s="30"/>
      <c r="W90" s="30"/>
      <c r="X90" s="30"/>
      <c r="Y90" s="30"/>
      <c r="Z90" s="30"/>
      <c r="AA90" s="30"/>
      <c r="AB90" s="30"/>
      <c r="AC90" s="91"/>
      <c r="AD90" s="44"/>
      <c r="AE90" s="30"/>
      <c r="AF90" s="30"/>
      <c r="AG90" s="30"/>
      <c r="AH90" s="30"/>
      <c r="AI90" s="91"/>
      <c r="AJ90" s="44"/>
      <c r="AK90" s="30"/>
      <c r="AL90" s="30"/>
      <c r="AM90" s="30"/>
      <c r="AN90" s="30"/>
      <c r="AO90" s="30"/>
      <c r="AP90" s="30"/>
      <c r="AQ90" s="91"/>
      <c r="AR90" s="44"/>
      <c r="AS90" s="30"/>
      <c r="AT90" s="30"/>
      <c r="AU90" s="30"/>
      <c r="AV90" s="30"/>
      <c r="AW90" s="91"/>
      <c r="AX90" s="44"/>
      <c r="AY90" s="30"/>
      <c r="AZ90" s="30"/>
      <c r="BA90" s="30"/>
      <c r="BB90" s="30"/>
      <c r="BC90" s="30"/>
      <c r="BD90" s="30"/>
      <c r="BE90" s="30"/>
      <c r="BF90" s="30"/>
      <c r="BG90" s="91"/>
      <c r="BH90" s="44"/>
      <c r="BI90" s="30"/>
      <c r="BJ90" s="30"/>
      <c r="BK90" s="30"/>
      <c r="BL90" s="30"/>
      <c r="BM90" s="30"/>
      <c r="BN90" s="30"/>
      <c r="BO90" s="30"/>
      <c r="BP90" s="30"/>
      <c r="BQ90" s="30"/>
      <c r="BR90" s="30"/>
      <c r="BS90" s="91"/>
      <c r="BT90" s="44"/>
      <c r="BU90" s="30"/>
      <c r="BV90" s="30"/>
      <c r="BW90" s="30"/>
      <c r="BX90" s="30"/>
      <c r="BY90" s="30"/>
      <c r="BZ90" s="30"/>
      <c r="CA90" s="622"/>
    </row>
    <row r="91" spans="1:79" ht="6" customHeight="1" x14ac:dyDescent="0.2">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row>
    <row r="92" spans="1:79" ht="6" customHeight="1" x14ac:dyDescent="0.2">
      <c r="A92" s="45"/>
      <c r="B92" s="26"/>
      <c r="C92" s="26"/>
      <c r="D92" s="26"/>
      <c r="E92" s="26"/>
      <c r="F92" s="26"/>
      <c r="G92" s="89"/>
      <c r="H92" s="45"/>
      <c r="I92" s="26"/>
      <c r="J92" s="26"/>
      <c r="K92" s="26"/>
      <c r="L92" s="26"/>
      <c r="M92" s="26"/>
      <c r="N92" s="623"/>
      <c r="O92" s="26"/>
      <c r="P92" s="26"/>
      <c r="Q92" s="26"/>
      <c r="R92" s="26"/>
      <c r="S92" s="624"/>
      <c r="T92" s="26"/>
      <c r="U92" s="26"/>
      <c r="V92" s="26"/>
      <c r="W92" s="26"/>
      <c r="X92" s="26"/>
      <c r="Y92" s="26"/>
      <c r="Z92" s="26"/>
      <c r="AA92" s="26"/>
      <c r="AB92" s="26"/>
      <c r="AC92" s="89"/>
      <c r="AD92" s="45"/>
      <c r="AE92" s="26"/>
      <c r="AF92" s="26"/>
      <c r="AG92" s="26"/>
      <c r="AH92" s="26"/>
      <c r="AI92" s="89"/>
      <c r="AJ92" s="45"/>
      <c r="AK92" s="26"/>
      <c r="AL92" s="26"/>
      <c r="AM92" s="26"/>
      <c r="AN92" s="26"/>
      <c r="AO92" s="26"/>
      <c r="AP92" s="26"/>
      <c r="AQ92" s="89"/>
      <c r="AR92" s="45"/>
      <c r="AS92" s="26"/>
      <c r="AT92" s="26"/>
      <c r="AU92" s="26"/>
      <c r="AV92" s="26"/>
      <c r="AW92" s="89"/>
      <c r="AX92" s="45"/>
      <c r="AY92" s="26"/>
      <c r="AZ92" s="26"/>
      <c r="BA92" s="26"/>
      <c r="BB92" s="26"/>
      <c r="BC92" s="26"/>
      <c r="BD92" s="26"/>
      <c r="BE92" s="26"/>
      <c r="BF92" s="26"/>
      <c r="BG92" s="89"/>
      <c r="BH92" s="45"/>
      <c r="BI92" s="26"/>
      <c r="BJ92" s="26"/>
      <c r="BK92" s="26"/>
      <c r="BL92" s="26"/>
      <c r="BM92" s="26"/>
      <c r="BN92" s="26"/>
      <c r="BO92" s="26"/>
      <c r="BP92" s="26"/>
      <c r="BQ92" s="26"/>
      <c r="BR92" s="26"/>
      <c r="BS92" s="89"/>
      <c r="BT92" s="45"/>
      <c r="BU92" s="26"/>
      <c r="BV92" s="26"/>
      <c r="BW92" s="26"/>
      <c r="BX92" s="26"/>
      <c r="BY92" s="26"/>
      <c r="BZ92" s="26"/>
      <c r="CA92" s="624"/>
    </row>
    <row r="93" spans="1:79" x14ac:dyDescent="0.2">
      <c r="A93" s="95"/>
      <c r="B93" s="432" t="s">
        <v>116</v>
      </c>
      <c r="C93" s="28"/>
      <c r="D93" s="28"/>
      <c r="E93" s="28"/>
      <c r="F93" s="28"/>
      <c r="G93" s="94"/>
      <c r="H93" s="95"/>
      <c r="I93" s="28"/>
      <c r="J93" s="28"/>
      <c r="K93" s="28"/>
      <c r="L93" s="28"/>
      <c r="M93" s="28"/>
      <c r="N93" s="303"/>
      <c r="O93" s="28"/>
      <c r="P93" s="28"/>
      <c r="Q93" s="28"/>
      <c r="R93" s="28"/>
      <c r="S93" s="304"/>
      <c r="T93" s="28"/>
      <c r="U93" s="923" t="s">
        <v>387</v>
      </c>
      <c r="V93" s="923"/>
      <c r="W93" s="923"/>
      <c r="X93" s="930"/>
      <c r="Y93" s="45"/>
      <c r="Z93" s="89"/>
      <c r="AA93" s="45"/>
      <c r="AB93" s="89"/>
      <c r="AC93" s="94"/>
      <c r="AD93" s="95"/>
      <c r="AE93" s="28"/>
      <c r="AF93" s="28"/>
      <c r="AG93" s="28"/>
      <c r="AH93" s="28"/>
      <c r="AI93" s="94"/>
      <c r="AJ93" s="95"/>
      <c r="AK93" s="893" t="s">
        <v>518</v>
      </c>
      <c r="AL93" s="893"/>
      <c r="AM93" s="893"/>
      <c r="AN93" s="893"/>
      <c r="AO93" s="893"/>
      <c r="AP93" s="893"/>
      <c r="AQ93" s="94"/>
      <c r="AR93" s="95"/>
      <c r="AS93" s="28"/>
      <c r="AT93" s="28"/>
      <c r="AU93" s="28"/>
      <c r="AV93" s="28"/>
      <c r="AW93" s="94"/>
      <c r="AX93" s="95"/>
      <c r="AY93" s="893" t="s">
        <v>519</v>
      </c>
      <c r="AZ93" s="893"/>
      <c r="BA93" s="893"/>
      <c r="BB93" s="893"/>
      <c r="BC93" s="893"/>
      <c r="BD93" s="893"/>
      <c r="BE93" s="893"/>
      <c r="BF93" s="893"/>
      <c r="BG93" s="765"/>
      <c r="BH93" s="95"/>
      <c r="BI93" s="933" t="s">
        <v>524</v>
      </c>
      <c r="BJ93" s="933"/>
      <c r="BK93" s="933"/>
      <c r="BL93" s="933"/>
      <c r="BM93" s="933"/>
      <c r="BN93" s="931" t="s">
        <v>10</v>
      </c>
      <c r="BO93" s="45"/>
      <c r="BP93" s="89"/>
      <c r="BQ93" s="45"/>
      <c r="BR93" s="89"/>
      <c r="BS93" s="94"/>
      <c r="BT93" s="95"/>
      <c r="BU93" s="28" t="s">
        <v>444</v>
      </c>
      <c r="BV93" s="28"/>
      <c r="BW93" s="28"/>
      <c r="BX93" s="28"/>
      <c r="BY93" s="28"/>
      <c r="BZ93" s="432" t="s">
        <v>10</v>
      </c>
      <c r="CA93" s="304"/>
    </row>
    <row r="94" spans="1:79" x14ac:dyDescent="0.2">
      <c r="A94" s="95"/>
      <c r="B94" s="28"/>
      <c r="C94" s="28"/>
      <c r="D94" s="28"/>
      <c r="E94" s="28"/>
      <c r="F94" s="28"/>
      <c r="G94" s="94"/>
      <c r="H94" s="95"/>
      <c r="I94" s="696" t="s">
        <v>515</v>
      </c>
      <c r="J94" s="28"/>
      <c r="K94" s="28"/>
      <c r="L94" s="432" t="s">
        <v>10</v>
      </c>
      <c r="M94" s="28"/>
      <c r="N94" s="303"/>
      <c r="O94" s="696" t="s">
        <v>516</v>
      </c>
      <c r="P94" s="28"/>
      <c r="Q94" s="28"/>
      <c r="R94" s="432" t="s">
        <v>10</v>
      </c>
      <c r="S94" s="304"/>
      <c r="T94" s="28"/>
      <c r="U94" s="923"/>
      <c r="V94" s="923"/>
      <c r="W94" s="923"/>
      <c r="X94" s="930"/>
      <c r="Y94" s="44"/>
      <c r="Z94" s="91"/>
      <c r="AA94" s="44"/>
      <c r="AB94" s="91"/>
      <c r="AC94" s="94"/>
      <c r="AD94" s="95"/>
      <c r="AE94" s="28" t="s">
        <v>444</v>
      </c>
      <c r="AF94" s="28"/>
      <c r="AG94" s="28"/>
      <c r="AH94" s="432" t="s">
        <v>10</v>
      </c>
      <c r="AI94" s="94"/>
      <c r="AJ94" s="95"/>
      <c r="AK94" s="893" t="s">
        <v>428</v>
      </c>
      <c r="AL94" s="893"/>
      <c r="AM94" s="893"/>
      <c r="AN94" s="893"/>
      <c r="AO94" s="893"/>
      <c r="AP94" s="893"/>
      <c r="AQ94" s="94"/>
      <c r="AR94" s="95"/>
      <c r="AS94" s="698" t="s">
        <v>444</v>
      </c>
      <c r="AT94" s="28"/>
      <c r="AU94" s="28"/>
      <c r="AV94" s="432" t="s">
        <v>10</v>
      </c>
      <c r="AW94" s="94"/>
      <c r="AX94" s="95"/>
      <c r="AY94" s="893" t="s">
        <v>520</v>
      </c>
      <c r="AZ94" s="893"/>
      <c r="BA94" s="893"/>
      <c r="BB94" s="893"/>
      <c r="BC94" s="893"/>
      <c r="BD94" s="893"/>
      <c r="BE94" s="893"/>
      <c r="BF94" s="893"/>
      <c r="BG94" s="765"/>
      <c r="BH94" s="95"/>
      <c r="BI94" s="933"/>
      <c r="BJ94" s="933"/>
      <c r="BK94" s="933"/>
      <c r="BL94" s="933"/>
      <c r="BM94" s="933"/>
      <c r="BN94" s="932"/>
      <c r="BO94" s="44"/>
      <c r="BP94" s="91"/>
      <c r="BQ94" s="44"/>
      <c r="BR94" s="91"/>
      <c r="BS94" s="94"/>
      <c r="BT94" s="95"/>
      <c r="BU94" s="28"/>
      <c r="BV94" s="935" t="s">
        <v>1642</v>
      </c>
      <c r="BW94" s="935"/>
      <c r="BX94" s="935"/>
      <c r="BY94" s="935"/>
      <c r="BZ94" s="28"/>
      <c r="CA94" s="304"/>
    </row>
    <row r="95" spans="1:79" ht="6" customHeight="1" x14ac:dyDescent="0.2">
      <c r="A95" s="95"/>
      <c r="B95" s="28"/>
      <c r="C95" s="28"/>
      <c r="D95" s="28"/>
      <c r="E95" s="28"/>
      <c r="F95" s="28"/>
      <c r="G95" s="94"/>
      <c r="H95" s="95"/>
      <c r="I95" s="28"/>
      <c r="J95" s="28"/>
      <c r="K95" s="28"/>
      <c r="L95" s="28"/>
      <c r="M95" s="28"/>
      <c r="N95" s="303"/>
      <c r="O95" s="28"/>
      <c r="P95" s="28"/>
      <c r="Q95" s="28"/>
      <c r="R95" s="28"/>
      <c r="S95" s="304"/>
      <c r="T95" s="28"/>
      <c r="U95" s="28"/>
      <c r="V95" s="28"/>
      <c r="W95" s="28"/>
      <c r="X95" s="28"/>
      <c r="Y95" s="28"/>
      <c r="Z95" s="28"/>
      <c r="AA95" s="28"/>
      <c r="AB95" s="28"/>
      <c r="AC95" s="94"/>
      <c r="AD95" s="95"/>
      <c r="AE95" s="24"/>
      <c r="AF95" s="24"/>
      <c r="AG95" s="24"/>
      <c r="AH95" s="24"/>
      <c r="AI95" s="94"/>
      <c r="AJ95" s="95"/>
      <c r="AK95" s="28"/>
      <c r="AL95" s="28"/>
      <c r="AM95" s="28"/>
      <c r="AN95" s="28"/>
      <c r="AO95" s="28"/>
      <c r="AP95" s="28"/>
      <c r="AQ95" s="94"/>
      <c r="AR95" s="95"/>
      <c r="AS95" s="24"/>
      <c r="AT95" s="24"/>
      <c r="AU95" s="24"/>
      <c r="AV95" s="24"/>
      <c r="AW95" s="94"/>
      <c r="AX95" s="95"/>
      <c r="AY95" s="28"/>
      <c r="AZ95" s="28"/>
      <c r="BA95" s="28"/>
      <c r="BB95" s="28"/>
      <c r="BC95" s="28"/>
      <c r="BD95" s="28"/>
      <c r="BE95" s="28"/>
      <c r="BF95" s="28"/>
      <c r="BG95" s="94"/>
      <c r="BH95" s="95"/>
      <c r="BI95" s="28"/>
      <c r="BJ95" s="28"/>
      <c r="BK95" s="28"/>
      <c r="BL95" s="28"/>
      <c r="BM95" s="28"/>
      <c r="BN95" s="28"/>
      <c r="BO95" s="28"/>
      <c r="BP95" s="28"/>
      <c r="BQ95" s="28"/>
      <c r="BR95" s="28"/>
      <c r="BS95" s="94"/>
      <c r="BT95" s="95"/>
      <c r="BU95" s="28"/>
      <c r="BV95" s="935"/>
      <c r="BW95" s="935"/>
      <c r="BX95" s="935"/>
      <c r="BY95" s="935"/>
      <c r="BZ95" s="28"/>
      <c r="CA95" s="304"/>
    </row>
    <row r="96" spans="1:79" x14ac:dyDescent="0.2">
      <c r="A96" s="95"/>
      <c r="B96" s="28"/>
      <c r="C96" s="28"/>
      <c r="D96" s="28"/>
      <c r="E96" s="28"/>
      <c r="F96" s="28"/>
      <c r="G96" s="94"/>
      <c r="H96" s="95"/>
      <c r="M96" s="28"/>
      <c r="N96" s="303"/>
      <c r="S96" s="304"/>
      <c r="T96" s="28"/>
      <c r="U96" s="923" t="s">
        <v>388</v>
      </c>
      <c r="V96" s="923"/>
      <c r="W96" s="923"/>
      <c r="X96" s="930"/>
      <c r="Y96" s="45"/>
      <c r="Z96" s="89"/>
      <c r="AA96" s="45"/>
      <c r="AB96" s="89"/>
      <c r="AC96" s="94"/>
      <c r="AD96" s="95"/>
      <c r="AE96" s="28" t="s">
        <v>445</v>
      </c>
      <c r="AF96" s="28"/>
      <c r="AG96" s="28"/>
      <c r="AH96" s="432" t="s">
        <v>12</v>
      </c>
      <c r="AI96" s="94"/>
      <c r="AJ96" s="95"/>
      <c r="AK96" s="28"/>
      <c r="AL96" s="45"/>
      <c r="AM96" s="89"/>
      <c r="AN96" s="45"/>
      <c r="AO96" s="89"/>
      <c r="AQ96" s="94"/>
      <c r="AR96" s="95"/>
      <c r="AW96" s="94"/>
      <c r="AX96" s="95"/>
      <c r="AY96" s="28"/>
      <c r="AZ96" s="28"/>
      <c r="BA96" s="45"/>
      <c r="BB96" s="89"/>
      <c r="BC96" s="45"/>
      <c r="BD96" s="89"/>
      <c r="BE96" s="95"/>
      <c r="BF96" s="28"/>
      <c r="BG96" s="94"/>
      <c r="BH96" s="95"/>
      <c r="BI96" s="933" t="s">
        <v>388</v>
      </c>
      <c r="BJ96" s="933"/>
      <c r="BK96" s="933"/>
      <c r="BL96" s="933"/>
      <c r="BM96" s="933"/>
      <c r="BN96" s="931" t="s">
        <v>12</v>
      </c>
      <c r="BO96" s="45"/>
      <c r="BP96" s="89"/>
      <c r="BQ96" s="45"/>
      <c r="BR96" s="89"/>
      <c r="BS96" s="94"/>
      <c r="BT96" s="95"/>
      <c r="BU96" s="416"/>
      <c r="BV96" s="935"/>
      <c r="BW96" s="935"/>
      <c r="BX96" s="935"/>
      <c r="BY96" s="935"/>
      <c r="BZ96" s="416"/>
      <c r="CA96" s="304"/>
    </row>
    <row r="97" spans="1:79" x14ac:dyDescent="0.2">
      <c r="A97" s="95"/>
      <c r="B97" s="28"/>
      <c r="C97" s="28"/>
      <c r="D97" s="28"/>
      <c r="E97" s="28"/>
      <c r="F97" s="28"/>
      <c r="G97" s="94"/>
      <c r="H97" s="95"/>
      <c r="I97" s="696" t="s">
        <v>514</v>
      </c>
      <c r="J97" s="28"/>
      <c r="K97" s="28"/>
      <c r="L97" s="432" t="s">
        <v>12</v>
      </c>
      <c r="M97" s="28"/>
      <c r="N97" s="303"/>
      <c r="O97" s="696" t="s">
        <v>517</v>
      </c>
      <c r="P97" s="28"/>
      <c r="Q97" s="28"/>
      <c r="R97" s="432" t="s">
        <v>12</v>
      </c>
      <c r="S97" s="304"/>
      <c r="T97" s="28"/>
      <c r="U97" s="923"/>
      <c r="V97" s="923"/>
      <c r="W97" s="923"/>
      <c r="X97" s="930"/>
      <c r="Y97" s="44"/>
      <c r="Z97" s="91"/>
      <c r="AA97" s="44"/>
      <c r="AB97" s="91"/>
      <c r="AC97" s="94"/>
      <c r="AD97" s="95"/>
      <c r="AE97" s="28"/>
      <c r="AF97" s="28"/>
      <c r="AG97" s="28"/>
      <c r="AH97" s="28"/>
      <c r="AI97" s="94"/>
      <c r="AJ97" s="95"/>
      <c r="AK97" s="28"/>
      <c r="AL97" s="44"/>
      <c r="AM97" s="91"/>
      <c r="AN97" s="44"/>
      <c r="AO97" s="91"/>
      <c r="AQ97" s="94"/>
      <c r="AR97" s="95"/>
      <c r="AS97" s="698" t="s">
        <v>445</v>
      </c>
      <c r="AT97" s="28"/>
      <c r="AU97" s="28"/>
      <c r="AV97" s="432" t="s">
        <v>12</v>
      </c>
      <c r="AW97" s="94"/>
      <c r="AX97" s="95"/>
      <c r="AY97" s="28"/>
      <c r="AZ97" s="28"/>
      <c r="BA97" s="44"/>
      <c r="BB97" s="91"/>
      <c r="BC97" s="44"/>
      <c r="BD97" s="91"/>
      <c r="BE97" s="95"/>
      <c r="BF97" s="28"/>
      <c r="BG97" s="94"/>
      <c r="BH97" s="95"/>
      <c r="BI97" s="933"/>
      <c r="BJ97" s="933"/>
      <c r="BK97" s="933"/>
      <c r="BL97" s="933"/>
      <c r="BM97" s="933"/>
      <c r="BN97" s="932"/>
      <c r="BO97" s="44"/>
      <c r="BP97" s="91"/>
      <c r="BQ97" s="44"/>
      <c r="BR97" s="91"/>
      <c r="BS97" s="94"/>
      <c r="BT97" s="95"/>
      <c r="BU97" s="416"/>
      <c r="BV97" s="416"/>
      <c r="BW97" s="416"/>
      <c r="BX97" s="416"/>
      <c r="BY97" s="416"/>
      <c r="BZ97" s="416"/>
      <c r="CA97" s="304"/>
    </row>
    <row r="98" spans="1:79" ht="6" customHeight="1" x14ac:dyDescent="0.2">
      <c r="A98" s="95"/>
      <c r="B98" s="28"/>
      <c r="C98" s="28"/>
      <c r="D98" s="28"/>
      <c r="E98" s="28"/>
      <c r="F98" s="28"/>
      <c r="G98" s="94"/>
      <c r="H98" s="95"/>
      <c r="M98" s="28"/>
      <c r="N98" s="303"/>
      <c r="S98" s="304"/>
      <c r="T98" s="28"/>
      <c r="V98" s="28"/>
      <c r="W98" s="28"/>
      <c r="X98" s="28"/>
      <c r="Y98" s="28"/>
      <c r="Z98" s="28"/>
      <c r="AA98" s="28"/>
      <c r="AB98" s="28"/>
      <c r="AC98" s="94"/>
      <c r="AD98" s="95"/>
      <c r="AE98" s="28"/>
      <c r="AF98" s="28"/>
      <c r="AG98" s="28"/>
      <c r="AI98" s="94"/>
      <c r="AJ98" s="95"/>
      <c r="AK98" s="28"/>
      <c r="AL98" s="28"/>
      <c r="AM98" s="28"/>
      <c r="AN98" s="24"/>
      <c r="AO98" s="24"/>
      <c r="AP98" s="24"/>
      <c r="AQ98" s="94"/>
      <c r="AR98" s="95"/>
      <c r="AW98" s="94"/>
      <c r="AX98" s="95"/>
      <c r="AY98" s="28"/>
      <c r="AZ98" s="28"/>
      <c r="BA98" s="28"/>
      <c r="BB98" s="28"/>
      <c r="BC98" s="28"/>
      <c r="BD98" s="28"/>
      <c r="BE98" s="28"/>
      <c r="BF98" s="28"/>
      <c r="BG98" s="94"/>
      <c r="BH98" s="95"/>
      <c r="BO98" s="416"/>
      <c r="BP98" s="416"/>
      <c r="BQ98" s="416"/>
      <c r="BR98" s="416"/>
      <c r="BS98" s="94"/>
      <c r="BT98" s="95"/>
      <c r="BU98" s="28"/>
      <c r="BV98" s="28"/>
      <c r="BW98" s="28"/>
      <c r="BX98" s="28"/>
      <c r="BY98" s="28"/>
      <c r="BZ98" s="28"/>
      <c r="CA98" s="304"/>
    </row>
    <row r="99" spans="1:79" ht="11.25" customHeight="1" x14ac:dyDescent="0.2">
      <c r="A99" s="95"/>
      <c r="B99" s="28"/>
      <c r="C99" s="28"/>
      <c r="D99" s="28"/>
      <c r="E99" s="28"/>
      <c r="F99" s="28"/>
      <c r="G99" s="94"/>
      <c r="H99" s="95"/>
      <c r="M99" s="28"/>
      <c r="N99" s="303"/>
      <c r="S99" s="304"/>
      <c r="T99" s="28"/>
      <c r="U99" s="45"/>
      <c r="V99" s="89"/>
      <c r="W99" s="45"/>
      <c r="X99" s="89"/>
      <c r="Y99" s="45"/>
      <c r="Z99" s="89"/>
      <c r="AA99" s="45"/>
      <c r="AB99" s="89"/>
      <c r="AC99" s="94"/>
      <c r="AD99" s="95"/>
      <c r="AE99" s="929" t="s">
        <v>1641</v>
      </c>
      <c r="AF99" s="929"/>
      <c r="AG99" s="929"/>
      <c r="AH99" s="929"/>
      <c r="AI99" s="94"/>
      <c r="AJ99" s="95"/>
      <c r="AQ99" s="94"/>
      <c r="AR99" s="95"/>
      <c r="AW99" s="94"/>
      <c r="AX99" s="95"/>
      <c r="AY99" s="28"/>
      <c r="BG99" s="94"/>
      <c r="BH99" s="95"/>
      <c r="BI99" s="933" t="s">
        <v>428</v>
      </c>
      <c r="BJ99" s="933"/>
      <c r="BK99" s="933"/>
      <c r="BL99" s="933"/>
      <c r="BM99" s="933"/>
      <c r="BN99" s="931" t="s">
        <v>14</v>
      </c>
      <c r="BO99" s="45"/>
      <c r="BP99" s="89"/>
      <c r="BQ99" s="45"/>
      <c r="BR99" s="89"/>
      <c r="BS99" s="94"/>
      <c r="BT99" s="95"/>
      <c r="BU99" s="28" t="s">
        <v>445</v>
      </c>
      <c r="BV99" s="28"/>
      <c r="BW99" s="28"/>
      <c r="BX99" s="28"/>
      <c r="BY99" s="28"/>
      <c r="BZ99" s="432" t="s">
        <v>12</v>
      </c>
      <c r="CA99" s="304"/>
    </row>
    <row r="100" spans="1:79" ht="11.25" customHeight="1" x14ac:dyDescent="0.2">
      <c r="A100" s="95"/>
      <c r="B100" s="28"/>
      <c r="C100" s="28"/>
      <c r="D100" s="28"/>
      <c r="E100" s="28"/>
      <c r="F100" s="28"/>
      <c r="G100" s="94"/>
      <c r="H100" s="95"/>
      <c r="I100" s="28"/>
      <c r="J100" s="28"/>
      <c r="K100" s="28"/>
      <c r="L100" s="28"/>
      <c r="M100" s="28"/>
      <c r="N100" s="303"/>
      <c r="O100" s="28"/>
      <c r="P100" s="28"/>
      <c r="Q100" s="28"/>
      <c r="R100" s="28"/>
      <c r="S100" s="304"/>
      <c r="T100" s="28"/>
      <c r="U100" s="44"/>
      <c r="V100" s="91"/>
      <c r="W100" s="44"/>
      <c r="X100" s="91"/>
      <c r="Y100" s="44"/>
      <c r="Z100" s="91"/>
      <c r="AA100" s="44"/>
      <c r="AB100" s="91"/>
      <c r="AC100" s="94"/>
      <c r="AD100" s="95"/>
      <c r="AE100" s="929"/>
      <c r="AF100" s="929"/>
      <c r="AG100" s="929"/>
      <c r="AH100" s="929"/>
      <c r="AI100" s="94"/>
      <c r="AJ100" s="95"/>
      <c r="AQ100" s="94"/>
      <c r="AR100" s="95"/>
      <c r="AS100" s="28"/>
      <c r="AT100" s="28"/>
      <c r="AU100" s="28"/>
      <c r="AV100" s="28"/>
      <c r="AW100" s="94"/>
      <c r="AX100" s="95"/>
      <c r="AY100" s="766" t="s">
        <v>523</v>
      </c>
      <c r="AZ100" s="416"/>
      <c r="BA100" s="766"/>
      <c r="BB100" s="416"/>
      <c r="BC100" s="416"/>
      <c r="BD100" s="416"/>
      <c r="BE100" s="416"/>
      <c r="BF100" s="416"/>
      <c r="BG100" s="94"/>
      <c r="BH100" s="95"/>
      <c r="BI100" s="933"/>
      <c r="BJ100" s="933"/>
      <c r="BK100" s="933"/>
      <c r="BL100" s="933"/>
      <c r="BM100" s="933"/>
      <c r="BN100" s="932"/>
      <c r="BO100" s="44"/>
      <c r="BP100" s="91"/>
      <c r="BQ100" s="44"/>
      <c r="BR100" s="91"/>
      <c r="BS100" s="94"/>
      <c r="BT100" s="95"/>
      <c r="BU100" s="416"/>
      <c r="BV100" s="899" t="s">
        <v>1643</v>
      </c>
      <c r="BW100" s="899"/>
      <c r="BX100" s="899"/>
      <c r="BY100" s="899"/>
      <c r="BZ100" s="28"/>
      <c r="CA100" s="304"/>
    </row>
    <row r="101" spans="1:79" x14ac:dyDescent="0.2">
      <c r="A101" s="95"/>
      <c r="B101" s="28"/>
      <c r="C101" s="28"/>
      <c r="D101" s="28"/>
      <c r="E101" s="28"/>
      <c r="F101" s="28"/>
      <c r="G101" s="94"/>
      <c r="H101" s="95"/>
      <c r="I101" s="28"/>
      <c r="J101" s="28"/>
      <c r="K101" s="28"/>
      <c r="L101" s="28"/>
      <c r="M101" s="28"/>
      <c r="N101" s="303"/>
      <c r="O101" s="28"/>
      <c r="P101" s="28"/>
      <c r="Q101" s="28"/>
      <c r="R101" s="28"/>
      <c r="S101" s="304"/>
      <c r="T101" s="28"/>
      <c r="U101" s="890" t="s">
        <v>389</v>
      </c>
      <c r="V101" s="890"/>
      <c r="W101" s="890"/>
      <c r="X101" s="890"/>
      <c r="Y101" s="890"/>
      <c r="Z101" s="890"/>
      <c r="AA101" s="890"/>
      <c r="AB101" s="890"/>
      <c r="AC101" s="94"/>
      <c r="AD101" s="95"/>
      <c r="AI101" s="94"/>
      <c r="AJ101" s="95"/>
      <c r="AK101" s="28"/>
      <c r="AL101" s="28"/>
      <c r="AM101" s="28"/>
      <c r="AN101" s="28"/>
      <c r="AO101" s="28"/>
      <c r="AP101" s="28"/>
      <c r="AQ101" s="94"/>
      <c r="AR101" s="95"/>
      <c r="AS101" s="28"/>
      <c r="AT101" s="28"/>
      <c r="AU101" s="28"/>
      <c r="AV101" s="28"/>
      <c r="AW101" s="94"/>
      <c r="AX101" s="95"/>
      <c r="AY101" s="28"/>
      <c r="AZ101" s="28"/>
      <c r="BB101" s="28"/>
      <c r="BC101" s="28"/>
      <c r="BD101" s="28"/>
      <c r="BE101" s="28"/>
      <c r="BF101" s="28"/>
      <c r="BG101" s="94"/>
      <c r="BH101" s="95"/>
      <c r="BO101" s="416"/>
      <c r="BP101" s="416"/>
      <c r="BQ101" s="416"/>
      <c r="BR101" s="416"/>
      <c r="BS101" s="94"/>
      <c r="BT101" s="95"/>
      <c r="BU101" s="308"/>
      <c r="BV101" s="899"/>
      <c r="BW101" s="899"/>
      <c r="BX101" s="899"/>
      <c r="BY101" s="899"/>
      <c r="BZ101" s="416"/>
      <c r="CA101" s="304"/>
    </row>
    <row r="102" spans="1:79" ht="6" customHeight="1" x14ac:dyDescent="0.2">
      <c r="A102" s="44"/>
      <c r="B102" s="30"/>
      <c r="C102" s="30"/>
      <c r="D102" s="30"/>
      <c r="E102" s="30"/>
      <c r="F102" s="30"/>
      <c r="G102" s="91"/>
      <c r="H102" s="44"/>
      <c r="I102" s="30"/>
      <c r="J102" s="30"/>
      <c r="K102" s="30"/>
      <c r="L102" s="30"/>
      <c r="M102" s="30"/>
      <c r="N102" s="621"/>
      <c r="O102" s="30"/>
      <c r="P102" s="30"/>
      <c r="Q102" s="30"/>
      <c r="R102" s="30"/>
      <c r="S102" s="622"/>
      <c r="T102" s="30"/>
      <c r="U102" s="30"/>
      <c r="V102" s="30"/>
      <c r="W102" s="30"/>
      <c r="X102" s="30"/>
      <c r="Y102" s="30"/>
      <c r="Z102" s="30"/>
      <c r="AA102" s="30"/>
      <c r="AB102" s="30"/>
      <c r="AC102" s="91"/>
      <c r="AD102" s="44"/>
      <c r="AE102" s="30"/>
      <c r="AF102" s="30"/>
      <c r="AG102" s="30"/>
      <c r="AH102" s="30"/>
      <c r="AI102" s="91"/>
      <c r="AJ102" s="44"/>
      <c r="AK102" s="30"/>
      <c r="AL102" s="30"/>
      <c r="AM102" s="30"/>
      <c r="AN102" s="30"/>
      <c r="AO102" s="30"/>
      <c r="AP102" s="30"/>
      <c r="AQ102" s="91"/>
      <c r="AR102" s="44"/>
      <c r="AS102" s="30"/>
      <c r="AT102" s="30"/>
      <c r="AU102" s="30"/>
      <c r="AV102" s="30"/>
      <c r="AW102" s="91"/>
      <c r="AX102" s="44"/>
      <c r="AY102" s="30"/>
      <c r="AZ102" s="30"/>
      <c r="BA102" s="30"/>
      <c r="BB102" s="30"/>
      <c r="BC102" s="30"/>
      <c r="BD102" s="30"/>
      <c r="BE102" s="30"/>
      <c r="BF102" s="30"/>
      <c r="BG102" s="91"/>
      <c r="BH102" s="44"/>
      <c r="BI102" s="30"/>
      <c r="BJ102" s="30"/>
      <c r="BK102" s="30"/>
      <c r="BL102" s="30"/>
      <c r="BM102" s="30"/>
      <c r="BN102" s="30"/>
      <c r="BO102" s="30"/>
      <c r="BP102" s="30"/>
      <c r="BQ102" s="30"/>
      <c r="BR102" s="30"/>
      <c r="BS102" s="91"/>
      <c r="BT102" s="44"/>
      <c r="BU102" s="30"/>
      <c r="BV102" s="30"/>
      <c r="BW102" s="30"/>
      <c r="BX102" s="30"/>
      <c r="BY102" s="30"/>
      <c r="BZ102" s="30"/>
      <c r="CA102" s="622"/>
    </row>
    <row r="103" spans="1:79" ht="6" customHeight="1" x14ac:dyDescent="0.2">
      <c r="A103" s="45"/>
      <c r="B103" s="26"/>
      <c r="C103" s="26"/>
      <c r="D103" s="26"/>
      <c r="E103" s="26"/>
      <c r="F103" s="26"/>
      <c r="G103" s="89"/>
      <c r="H103" s="45"/>
      <c r="I103" s="26"/>
      <c r="J103" s="26"/>
      <c r="K103" s="26"/>
      <c r="L103" s="26"/>
      <c r="M103" s="26"/>
      <c r="N103" s="623"/>
      <c r="O103" s="26"/>
      <c r="P103" s="26"/>
      <c r="Q103" s="26"/>
      <c r="R103" s="26"/>
      <c r="S103" s="624"/>
      <c r="T103" s="26"/>
      <c r="U103" s="26"/>
      <c r="V103" s="26"/>
      <c r="W103" s="26"/>
      <c r="X103" s="26"/>
      <c r="Y103" s="26"/>
      <c r="Z103" s="26"/>
      <c r="AA103" s="26"/>
      <c r="AB103" s="26"/>
      <c r="AC103" s="89"/>
      <c r="AD103" s="45"/>
      <c r="AE103" s="26"/>
      <c r="AF103" s="26"/>
      <c r="AG103" s="26"/>
      <c r="AH103" s="26"/>
      <c r="AI103" s="89"/>
      <c r="AJ103" s="45"/>
      <c r="AK103" s="26"/>
      <c r="AL103" s="26"/>
      <c r="AM103" s="26"/>
      <c r="AN103" s="26"/>
      <c r="AO103" s="26"/>
      <c r="AP103" s="26"/>
      <c r="AQ103" s="89"/>
      <c r="AR103" s="45"/>
      <c r="AS103" s="26"/>
      <c r="AT103" s="26"/>
      <c r="AU103" s="26"/>
      <c r="AV103" s="26"/>
      <c r="AW103" s="89"/>
      <c r="AX103" s="45"/>
      <c r="AY103" s="26"/>
      <c r="AZ103" s="26"/>
      <c r="BA103" s="26"/>
      <c r="BB103" s="26"/>
      <c r="BC103" s="26"/>
      <c r="BD103" s="26"/>
      <c r="BE103" s="26"/>
      <c r="BF103" s="26"/>
      <c r="BG103" s="89"/>
      <c r="BH103" s="45"/>
      <c r="BI103" s="26"/>
      <c r="BJ103" s="26"/>
      <c r="BK103" s="26"/>
      <c r="BL103" s="26"/>
      <c r="BM103" s="26"/>
      <c r="BN103" s="26"/>
      <c r="BO103" s="26"/>
      <c r="BP103" s="26"/>
      <c r="BQ103" s="26"/>
      <c r="BR103" s="26"/>
      <c r="BS103" s="89"/>
      <c r="BT103" s="45"/>
      <c r="BU103" s="26"/>
      <c r="BV103" s="26"/>
      <c r="BW103" s="26"/>
      <c r="BX103" s="26"/>
      <c r="BY103" s="26"/>
      <c r="BZ103" s="26"/>
      <c r="CA103" s="624"/>
    </row>
    <row r="104" spans="1:79" x14ac:dyDescent="0.2">
      <c r="A104" s="95"/>
      <c r="B104" s="432" t="s">
        <v>157</v>
      </c>
      <c r="C104" s="28"/>
      <c r="D104" s="28"/>
      <c r="E104" s="28"/>
      <c r="F104" s="28"/>
      <c r="G104" s="94"/>
      <c r="H104" s="95"/>
      <c r="I104" s="28"/>
      <c r="J104" s="28"/>
      <c r="K104" s="28"/>
      <c r="L104" s="28"/>
      <c r="M104" s="28"/>
      <c r="N104" s="303"/>
      <c r="O104" s="28"/>
      <c r="P104" s="28"/>
      <c r="Q104" s="28"/>
      <c r="R104" s="28"/>
      <c r="S104" s="304"/>
      <c r="T104" s="28"/>
      <c r="U104" s="923" t="s">
        <v>387</v>
      </c>
      <c r="V104" s="923"/>
      <c r="W104" s="923"/>
      <c r="X104" s="930"/>
      <c r="Y104" s="45"/>
      <c r="Z104" s="89"/>
      <c r="AA104" s="45"/>
      <c r="AB104" s="89"/>
      <c r="AC104" s="94"/>
      <c r="AD104" s="95"/>
      <c r="AE104" s="28"/>
      <c r="AF104" s="28"/>
      <c r="AG104" s="28"/>
      <c r="AH104" s="28"/>
      <c r="AI104" s="94"/>
      <c r="AJ104" s="95"/>
      <c r="AK104" s="893" t="s">
        <v>518</v>
      </c>
      <c r="AL104" s="893"/>
      <c r="AM104" s="893"/>
      <c r="AN104" s="893"/>
      <c r="AO104" s="893"/>
      <c r="AP104" s="893"/>
      <c r="AQ104" s="94"/>
      <c r="AR104" s="95"/>
      <c r="AS104" s="28"/>
      <c r="AT104" s="28"/>
      <c r="AU104" s="28"/>
      <c r="AV104" s="28"/>
      <c r="AW104" s="94"/>
      <c r="AX104" s="95"/>
      <c r="AY104" s="893" t="s">
        <v>519</v>
      </c>
      <c r="AZ104" s="893"/>
      <c r="BA104" s="893"/>
      <c r="BB104" s="893"/>
      <c r="BC104" s="893"/>
      <c r="BD104" s="893"/>
      <c r="BE104" s="893"/>
      <c r="BF104" s="893"/>
      <c r="BG104" s="765"/>
      <c r="BH104" s="95"/>
      <c r="BI104" s="933" t="s">
        <v>524</v>
      </c>
      <c r="BJ104" s="933"/>
      <c r="BK104" s="933"/>
      <c r="BL104" s="933"/>
      <c r="BM104" s="933"/>
      <c r="BN104" s="931" t="s">
        <v>10</v>
      </c>
      <c r="BO104" s="45"/>
      <c r="BP104" s="89"/>
      <c r="BQ104" s="45"/>
      <c r="BR104" s="89"/>
      <c r="BS104" s="94"/>
      <c r="BT104" s="95"/>
      <c r="BU104" s="28" t="s">
        <v>444</v>
      </c>
      <c r="BV104" s="28"/>
      <c r="BW104" s="28"/>
      <c r="BX104" s="28"/>
      <c r="BY104" s="28"/>
      <c r="BZ104" s="432" t="s">
        <v>10</v>
      </c>
      <c r="CA104" s="304"/>
    </row>
    <row r="105" spans="1:79" ht="11.25" customHeight="1" x14ac:dyDescent="0.2">
      <c r="A105" s="95"/>
      <c r="B105" s="28"/>
      <c r="C105" s="28"/>
      <c r="D105" s="28"/>
      <c r="E105" s="28"/>
      <c r="F105" s="28"/>
      <c r="G105" s="94"/>
      <c r="H105" s="95"/>
      <c r="I105" s="696" t="s">
        <v>515</v>
      </c>
      <c r="J105" s="28"/>
      <c r="K105" s="28"/>
      <c r="L105" s="432" t="s">
        <v>10</v>
      </c>
      <c r="M105" s="28"/>
      <c r="N105" s="303"/>
      <c r="O105" s="696" t="s">
        <v>516</v>
      </c>
      <c r="P105" s="28"/>
      <c r="Q105" s="28"/>
      <c r="R105" s="432" t="s">
        <v>10</v>
      </c>
      <c r="S105" s="304"/>
      <c r="T105" s="28"/>
      <c r="U105" s="923"/>
      <c r="V105" s="923"/>
      <c r="W105" s="923"/>
      <c r="X105" s="930"/>
      <c r="Y105" s="44"/>
      <c r="Z105" s="91"/>
      <c r="AA105" s="44"/>
      <c r="AB105" s="91"/>
      <c r="AC105" s="94"/>
      <c r="AD105" s="95"/>
      <c r="AE105" s="28" t="s">
        <v>444</v>
      </c>
      <c r="AF105" s="28"/>
      <c r="AG105" s="28"/>
      <c r="AH105" s="432" t="s">
        <v>10</v>
      </c>
      <c r="AI105" s="94"/>
      <c r="AJ105" s="95"/>
      <c r="AK105" s="893" t="s">
        <v>428</v>
      </c>
      <c r="AL105" s="893"/>
      <c r="AM105" s="893"/>
      <c r="AN105" s="893"/>
      <c r="AO105" s="893"/>
      <c r="AP105" s="893"/>
      <c r="AQ105" s="94"/>
      <c r="AR105" s="95"/>
      <c r="AS105" s="698" t="s">
        <v>444</v>
      </c>
      <c r="AT105" s="28"/>
      <c r="AU105" s="28"/>
      <c r="AV105" s="432" t="s">
        <v>10</v>
      </c>
      <c r="AW105" s="94"/>
      <c r="AX105" s="95"/>
      <c r="AY105" s="893" t="s">
        <v>520</v>
      </c>
      <c r="AZ105" s="893"/>
      <c r="BA105" s="893"/>
      <c r="BB105" s="893"/>
      <c r="BC105" s="893"/>
      <c r="BD105" s="893"/>
      <c r="BE105" s="893"/>
      <c r="BF105" s="893"/>
      <c r="BG105" s="765"/>
      <c r="BH105" s="95"/>
      <c r="BI105" s="933"/>
      <c r="BJ105" s="933"/>
      <c r="BK105" s="933"/>
      <c r="BL105" s="933"/>
      <c r="BM105" s="933"/>
      <c r="BN105" s="932"/>
      <c r="BO105" s="44"/>
      <c r="BP105" s="91"/>
      <c r="BQ105" s="44"/>
      <c r="BR105" s="91"/>
      <c r="BS105" s="94"/>
      <c r="BT105" s="95"/>
      <c r="BU105" s="28"/>
      <c r="BV105" s="935" t="s">
        <v>1642</v>
      </c>
      <c r="BW105" s="935"/>
      <c r="BX105" s="935"/>
      <c r="BY105" s="935"/>
      <c r="BZ105" s="28"/>
      <c r="CA105" s="304"/>
    </row>
    <row r="106" spans="1:79" ht="6" customHeight="1" x14ac:dyDescent="0.2">
      <c r="A106" s="95"/>
      <c r="B106" s="28"/>
      <c r="C106" s="28"/>
      <c r="D106" s="28"/>
      <c r="E106" s="28"/>
      <c r="F106" s="28"/>
      <c r="G106" s="94"/>
      <c r="H106" s="95"/>
      <c r="I106" s="28"/>
      <c r="J106" s="28"/>
      <c r="K106" s="28"/>
      <c r="L106" s="28"/>
      <c r="M106" s="28"/>
      <c r="N106" s="303"/>
      <c r="O106" s="28"/>
      <c r="P106" s="28"/>
      <c r="Q106" s="28"/>
      <c r="R106" s="28"/>
      <c r="S106" s="304"/>
      <c r="T106" s="28"/>
      <c r="U106" s="28"/>
      <c r="V106" s="28"/>
      <c r="W106" s="28"/>
      <c r="X106" s="28"/>
      <c r="Y106" s="28"/>
      <c r="Z106" s="28"/>
      <c r="AA106" s="28"/>
      <c r="AB106" s="28"/>
      <c r="AC106" s="94"/>
      <c r="AD106" s="95"/>
      <c r="AE106" s="24"/>
      <c r="AF106" s="24"/>
      <c r="AG106" s="24"/>
      <c r="AH106" s="24"/>
      <c r="AI106" s="94"/>
      <c r="AJ106" s="95"/>
      <c r="AK106" s="28"/>
      <c r="AL106" s="28"/>
      <c r="AM106" s="28"/>
      <c r="AN106" s="28"/>
      <c r="AO106" s="28"/>
      <c r="AP106" s="28"/>
      <c r="AQ106" s="94"/>
      <c r="AR106" s="95"/>
      <c r="AS106" s="24"/>
      <c r="AT106" s="24"/>
      <c r="AU106" s="24"/>
      <c r="AV106" s="24"/>
      <c r="AW106" s="94"/>
      <c r="AX106" s="95"/>
      <c r="AY106" s="28"/>
      <c r="AZ106" s="28"/>
      <c r="BA106" s="28"/>
      <c r="BB106" s="28"/>
      <c r="BC106" s="28"/>
      <c r="BD106" s="28"/>
      <c r="BE106" s="28"/>
      <c r="BF106" s="28"/>
      <c r="BG106" s="94"/>
      <c r="BH106" s="95"/>
      <c r="BI106" s="28"/>
      <c r="BJ106" s="28"/>
      <c r="BK106" s="28"/>
      <c r="BL106" s="28"/>
      <c r="BM106" s="28"/>
      <c r="BN106" s="28"/>
      <c r="BO106" s="28"/>
      <c r="BP106" s="28"/>
      <c r="BQ106" s="28"/>
      <c r="BR106" s="28"/>
      <c r="BS106" s="94"/>
      <c r="BT106" s="95"/>
      <c r="BU106" s="28"/>
      <c r="BV106" s="935"/>
      <c r="BW106" s="935"/>
      <c r="BX106" s="935"/>
      <c r="BY106" s="935"/>
      <c r="BZ106" s="28"/>
      <c r="CA106" s="304"/>
    </row>
    <row r="107" spans="1:79" x14ac:dyDescent="0.2">
      <c r="A107" s="95"/>
      <c r="B107" s="28"/>
      <c r="C107" s="28"/>
      <c r="D107" s="28"/>
      <c r="E107" s="28"/>
      <c r="F107" s="28"/>
      <c r="G107" s="94"/>
      <c r="H107" s="95"/>
      <c r="M107" s="28"/>
      <c r="N107" s="303"/>
      <c r="S107" s="304"/>
      <c r="T107" s="28"/>
      <c r="U107" s="923" t="s">
        <v>388</v>
      </c>
      <c r="V107" s="923"/>
      <c r="W107" s="923"/>
      <c r="X107" s="930"/>
      <c r="Y107" s="45"/>
      <c r="Z107" s="89"/>
      <c r="AA107" s="45"/>
      <c r="AB107" s="89"/>
      <c r="AC107" s="94"/>
      <c r="AD107" s="95"/>
      <c r="AE107" s="28" t="s">
        <v>445</v>
      </c>
      <c r="AF107" s="28"/>
      <c r="AG107" s="28"/>
      <c r="AH107" s="432" t="s">
        <v>12</v>
      </c>
      <c r="AI107" s="94"/>
      <c r="AJ107" s="95"/>
      <c r="AK107" s="28"/>
      <c r="AL107" s="45"/>
      <c r="AM107" s="89"/>
      <c r="AN107" s="45"/>
      <c r="AO107" s="89"/>
      <c r="AQ107" s="94"/>
      <c r="AR107" s="95"/>
      <c r="AW107" s="94"/>
      <c r="AX107" s="95"/>
      <c r="AY107" s="28"/>
      <c r="AZ107" s="28"/>
      <c r="BA107" s="45"/>
      <c r="BB107" s="89"/>
      <c r="BC107" s="45"/>
      <c r="BD107" s="89"/>
      <c r="BE107" s="95"/>
      <c r="BF107" s="28"/>
      <c r="BG107" s="94"/>
      <c r="BH107" s="95"/>
      <c r="BI107" s="933" t="s">
        <v>388</v>
      </c>
      <c r="BJ107" s="933"/>
      <c r="BK107" s="933"/>
      <c r="BL107" s="933"/>
      <c r="BM107" s="933"/>
      <c r="BN107" s="931" t="s">
        <v>12</v>
      </c>
      <c r="BO107" s="45"/>
      <c r="BP107" s="89"/>
      <c r="BQ107" s="45"/>
      <c r="BR107" s="89"/>
      <c r="BS107" s="94"/>
      <c r="BT107" s="95"/>
      <c r="BU107" s="416"/>
      <c r="BV107" s="935"/>
      <c r="BW107" s="935"/>
      <c r="BX107" s="935"/>
      <c r="BY107" s="935"/>
      <c r="BZ107" s="416"/>
      <c r="CA107" s="304"/>
    </row>
    <row r="108" spans="1:79" x14ac:dyDescent="0.2">
      <c r="A108" s="95"/>
      <c r="B108" s="28"/>
      <c r="C108" s="28"/>
      <c r="D108" s="28"/>
      <c r="E108" s="28"/>
      <c r="F108" s="28"/>
      <c r="G108" s="94"/>
      <c r="H108" s="95"/>
      <c r="I108" s="696" t="s">
        <v>514</v>
      </c>
      <c r="J108" s="28"/>
      <c r="K108" s="28"/>
      <c r="L108" s="432" t="s">
        <v>12</v>
      </c>
      <c r="M108" s="28"/>
      <c r="N108" s="303"/>
      <c r="O108" s="696" t="s">
        <v>517</v>
      </c>
      <c r="P108" s="28"/>
      <c r="Q108" s="28"/>
      <c r="R108" s="432" t="s">
        <v>12</v>
      </c>
      <c r="S108" s="304"/>
      <c r="T108" s="28"/>
      <c r="U108" s="923"/>
      <c r="V108" s="923"/>
      <c r="W108" s="923"/>
      <c r="X108" s="930"/>
      <c r="Y108" s="44"/>
      <c r="Z108" s="91"/>
      <c r="AA108" s="44"/>
      <c r="AB108" s="91"/>
      <c r="AC108" s="94"/>
      <c r="AD108" s="95"/>
      <c r="AE108" s="28"/>
      <c r="AF108" s="28"/>
      <c r="AG108" s="28"/>
      <c r="AH108" s="28"/>
      <c r="AI108" s="94"/>
      <c r="AJ108" s="95"/>
      <c r="AK108" s="28"/>
      <c r="AL108" s="44"/>
      <c r="AM108" s="91"/>
      <c r="AN108" s="44"/>
      <c r="AO108" s="91"/>
      <c r="AQ108" s="94"/>
      <c r="AR108" s="95"/>
      <c r="AS108" s="698" t="s">
        <v>445</v>
      </c>
      <c r="AT108" s="28"/>
      <c r="AU108" s="28"/>
      <c r="AV108" s="432" t="s">
        <v>12</v>
      </c>
      <c r="AW108" s="94"/>
      <c r="AX108" s="95"/>
      <c r="AY108" s="28"/>
      <c r="AZ108" s="28"/>
      <c r="BA108" s="44"/>
      <c r="BB108" s="91"/>
      <c r="BC108" s="44"/>
      <c r="BD108" s="91"/>
      <c r="BE108" s="95"/>
      <c r="BF108" s="28"/>
      <c r="BG108" s="94"/>
      <c r="BH108" s="95"/>
      <c r="BI108" s="933"/>
      <c r="BJ108" s="933"/>
      <c r="BK108" s="933"/>
      <c r="BL108" s="933"/>
      <c r="BM108" s="933"/>
      <c r="BN108" s="932"/>
      <c r="BO108" s="44"/>
      <c r="BP108" s="91"/>
      <c r="BQ108" s="44"/>
      <c r="BR108" s="91"/>
      <c r="BS108" s="94"/>
      <c r="BT108" s="95"/>
      <c r="BU108" s="416"/>
      <c r="BV108" s="416"/>
      <c r="BW108" s="416"/>
      <c r="BX108" s="416"/>
      <c r="BY108" s="416"/>
      <c r="BZ108" s="416"/>
      <c r="CA108" s="304"/>
    </row>
    <row r="109" spans="1:79" ht="6" customHeight="1" x14ac:dyDescent="0.2">
      <c r="A109" s="95"/>
      <c r="B109" s="28"/>
      <c r="C109" s="28"/>
      <c r="D109" s="28"/>
      <c r="E109" s="28"/>
      <c r="F109" s="28"/>
      <c r="G109" s="94"/>
      <c r="H109" s="95"/>
      <c r="M109" s="28"/>
      <c r="N109" s="303"/>
      <c r="S109" s="304"/>
      <c r="T109" s="28"/>
      <c r="V109" s="28"/>
      <c r="W109" s="28"/>
      <c r="X109" s="28"/>
      <c r="Y109" s="28"/>
      <c r="Z109" s="28"/>
      <c r="AA109" s="28"/>
      <c r="AB109" s="28"/>
      <c r="AC109" s="94"/>
      <c r="AD109" s="95"/>
      <c r="AE109" s="28"/>
      <c r="AF109" s="28"/>
      <c r="AG109" s="28"/>
      <c r="AI109" s="94"/>
      <c r="AJ109" s="95"/>
      <c r="AK109" s="28"/>
      <c r="AL109" s="28"/>
      <c r="AM109" s="28"/>
      <c r="AN109" s="24"/>
      <c r="AO109" s="24"/>
      <c r="AP109" s="24"/>
      <c r="AQ109" s="94"/>
      <c r="AR109" s="95"/>
      <c r="AW109" s="94"/>
      <c r="AX109" s="95"/>
      <c r="AY109" s="28"/>
      <c r="AZ109" s="28"/>
      <c r="BA109" s="28"/>
      <c r="BB109" s="28"/>
      <c r="BC109" s="28"/>
      <c r="BD109" s="28"/>
      <c r="BE109" s="28"/>
      <c r="BF109" s="28"/>
      <c r="BG109" s="94"/>
      <c r="BH109" s="95"/>
      <c r="BO109" s="416"/>
      <c r="BP109" s="416"/>
      <c r="BQ109" s="416"/>
      <c r="BR109" s="416"/>
      <c r="BS109" s="94"/>
      <c r="BT109" s="95"/>
      <c r="BU109" s="28"/>
      <c r="BV109" s="28"/>
      <c r="BW109" s="28"/>
      <c r="BX109" s="28"/>
      <c r="BY109" s="28"/>
      <c r="BZ109" s="28"/>
      <c r="CA109" s="304"/>
    </row>
    <row r="110" spans="1:79" ht="11.25" customHeight="1" x14ac:dyDescent="0.2">
      <c r="A110" s="95"/>
      <c r="B110" s="28"/>
      <c r="C110" s="28"/>
      <c r="D110" s="28"/>
      <c r="E110" s="28"/>
      <c r="F110" s="28"/>
      <c r="G110" s="94"/>
      <c r="H110" s="95"/>
      <c r="M110" s="28"/>
      <c r="N110" s="303"/>
      <c r="S110" s="304"/>
      <c r="T110" s="28"/>
      <c r="U110" s="45"/>
      <c r="V110" s="89"/>
      <c r="W110" s="45"/>
      <c r="X110" s="89"/>
      <c r="Y110" s="45"/>
      <c r="Z110" s="89"/>
      <c r="AA110" s="45"/>
      <c r="AB110" s="89"/>
      <c r="AC110" s="94"/>
      <c r="AD110" s="95"/>
      <c r="AE110" s="929" t="s">
        <v>1641</v>
      </c>
      <c r="AF110" s="929"/>
      <c r="AG110" s="929"/>
      <c r="AH110" s="929"/>
      <c r="AI110" s="94"/>
      <c r="AJ110" s="95"/>
      <c r="AQ110" s="94"/>
      <c r="AR110" s="95"/>
      <c r="AW110" s="94"/>
      <c r="AX110" s="95"/>
      <c r="AY110" s="28"/>
      <c r="BG110" s="94"/>
      <c r="BH110" s="95"/>
      <c r="BI110" s="933" t="s">
        <v>428</v>
      </c>
      <c r="BJ110" s="933"/>
      <c r="BK110" s="933"/>
      <c r="BL110" s="933"/>
      <c r="BM110" s="933"/>
      <c r="BN110" s="931" t="s">
        <v>14</v>
      </c>
      <c r="BO110" s="45"/>
      <c r="BP110" s="89"/>
      <c r="BQ110" s="45"/>
      <c r="BR110" s="89"/>
      <c r="BS110" s="94"/>
      <c r="BT110" s="95"/>
      <c r="BU110" s="28" t="s">
        <v>445</v>
      </c>
      <c r="BV110" s="28"/>
      <c r="BW110" s="28"/>
      <c r="BX110" s="28"/>
      <c r="BY110" s="28"/>
      <c r="BZ110" s="432" t="s">
        <v>12</v>
      </c>
      <c r="CA110" s="304"/>
    </row>
    <row r="111" spans="1:79" ht="11.25" customHeight="1" x14ac:dyDescent="0.2">
      <c r="A111" s="95"/>
      <c r="B111" s="28"/>
      <c r="C111" s="28"/>
      <c r="D111" s="28"/>
      <c r="E111" s="28"/>
      <c r="F111" s="28"/>
      <c r="G111" s="94"/>
      <c r="H111" s="95"/>
      <c r="I111" s="28"/>
      <c r="J111" s="28"/>
      <c r="K111" s="28"/>
      <c r="L111" s="28"/>
      <c r="M111" s="28"/>
      <c r="N111" s="303"/>
      <c r="O111" s="28"/>
      <c r="P111" s="28"/>
      <c r="Q111" s="28"/>
      <c r="R111" s="28"/>
      <c r="S111" s="304"/>
      <c r="T111" s="28"/>
      <c r="U111" s="44"/>
      <c r="V111" s="91"/>
      <c r="W111" s="44"/>
      <c r="X111" s="91"/>
      <c r="Y111" s="44"/>
      <c r="Z111" s="91"/>
      <c r="AA111" s="44"/>
      <c r="AB111" s="91"/>
      <c r="AC111" s="94"/>
      <c r="AD111" s="95"/>
      <c r="AE111" s="929"/>
      <c r="AF111" s="929"/>
      <c r="AG111" s="929"/>
      <c r="AH111" s="929"/>
      <c r="AI111" s="94"/>
      <c r="AJ111" s="95"/>
      <c r="AQ111" s="94"/>
      <c r="AR111" s="95"/>
      <c r="AS111" s="28"/>
      <c r="AT111" s="28"/>
      <c r="AU111" s="28"/>
      <c r="AV111" s="28"/>
      <c r="AW111" s="94"/>
      <c r="AX111" s="95"/>
      <c r="AY111" s="766" t="s">
        <v>523</v>
      </c>
      <c r="AZ111" s="416"/>
      <c r="BA111" s="766"/>
      <c r="BB111" s="416"/>
      <c r="BC111" s="416"/>
      <c r="BD111" s="416"/>
      <c r="BE111" s="416"/>
      <c r="BF111" s="416"/>
      <c r="BG111" s="94"/>
      <c r="BH111" s="95"/>
      <c r="BI111" s="933"/>
      <c r="BJ111" s="933"/>
      <c r="BK111" s="933"/>
      <c r="BL111" s="933"/>
      <c r="BM111" s="933"/>
      <c r="BN111" s="932"/>
      <c r="BO111" s="44"/>
      <c r="BP111" s="91"/>
      <c r="BQ111" s="44"/>
      <c r="BR111" s="91"/>
      <c r="BS111" s="94"/>
      <c r="BT111" s="95"/>
      <c r="BU111" s="416"/>
      <c r="BV111" s="899" t="s">
        <v>1643</v>
      </c>
      <c r="BW111" s="899"/>
      <c r="BX111" s="899"/>
      <c r="BY111" s="899"/>
      <c r="BZ111" s="28"/>
      <c r="CA111" s="304"/>
    </row>
    <row r="112" spans="1:79" x14ac:dyDescent="0.2">
      <c r="A112" s="95"/>
      <c r="B112" s="28"/>
      <c r="C112" s="28"/>
      <c r="D112" s="28"/>
      <c r="E112" s="28"/>
      <c r="F112" s="28"/>
      <c r="G112" s="94"/>
      <c r="H112" s="95"/>
      <c r="I112" s="28"/>
      <c r="J112" s="28"/>
      <c r="K112" s="28"/>
      <c r="L112" s="28"/>
      <c r="M112" s="28"/>
      <c r="N112" s="303"/>
      <c r="O112" s="28"/>
      <c r="P112" s="28"/>
      <c r="Q112" s="28"/>
      <c r="R112" s="28"/>
      <c r="S112" s="304"/>
      <c r="T112" s="28"/>
      <c r="U112" s="890" t="s">
        <v>389</v>
      </c>
      <c r="V112" s="890"/>
      <c r="W112" s="890"/>
      <c r="X112" s="890"/>
      <c r="Y112" s="890"/>
      <c r="Z112" s="890"/>
      <c r="AA112" s="890"/>
      <c r="AB112" s="890"/>
      <c r="AC112" s="94"/>
      <c r="AD112" s="95"/>
      <c r="AI112" s="94"/>
      <c r="AJ112" s="95"/>
      <c r="AK112" s="28"/>
      <c r="AL112" s="28"/>
      <c r="AM112" s="28"/>
      <c r="AN112" s="28"/>
      <c r="AO112" s="28"/>
      <c r="AP112" s="28"/>
      <c r="AQ112" s="94"/>
      <c r="AR112" s="95"/>
      <c r="AS112" s="28"/>
      <c r="AT112" s="28"/>
      <c r="AU112" s="28"/>
      <c r="AV112" s="28"/>
      <c r="AW112" s="94"/>
      <c r="AX112" s="95"/>
      <c r="AY112" s="28"/>
      <c r="AZ112" s="28"/>
      <c r="BB112" s="28"/>
      <c r="BC112" s="28"/>
      <c r="BD112" s="28"/>
      <c r="BE112" s="28"/>
      <c r="BF112" s="28"/>
      <c r="BG112" s="94"/>
      <c r="BH112" s="95"/>
      <c r="BO112" s="416"/>
      <c r="BP112" s="416"/>
      <c r="BQ112" s="416"/>
      <c r="BR112" s="416"/>
      <c r="BS112" s="94"/>
      <c r="BT112" s="95"/>
      <c r="BU112" s="308"/>
      <c r="BV112" s="899"/>
      <c r="BW112" s="899"/>
      <c r="BX112" s="899"/>
      <c r="BY112" s="899"/>
      <c r="BZ112" s="416"/>
      <c r="CA112" s="304"/>
    </row>
    <row r="113" spans="1:79" ht="6" customHeight="1" x14ac:dyDescent="0.2">
      <c r="A113" s="44"/>
      <c r="B113" s="30"/>
      <c r="C113" s="30"/>
      <c r="D113" s="30"/>
      <c r="E113" s="30"/>
      <c r="F113" s="30"/>
      <c r="G113" s="91"/>
      <c r="H113" s="44"/>
      <c r="I113" s="30"/>
      <c r="J113" s="30"/>
      <c r="K113" s="30"/>
      <c r="L113" s="30"/>
      <c r="M113" s="30"/>
      <c r="N113" s="621"/>
      <c r="O113" s="30"/>
      <c r="P113" s="30"/>
      <c r="Q113" s="30"/>
      <c r="R113" s="30"/>
      <c r="S113" s="622"/>
      <c r="T113" s="30"/>
      <c r="U113" s="30"/>
      <c r="V113" s="30"/>
      <c r="W113" s="30"/>
      <c r="X113" s="30"/>
      <c r="Y113" s="30"/>
      <c r="Z113" s="30"/>
      <c r="AA113" s="30"/>
      <c r="AB113" s="30"/>
      <c r="AC113" s="91"/>
      <c r="AD113" s="44"/>
      <c r="AE113" s="30"/>
      <c r="AF113" s="30"/>
      <c r="AG113" s="30"/>
      <c r="AH113" s="30"/>
      <c r="AI113" s="91"/>
      <c r="AJ113" s="44"/>
      <c r="AK113" s="30"/>
      <c r="AL113" s="30"/>
      <c r="AM113" s="30"/>
      <c r="AN113" s="30"/>
      <c r="AO113" s="30"/>
      <c r="AP113" s="30"/>
      <c r="AQ113" s="91"/>
      <c r="AR113" s="44"/>
      <c r="AS113" s="30"/>
      <c r="AT113" s="30"/>
      <c r="AU113" s="30"/>
      <c r="AV113" s="30"/>
      <c r="AW113" s="91"/>
      <c r="AX113" s="44"/>
      <c r="AY113" s="30"/>
      <c r="AZ113" s="30"/>
      <c r="BA113" s="30"/>
      <c r="BB113" s="30"/>
      <c r="BC113" s="30"/>
      <c r="BD113" s="30"/>
      <c r="BE113" s="30"/>
      <c r="BF113" s="30"/>
      <c r="BG113" s="91"/>
      <c r="BH113" s="44"/>
      <c r="BI113" s="30"/>
      <c r="BJ113" s="30"/>
      <c r="BK113" s="30"/>
      <c r="BL113" s="30"/>
      <c r="BM113" s="30"/>
      <c r="BN113" s="30"/>
      <c r="BO113" s="30"/>
      <c r="BP113" s="30"/>
      <c r="BQ113" s="30"/>
      <c r="BR113" s="30"/>
      <c r="BS113" s="91"/>
      <c r="BT113" s="44"/>
      <c r="BU113" s="30"/>
      <c r="BV113" s="30"/>
      <c r="BW113" s="30"/>
      <c r="BX113" s="30"/>
      <c r="BY113" s="30"/>
      <c r="BZ113" s="30"/>
      <c r="CA113" s="622"/>
    </row>
    <row r="114" spans="1:79" ht="6" customHeight="1" x14ac:dyDescent="0.2">
      <c r="A114" s="45"/>
      <c r="B114" s="26"/>
      <c r="C114" s="26"/>
      <c r="D114" s="26"/>
      <c r="E114" s="26"/>
      <c r="F114" s="26"/>
      <c r="G114" s="89"/>
      <c r="H114" s="45"/>
      <c r="I114" s="26"/>
      <c r="J114" s="26"/>
      <c r="K114" s="26"/>
      <c r="L114" s="26"/>
      <c r="M114" s="26"/>
      <c r="N114" s="623"/>
      <c r="O114" s="26"/>
      <c r="P114" s="26"/>
      <c r="Q114" s="26"/>
      <c r="R114" s="26"/>
      <c r="S114" s="624"/>
      <c r="T114" s="26"/>
      <c r="U114" s="26"/>
      <c r="V114" s="26"/>
      <c r="W114" s="26"/>
      <c r="X114" s="26"/>
      <c r="Y114" s="26"/>
      <c r="Z114" s="26"/>
      <c r="AA114" s="26"/>
      <c r="AB114" s="26"/>
      <c r="AC114" s="89"/>
      <c r="AD114" s="45"/>
      <c r="AE114" s="26"/>
      <c r="AF114" s="26"/>
      <c r="AG114" s="26"/>
      <c r="AH114" s="26"/>
      <c r="AI114" s="89"/>
      <c r="AJ114" s="45"/>
      <c r="AK114" s="26"/>
      <c r="AL114" s="26"/>
      <c r="AM114" s="26"/>
      <c r="AN114" s="26"/>
      <c r="AO114" s="26"/>
      <c r="AP114" s="26"/>
      <c r="AQ114" s="89"/>
      <c r="AR114" s="45"/>
      <c r="AS114" s="26"/>
      <c r="AT114" s="26"/>
      <c r="AU114" s="26"/>
      <c r="AV114" s="26"/>
      <c r="AW114" s="89"/>
      <c r="AX114" s="45"/>
      <c r="AY114" s="26"/>
      <c r="AZ114" s="26"/>
      <c r="BA114" s="26"/>
      <c r="BB114" s="26"/>
      <c r="BC114" s="26"/>
      <c r="BD114" s="26"/>
      <c r="BE114" s="26"/>
      <c r="BF114" s="26"/>
      <c r="BG114" s="89"/>
      <c r="BH114" s="45"/>
      <c r="BI114" s="26"/>
      <c r="BJ114" s="26"/>
      <c r="BK114" s="26"/>
      <c r="BL114" s="26"/>
      <c r="BM114" s="26"/>
      <c r="BN114" s="26"/>
      <c r="BO114" s="26"/>
      <c r="BP114" s="26"/>
      <c r="BQ114" s="26"/>
      <c r="BR114" s="26"/>
      <c r="BS114" s="89"/>
      <c r="BT114" s="45"/>
      <c r="BU114" s="26"/>
      <c r="BV114" s="26"/>
      <c r="BW114" s="26"/>
      <c r="BX114" s="26"/>
      <c r="BY114" s="26"/>
      <c r="BZ114" s="26"/>
      <c r="CA114" s="624"/>
    </row>
    <row r="115" spans="1:79" x14ac:dyDescent="0.2">
      <c r="A115" s="95"/>
      <c r="B115" s="432" t="s">
        <v>158</v>
      </c>
      <c r="C115" s="28"/>
      <c r="D115" s="28"/>
      <c r="E115" s="28"/>
      <c r="F115" s="28"/>
      <c r="G115" s="94"/>
      <c r="H115" s="95"/>
      <c r="I115" s="28"/>
      <c r="J115" s="28"/>
      <c r="K115" s="28"/>
      <c r="L115" s="28"/>
      <c r="M115" s="28"/>
      <c r="N115" s="303"/>
      <c r="O115" s="28"/>
      <c r="P115" s="28"/>
      <c r="Q115" s="28"/>
      <c r="R115" s="28"/>
      <c r="S115" s="304"/>
      <c r="T115" s="28"/>
      <c r="U115" s="923" t="s">
        <v>387</v>
      </c>
      <c r="V115" s="923"/>
      <c r="W115" s="923"/>
      <c r="X115" s="930"/>
      <c r="Y115" s="45"/>
      <c r="Z115" s="89"/>
      <c r="AA115" s="45"/>
      <c r="AB115" s="89"/>
      <c r="AC115" s="94"/>
      <c r="AD115" s="95"/>
      <c r="AE115" s="28"/>
      <c r="AF115" s="28"/>
      <c r="AG115" s="28"/>
      <c r="AH115" s="28"/>
      <c r="AI115" s="94"/>
      <c r="AJ115" s="95"/>
      <c r="AK115" s="893" t="s">
        <v>518</v>
      </c>
      <c r="AL115" s="893"/>
      <c r="AM115" s="893"/>
      <c r="AN115" s="893"/>
      <c r="AO115" s="893"/>
      <c r="AP115" s="893"/>
      <c r="AQ115" s="94"/>
      <c r="AR115" s="95"/>
      <c r="AS115" s="28"/>
      <c r="AT115" s="28"/>
      <c r="AU115" s="28"/>
      <c r="AV115" s="28"/>
      <c r="AW115" s="94"/>
      <c r="AX115" s="95"/>
      <c r="AY115" s="893" t="s">
        <v>519</v>
      </c>
      <c r="AZ115" s="893"/>
      <c r="BA115" s="893"/>
      <c r="BB115" s="893"/>
      <c r="BC115" s="893"/>
      <c r="BD115" s="893"/>
      <c r="BE115" s="893"/>
      <c r="BF115" s="893"/>
      <c r="BG115" s="765"/>
      <c r="BH115" s="95"/>
      <c r="BI115" s="933" t="s">
        <v>524</v>
      </c>
      <c r="BJ115" s="933"/>
      <c r="BK115" s="933"/>
      <c r="BL115" s="933"/>
      <c r="BM115" s="933"/>
      <c r="BN115" s="931" t="s">
        <v>10</v>
      </c>
      <c r="BO115" s="45"/>
      <c r="BP115" s="89"/>
      <c r="BQ115" s="45"/>
      <c r="BR115" s="89"/>
      <c r="BS115" s="94"/>
      <c r="BT115" s="95"/>
      <c r="BU115" s="28" t="s">
        <v>444</v>
      </c>
      <c r="BV115" s="28"/>
      <c r="BW115" s="28"/>
      <c r="BX115" s="28"/>
      <c r="BY115" s="28"/>
      <c r="BZ115" s="432" t="s">
        <v>10</v>
      </c>
      <c r="CA115" s="304"/>
    </row>
    <row r="116" spans="1:79" ht="11.25" customHeight="1" x14ac:dyDescent="0.2">
      <c r="A116" s="95"/>
      <c r="B116" s="28"/>
      <c r="C116" s="28"/>
      <c r="D116" s="28"/>
      <c r="E116" s="28"/>
      <c r="F116" s="28"/>
      <c r="G116" s="94"/>
      <c r="H116" s="95"/>
      <c r="I116" s="696" t="s">
        <v>515</v>
      </c>
      <c r="J116" s="28"/>
      <c r="K116" s="28"/>
      <c r="L116" s="432" t="s">
        <v>10</v>
      </c>
      <c r="M116" s="28"/>
      <c r="N116" s="303"/>
      <c r="O116" s="696" t="s">
        <v>516</v>
      </c>
      <c r="P116" s="28"/>
      <c r="Q116" s="28"/>
      <c r="R116" s="432" t="s">
        <v>10</v>
      </c>
      <c r="S116" s="304"/>
      <c r="T116" s="28"/>
      <c r="U116" s="923"/>
      <c r="V116" s="923"/>
      <c r="W116" s="923"/>
      <c r="X116" s="930"/>
      <c r="Y116" s="44"/>
      <c r="Z116" s="91"/>
      <c r="AA116" s="44"/>
      <c r="AB116" s="91"/>
      <c r="AC116" s="94"/>
      <c r="AD116" s="95"/>
      <c r="AE116" s="28" t="s">
        <v>444</v>
      </c>
      <c r="AF116" s="28"/>
      <c r="AG116" s="28"/>
      <c r="AH116" s="432" t="s">
        <v>10</v>
      </c>
      <c r="AI116" s="94"/>
      <c r="AJ116" s="95"/>
      <c r="AK116" s="893" t="s">
        <v>428</v>
      </c>
      <c r="AL116" s="893"/>
      <c r="AM116" s="893"/>
      <c r="AN116" s="893"/>
      <c r="AO116" s="893"/>
      <c r="AP116" s="893"/>
      <c r="AQ116" s="94"/>
      <c r="AR116" s="95"/>
      <c r="AS116" s="28"/>
      <c r="AT116" s="28" t="s">
        <v>444</v>
      </c>
      <c r="AV116" s="432" t="s">
        <v>10</v>
      </c>
      <c r="AW116" s="94"/>
      <c r="AX116" s="95"/>
      <c r="AY116" s="893" t="s">
        <v>520</v>
      </c>
      <c r="AZ116" s="893"/>
      <c r="BA116" s="893"/>
      <c r="BB116" s="893"/>
      <c r="BC116" s="893"/>
      <c r="BD116" s="893"/>
      <c r="BE116" s="893"/>
      <c r="BF116" s="893"/>
      <c r="BG116" s="765"/>
      <c r="BH116" s="95"/>
      <c r="BI116" s="933"/>
      <c r="BJ116" s="933"/>
      <c r="BK116" s="933"/>
      <c r="BL116" s="933"/>
      <c r="BM116" s="933"/>
      <c r="BN116" s="932"/>
      <c r="BO116" s="44"/>
      <c r="BP116" s="91"/>
      <c r="BQ116" s="44"/>
      <c r="BR116" s="91"/>
      <c r="BS116" s="94"/>
      <c r="BT116" s="95"/>
      <c r="BU116" s="28"/>
      <c r="BV116" s="935" t="s">
        <v>1642</v>
      </c>
      <c r="BW116" s="935"/>
      <c r="BX116" s="935"/>
      <c r="BY116" s="935"/>
      <c r="BZ116" s="28"/>
      <c r="CA116" s="304"/>
    </row>
    <row r="117" spans="1:79" ht="6" customHeight="1" x14ac:dyDescent="0.2">
      <c r="A117" s="95"/>
      <c r="B117" s="28"/>
      <c r="C117" s="28"/>
      <c r="D117" s="28"/>
      <c r="E117" s="28"/>
      <c r="F117" s="28"/>
      <c r="G117" s="94"/>
      <c r="H117" s="95"/>
      <c r="I117" s="28"/>
      <c r="J117" s="28"/>
      <c r="K117" s="28"/>
      <c r="L117" s="28"/>
      <c r="M117" s="28"/>
      <c r="N117" s="303"/>
      <c r="O117" s="28"/>
      <c r="P117" s="28"/>
      <c r="Q117" s="28"/>
      <c r="R117" s="28"/>
      <c r="S117" s="304"/>
      <c r="T117" s="28"/>
      <c r="U117" s="28"/>
      <c r="V117" s="28"/>
      <c r="W117" s="28"/>
      <c r="X117" s="28"/>
      <c r="Y117" s="28"/>
      <c r="Z117" s="28"/>
      <c r="AA117" s="28"/>
      <c r="AB117" s="28"/>
      <c r="AC117" s="94"/>
      <c r="AD117" s="95"/>
      <c r="AE117" s="24"/>
      <c r="AF117" s="24"/>
      <c r="AG117" s="24"/>
      <c r="AH117" s="24"/>
      <c r="AI117" s="94"/>
      <c r="AJ117" s="95"/>
      <c r="AK117" s="28"/>
      <c r="AL117" s="28"/>
      <c r="AM117" s="28"/>
      <c r="AN117" s="28"/>
      <c r="AO117" s="28"/>
      <c r="AP117" s="28"/>
      <c r="AQ117" s="94"/>
      <c r="AR117" s="95"/>
      <c r="AS117" s="24"/>
      <c r="AT117" s="24"/>
      <c r="AU117" s="24"/>
      <c r="AV117" s="24"/>
      <c r="AW117" s="94"/>
      <c r="AX117" s="95"/>
      <c r="AY117" s="28"/>
      <c r="AZ117" s="28"/>
      <c r="BA117" s="28"/>
      <c r="BB117" s="28"/>
      <c r="BC117" s="28"/>
      <c r="BD117" s="28"/>
      <c r="BE117" s="28"/>
      <c r="BF117" s="28"/>
      <c r="BG117" s="94"/>
      <c r="BH117" s="95"/>
      <c r="BI117" s="28"/>
      <c r="BJ117" s="28"/>
      <c r="BK117" s="28"/>
      <c r="BL117" s="28"/>
      <c r="BM117" s="28"/>
      <c r="BN117" s="28"/>
      <c r="BO117" s="28"/>
      <c r="BP117" s="28"/>
      <c r="BQ117" s="28"/>
      <c r="BR117" s="28"/>
      <c r="BS117" s="94"/>
      <c r="BT117" s="95"/>
      <c r="BU117" s="28"/>
      <c r="BV117" s="935"/>
      <c r="BW117" s="935"/>
      <c r="BX117" s="935"/>
      <c r="BY117" s="935"/>
      <c r="BZ117" s="28"/>
      <c r="CA117" s="304"/>
    </row>
    <row r="118" spans="1:79" x14ac:dyDescent="0.2">
      <c r="A118" s="95"/>
      <c r="B118" s="28"/>
      <c r="C118" s="28"/>
      <c r="D118" s="28"/>
      <c r="E118" s="28"/>
      <c r="F118" s="28"/>
      <c r="G118" s="94"/>
      <c r="H118" s="95"/>
      <c r="M118" s="28"/>
      <c r="N118" s="303"/>
      <c r="S118" s="304"/>
      <c r="T118" s="28"/>
      <c r="U118" s="923" t="s">
        <v>388</v>
      </c>
      <c r="V118" s="923"/>
      <c r="W118" s="923"/>
      <c r="X118" s="930"/>
      <c r="Y118" s="45"/>
      <c r="Z118" s="89"/>
      <c r="AA118" s="45"/>
      <c r="AB118" s="89"/>
      <c r="AC118" s="94"/>
      <c r="AD118" s="95"/>
      <c r="AE118" s="28" t="s">
        <v>445</v>
      </c>
      <c r="AF118" s="28"/>
      <c r="AG118" s="28"/>
      <c r="AH118" s="432" t="s">
        <v>12</v>
      </c>
      <c r="AI118" s="94"/>
      <c r="AJ118" s="95"/>
      <c r="AK118" s="28"/>
      <c r="AL118" s="45"/>
      <c r="AM118" s="89"/>
      <c r="AN118" s="45"/>
      <c r="AO118" s="89"/>
      <c r="AQ118" s="94"/>
      <c r="AR118" s="95"/>
      <c r="AW118" s="94"/>
      <c r="AX118" s="95"/>
      <c r="AY118" s="28"/>
      <c r="AZ118" s="28"/>
      <c r="BA118" s="45"/>
      <c r="BB118" s="89"/>
      <c r="BC118" s="45"/>
      <c r="BD118" s="89"/>
      <c r="BE118" s="95"/>
      <c r="BF118" s="28"/>
      <c r="BG118" s="94"/>
      <c r="BH118" s="95"/>
      <c r="BI118" s="933" t="s">
        <v>388</v>
      </c>
      <c r="BJ118" s="933"/>
      <c r="BK118" s="933"/>
      <c r="BL118" s="933"/>
      <c r="BM118" s="933"/>
      <c r="BN118" s="931" t="s">
        <v>12</v>
      </c>
      <c r="BO118" s="45"/>
      <c r="BP118" s="89"/>
      <c r="BQ118" s="45"/>
      <c r="BR118" s="89"/>
      <c r="BS118" s="94"/>
      <c r="BT118" s="95"/>
      <c r="BU118" s="416"/>
      <c r="BV118" s="935"/>
      <c r="BW118" s="935"/>
      <c r="BX118" s="935"/>
      <c r="BY118" s="935"/>
      <c r="BZ118" s="416"/>
      <c r="CA118" s="304"/>
    </row>
    <row r="119" spans="1:79" x14ac:dyDescent="0.2">
      <c r="A119" s="95"/>
      <c r="B119" s="28"/>
      <c r="C119" s="28"/>
      <c r="D119" s="28"/>
      <c r="E119" s="28"/>
      <c r="F119" s="28"/>
      <c r="G119" s="94"/>
      <c r="H119" s="95"/>
      <c r="I119" s="696" t="s">
        <v>514</v>
      </c>
      <c r="J119" s="28"/>
      <c r="K119" s="28"/>
      <c r="L119" s="432" t="s">
        <v>12</v>
      </c>
      <c r="M119" s="28"/>
      <c r="N119" s="303"/>
      <c r="O119" s="696" t="s">
        <v>517</v>
      </c>
      <c r="P119" s="28"/>
      <c r="Q119" s="28"/>
      <c r="R119" s="432" t="s">
        <v>12</v>
      </c>
      <c r="S119" s="304"/>
      <c r="T119" s="28"/>
      <c r="U119" s="923"/>
      <c r="V119" s="923"/>
      <c r="W119" s="923"/>
      <c r="X119" s="930"/>
      <c r="Y119" s="44"/>
      <c r="Z119" s="91"/>
      <c r="AA119" s="44"/>
      <c r="AB119" s="91"/>
      <c r="AC119" s="94"/>
      <c r="AD119" s="95"/>
      <c r="AE119" s="28"/>
      <c r="AF119" s="28"/>
      <c r="AG119" s="28"/>
      <c r="AH119" s="28"/>
      <c r="AI119" s="94"/>
      <c r="AJ119" s="95"/>
      <c r="AK119" s="28"/>
      <c r="AL119" s="44"/>
      <c r="AM119" s="91"/>
      <c r="AN119" s="44"/>
      <c r="AO119" s="91"/>
      <c r="AQ119" s="94"/>
      <c r="AR119" s="95"/>
      <c r="AS119" s="698" t="s">
        <v>445</v>
      </c>
      <c r="AT119" s="28"/>
      <c r="AU119" s="28"/>
      <c r="AV119" s="432" t="s">
        <v>12</v>
      </c>
      <c r="AW119" s="94"/>
      <c r="AX119" s="95"/>
      <c r="AY119" s="28"/>
      <c r="AZ119" s="28"/>
      <c r="BA119" s="44"/>
      <c r="BB119" s="91"/>
      <c r="BC119" s="44"/>
      <c r="BD119" s="91"/>
      <c r="BE119" s="95"/>
      <c r="BF119" s="28"/>
      <c r="BG119" s="94"/>
      <c r="BH119" s="95"/>
      <c r="BI119" s="933"/>
      <c r="BJ119" s="933"/>
      <c r="BK119" s="933"/>
      <c r="BL119" s="933"/>
      <c r="BM119" s="933"/>
      <c r="BN119" s="932"/>
      <c r="BO119" s="44"/>
      <c r="BP119" s="91"/>
      <c r="BQ119" s="44"/>
      <c r="BR119" s="91"/>
      <c r="BS119" s="94"/>
      <c r="BT119" s="95"/>
      <c r="BU119" s="416"/>
      <c r="BV119" s="416"/>
      <c r="BW119" s="416"/>
      <c r="BX119" s="416"/>
      <c r="BY119" s="416"/>
      <c r="BZ119" s="416"/>
      <c r="CA119" s="304"/>
    </row>
    <row r="120" spans="1:79" ht="6" customHeight="1" x14ac:dyDescent="0.2">
      <c r="A120" s="95"/>
      <c r="B120" s="28"/>
      <c r="C120" s="28"/>
      <c r="D120" s="28"/>
      <c r="E120" s="28"/>
      <c r="F120" s="28"/>
      <c r="G120" s="94"/>
      <c r="H120" s="95"/>
      <c r="M120" s="28"/>
      <c r="N120" s="303"/>
      <c r="S120" s="304"/>
      <c r="T120" s="28"/>
      <c r="V120" s="28"/>
      <c r="W120" s="28"/>
      <c r="X120" s="28"/>
      <c r="Y120" s="28"/>
      <c r="Z120" s="28"/>
      <c r="AA120" s="28"/>
      <c r="AB120" s="28"/>
      <c r="AC120" s="94"/>
      <c r="AD120" s="95"/>
      <c r="AE120" s="28"/>
      <c r="AF120" s="28"/>
      <c r="AG120" s="28"/>
      <c r="AI120" s="94"/>
      <c r="AJ120" s="95"/>
      <c r="AK120" s="28"/>
      <c r="AL120" s="28"/>
      <c r="AM120" s="28"/>
      <c r="AN120" s="24"/>
      <c r="AO120" s="24"/>
      <c r="AP120" s="24"/>
      <c r="AQ120" s="94"/>
      <c r="AR120" s="95"/>
      <c r="AW120" s="94"/>
      <c r="AX120" s="95"/>
      <c r="AY120" s="28"/>
      <c r="AZ120" s="28"/>
      <c r="BA120" s="28"/>
      <c r="BB120" s="28"/>
      <c r="BC120" s="28"/>
      <c r="BD120" s="28"/>
      <c r="BE120" s="28"/>
      <c r="BF120" s="28"/>
      <c r="BG120" s="94"/>
      <c r="BH120" s="95"/>
      <c r="BO120" s="416"/>
      <c r="BP120" s="416"/>
      <c r="BQ120" s="416"/>
      <c r="BR120" s="416"/>
      <c r="BS120" s="94"/>
      <c r="BT120" s="95"/>
      <c r="BU120" s="28"/>
      <c r="BV120" s="28"/>
      <c r="BW120" s="28"/>
      <c r="BX120" s="28"/>
      <c r="BY120" s="28"/>
      <c r="BZ120" s="28"/>
      <c r="CA120" s="304"/>
    </row>
    <row r="121" spans="1:79" ht="11.25" customHeight="1" x14ac:dyDescent="0.2">
      <c r="A121" s="95"/>
      <c r="B121" s="28"/>
      <c r="C121" s="28"/>
      <c r="D121" s="28"/>
      <c r="E121" s="28"/>
      <c r="F121" s="28"/>
      <c r="G121" s="94"/>
      <c r="H121" s="95"/>
      <c r="M121" s="28"/>
      <c r="N121" s="303"/>
      <c r="S121" s="304"/>
      <c r="T121" s="28"/>
      <c r="U121" s="45"/>
      <c r="V121" s="89"/>
      <c r="W121" s="45"/>
      <c r="X121" s="89"/>
      <c r="Y121" s="45"/>
      <c r="Z121" s="89"/>
      <c r="AA121" s="45"/>
      <c r="AB121" s="89"/>
      <c r="AC121" s="94"/>
      <c r="AD121" s="95"/>
      <c r="AE121" s="929" t="s">
        <v>1641</v>
      </c>
      <c r="AF121" s="929"/>
      <c r="AG121" s="929"/>
      <c r="AH121" s="929"/>
      <c r="AI121" s="94"/>
      <c r="AJ121" s="95"/>
      <c r="AQ121" s="94"/>
      <c r="AR121" s="95"/>
      <c r="AW121" s="94"/>
      <c r="AX121" s="95"/>
      <c r="AY121" s="28"/>
      <c r="BG121" s="94"/>
      <c r="BH121" s="95"/>
      <c r="BI121" s="933" t="s">
        <v>428</v>
      </c>
      <c r="BJ121" s="933"/>
      <c r="BK121" s="933"/>
      <c r="BL121" s="933"/>
      <c r="BM121" s="933"/>
      <c r="BN121" s="931" t="s">
        <v>14</v>
      </c>
      <c r="BO121" s="45"/>
      <c r="BP121" s="89"/>
      <c r="BQ121" s="45"/>
      <c r="BR121" s="89"/>
      <c r="BS121" s="94"/>
      <c r="BT121" s="95"/>
      <c r="BU121" s="28" t="s">
        <v>445</v>
      </c>
      <c r="BV121" s="28"/>
      <c r="BW121" s="28"/>
      <c r="BX121" s="28"/>
      <c r="BY121" s="28"/>
      <c r="BZ121" s="432" t="s">
        <v>12</v>
      </c>
      <c r="CA121" s="304"/>
    </row>
    <row r="122" spans="1:79" ht="11.25" customHeight="1" x14ac:dyDescent="0.2">
      <c r="A122" s="95"/>
      <c r="B122" s="28"/>
      <c r="C122" s="28"/>
      <c r="D122" s="28"/>
      <c r="E122" s="28"/>
      <c r="F122" s="28"/>
      <c r="G122" s="94"/>
      <c r="H122" s="95"/>
      <c r="I122" s="28"/>
      <c r="J122" s="28"/>
      <c r="K122" s="28"/>
      <c r="L122" s="28"/>
      <c r="M122" s="28"/>
      <c r="N122" s="303"/>
      <c r="O122" s="28"/>
      <c r="P122" s="28"/>
      <c r="Q122" s="28"/>
      <c r="R122" s="28"/>
      <c r="S122" s="304"/>
      <c r="T122" s="28"/>
      <c r="U122" s="44"/>
      <c r="V122" s="91"/>
      <c r="W122" s="44"/>
      <c r="X122" s="91"/>
      <c r="Y122" s="44"/>
      <c r="Z122" s="91"/>
      <c r="AA122" s="44"/>
      <c r="AB122" s="91"/>
      <c r="AC122" s="94"/>
      <c r="AD122" s="95"/>
      <c r="AE122" s="929"/>
      <c r="AF122" s="929"/>
      <c r="AG122" s="929"/>
      <c r="AH122" s="929"/>
      <c r="AI122" s="94"/>
      <c r="AJ122" s="95"/>
      <c r="AQ122" s="94"/>
      <c r="AR122" s="95"/>
      <c r="AS122" s="28"/>
      <c r="AT122" s="28"/>
      <c r="AU122" s="28"/>
      <c r="AV122" s="28"/>
      <c r="AW122" s="94"/>
      <c r="AX122" s="95"/>
      <c r="AY122" s="766" t="s">
        <v>523</v>
      </c>
      <c r="AZ122" s="416"/>
      <c r="BA122" s="766"/>
      <c r="BB122" s="416"/>
      <c r="BC122" s="416"/>
      <c r="BD122" s="416"/>
      <c r="BE122" s="416"/>
      <c r="BF122" s="416"/>
      <c r="BG122" s="94"/>
      <c r="BH122" s="95"/>
      <c r="BI122" s="933"/>
      <c r="BJ122" s="933"/>
      <c r="BK122" s="933"/>
      <c r="BL122" s="933"/>
      <c r="BM122" s="933"/>
      <c r="BN122" s="932"/>
      <c r="BO122" s="44"/>
      <c r="BP122" s="91"/>
      <c r="BQ122" s="44"/>
      <c r="BR122" s="91"/>
      <c r="BS122" s="94"/>
      <c r="BT122" s="95"/>
      <c r="BU122" s="416"/>
      <c r="BV122" s="899" t="s">
        <v>1643</v>
      </c>
      <c r="BW122" s="899"/>
      <c r="BX122" s="899"/>
      <c r="BY122" s="899"/>
      <c r="BZ122" s="28"/>
      <c r="CA122" s="304"/>
    </row>
    <row r="123" spans="1:79" x14ac:dyDescent="0.2">
      <c r="A123" s="95"/>
      <c r="B123" s="28"/>
      <c r="C123" s="28"/>
      <c r="D123" s="28"/>
      <c r="E123" s="28"/>
      <c r="F123" s="28"/>
      <c r="G123" s="94"/>
      <c r="H123" s="95"/>
      <c r="I123" s="28"/>
      <c r="J123" s="28"/>
      <c r="K123" s="28"/>
      <c r="L123" s="28"/>
      <c r="M123" s="28"/>
      <c r="N123" s="303"/>
      <c r="O123" s="28"/>
      <c r="P123" s="28"/>
      <c r="Q123" s="28"/>
      <c r="R123" s="28"/>
      <c r="S123" s="304"/>
      <c r="T123" s="28"/>
      <c r="U123" s="890" t="s">
        <v>389</v>
      </c>
      <c r="V123" s="890"/>
      <c r="W123" s="890"/>
      <c r="X123" s="890"/>
      <c r="Y123" s="890"/>
      <c r="Z123" s="890"/>
      <c r="AA123" s="890"/>
      <c r="AB123" s="890"/>
      <c r="AC123" s="94"/>
      <c r="AD123" s="95"/>
      <c r="AI123" s="94"/>
      <c r="AJ123" s="95"/>
      <c r="AK123" s="28"/>
      <c r="AL123" s="28"/>
      <c r="AM123" s="28"/>
      <c r="AN123" s="28"/>
      <c r="AO123" s="28"/>
      <c r="AP123" s="28"/>
      <c r="AQ123" s="94"/>
      <c r="AR123" s="95"/>
      <c r="AS123" s="28"/>
      <c r="AT123" s="28"/>
      <c r="AU123" s="28"/>
      <c r="AV123" s="28"/>
      <c r="AW123" s="94"/>
      <c r="AX123" s="95"/>
      <c r="AY123" s="28"/>
      <c r="AZ123" s="28"/>
      <c r="BB123" s="28"/>
      <c r="BC123" s="28"/>
      <c r="BD123" s="28"/>
      <c r="BE123" s="28"/>
      <c r="BF123" s="28"/>
      <c r="BG123" s="94"/>
      <c r="BH123" s="95"/>
      <c r="BO123" s="416"/>
      <c r="BP123" s="416"/>
      <c r="BQ123" s="416"/>
      <c r="BR123" s="416"/>
      <c r="BS123" s="94"/>
      <c r="BT123" s="95"/>
      <c r="BU123" s="308"/>
      <c r="BV123" s="899"/>
      <c r="BW123" s="899"/>
      <c r="BX123" s="899"/>
      <c r="BY123" s="899"/>
      <c r="BZ123" s="416"/>
      <c r="CA123" s="304"/>
    </row>
    <row r="124" spans="1:79" ht="6" customHeight="1" x14ac:dyDescent="0.2">
      <c r="A124" s="44"/>
      <c r="B124" s="30"/>
      <c r="C124" s="30"/>
      <c r="D124" s="30"/>
      <c r="E124" s="30"/>
      <c r="F124" s="30"/>
      <c r="G124" s="91"/>
      <c r="H124" s="44"/>
      <c r="I124" s="30"/>
      <c r="J124" s="30"/>
      <c r="K124" s="30"/>
      <c r="L124" s="30"/>
      <c r="M124" s="30"/>
      <c r="N124" s="621"/>
      <c r="O124" s="30"/>
      <c r="P124" s="30"/>
      <c r="Q124" s="30"/>
      <c r="R124" s="30"/>
      <c r="S124" s="622"/>
      <c r="T124" s="30"/>
      <c r="U124" s="30"/>
      <c r="V124" s="30"/>
      <c r="W124" s="30"/>
      <c r="X124" s="30"/>
      <c r="Y124" s="30"/>
      <c r="Z124" s="30"/>
      <c r="AA124" s="30"/>
      <c r="AB124" s="30"/>
      <c r="AC124" s="91"/>
      <c r="AD124" s="44"/>
      <c r="AE124" s="30"/>
      <c r="AF124" s="30"/>
      <c r="AG124" s="30"/>
      <c r="AH124" s="30"/>
      <c r="AI124" s="91"/>
      <c r="AJ124" s="44"/>
      <c r="AK124" s="30"/>
      <c r="AL124" s="30"/>
      <c r="AM124" s="30"/>
      <c r="AN124" s="30"/>
      <c r="AO124" s="30"/>
      <c r="AP124" s="30"/>
      <c r="AQ124" s="91"/>
      <c r="AR124" s="44"/>
      <c r="AS124" s="30"/>
      <c r="AT124" s="30"/>
      <c r="AU124" s="30"/>
      <c r="AV124" s="30"/>
      <c r="AW124" s="91"/>
      <c r="AX124" s="44"/>
      <c r="AY124" s="30"/>
      <c r="AZ124" s="30"/>
      <c r="BA124" s="30"/>
      <c r="BB124" s="30"/>
      <c r="BC124" s="30"/>
      <c r="BD124" s="30"/>
      <c r="BE124" s="30"/>
      <c r="BF124" s="30"/>
      <c r="BG124" s="91"/>
      <c r="BH124" s="44"/>
      <c r="BI124" s="30"/>
      <c r="BJ124" s="30"/>
      <c r="BK124" s="30"/>
      <c r="BL124" s="30"/>
      <c r="BM124" s="30"/>
      <c r="BN124" s="30"/>
      <c r="BO124" s="30"/>
      <c r="BP124" s="30"/>
      <c r="BQ124" s="30"/>
      <c r="BR124" s="30"/>
      <c r="BS124" s="91"/>
      <c r="BT124" s="44"/>
      <c r="BU124" s="30"/>
      <c r="BV124" s="30"/>
      <c r="BW124" s="30"/>
      <c r="BX124" s="30"/>
      <c r="BY124" s="30"/>
      <c r="BZ124" s="30"/>
      <c r="CA124" s="622"/>
    </row>
    <row r="125" spans="1:79" ht="6" customHeight="1" x14ac:dyDescent="0.2">
      <c r="A125" s="45"/>
      <c r="B125" s="26"/>
      <c r="C125" s="26"/>
      <c r="D125" s="26"/>
      <c r="E125" s="26"/>
      <c r="F125" s="26"/>
      <c r="G125" s="89"/>
      <c r="H125" s="45"/>
      <c r="I125" s="26"/>
      <c r="J125" s="26"/>
      <c r="K125" s="26"/>
      <c r="L125" s="26"/>
      <c r="M125" s="26"/>
      <c r="N125" s="623"/>
      <c r="O125" s="26"/>
      <c r="P125" s="26"/>
      <c r="Q125" s="26"/>
      <c r="R125" s="26"/>
      <c r="S125" s="624"/>
      <c r="T125" s="26"/>
      <c r="U125" s="26"/>
      <c r="V125" s="26"/>
      <c r="W125" s="26"/>
      <c r="X125" s="26"/>
      <c r="Y125" s="26"/>
      <c r="Z125" s="26"/>
      <c r="AA125" s="26"/>
      <c r="AB125" s="26"/>
      <c r="AC125" s="89"/>
      <c r="AD125" s="45"/>
      <c r="AE125" s="26"/>
      <c r="AF125" s="26"/>
      <c r="AG125" s="26"/>
      <c r="AH125" s="26"/>
      <c r="AI125" s="89"/>
      <c r="AJ125" s="45"/>
      <c r="AK125" s="26"/>
      <c r="AL125" s="26"/>
      <c r="AM125" s="26"/>
      <c r="AN125" s="26"/>
      <c r="AO125" s="26"/>
      <c r="AP125" s="26"/>
      <c r="AQ125" s="89"/>
      <c r="AR125" s="45"/>
      <c r="AS125" s="26"/>
      <c r="AT125" s="26"/>
      <c r="AU125" s="26"/>
      <c r="AV125" s="26"/>
      <c r="AW125" s="89"/>
      <c r="AX125" s="45"/>
      <c r="AY125" s="26"/>
      <c r="AZ125" s="26"/>
      <c r="BA125" s="26"/>
      <c r="BB125" s="26"/>
      <c r="BC125" s="26"/>
      <c r="BD125" s="26"/>
      <c r="BE125" s="26"/>
      <c r="BF125" s="26"/>
      <c r="BG125" s="89"/>
      <c r="BH125" s="45"/>
      <c r="BI125" s="26"/>
      <c r="BJ125" s="26"/>
      <c r="BK125" s="26"/>
      <c r="BL125" s="26"/>
      <c r="BM125" s="26"/>
      <c r="BN125" s="26"/>
      <c r="BO125" s="26"/>
      <c r="BP125" s="26"/>
      <c r="BQ125" s="26"/>
      <c r="BR125" s="26"/>
      <c r="BS125" s="89"/>
      <c r="BT125" s="45"/>
      <c r="BU125" s="26"/>
      <c r="BV125" s="26"/>
      <c r="BW125" s="26"/>
      <c r="BX125" s="26"/>
      <c r="BY125" s="26"/>
      <c r="BZ125" s="26"/>
      <c r="CA125" s="624"/>
    </row>
    <row r="126" spans="1:79" x14ac:dyDescent="0.2">
      <c r="A126" s="95"/>
      <c r="B126" s="432" t="s">
        <v>159</v>
      </c>
      <c r="C126" s="28"/>
      <c r="D126" s="28"/>
      <c r="E126" s="28"/>
      <c r="F126" s="28"/>
      <c r="G126" s="94"/>
      <c r="H126" s="95"/>
      <c r="I126" s="28"/>
      <c r="J126" s="28"/>
      <c r="K126" s="28"/>
      <c r="L126" s="28"/>
      <c r="M126" s="28"/>
      <c r="N126" s="303"/>
      <c r="O126" s="28"/>
      <c r="P126" s="28"/>
      <c r="Q126" s="28"/>
      <c r="R126" s="28"/>
      <c r="S126" s="304"/>
      <c r="T126" s="28"/>
      <c r="U126" s="923" t="s">
        <v>387</v>
      </c>
      <c r="V126" s="923"/>
      <c r="W126" s="923"/>
      <c r="X126" s="930"/>
      <c r="Y126" s="45"/>
      <c r="Z126" s="89"/>
      <c r="AA126" s="45"/>
      <c r="AB126" s="89"/>
      <c r="AC126" s="94"/>
      <c r="AD126" s="95"/>
      <c r="AE126" s="28"/>
      <c r="AF126" s="28"/>
      <c r="AG126" s="28"/>
      <c r="AH126" s="28"/>
      <c r="AI126" s="94"/>
      <c r="AJ126" s="95"/>
      <c r="AK126" s="893" t="s">
        <v>518</v>
      </c>
      <c r="AL126" s="893"/>
      <c r="AM126" s="893"/>
      <c r="AN126" s="893"/>
      <c r="AO126" s="893"/>
      <c r="AP126" s="893"/>
      <c r="AQ126" s="94"/>
      <c r="AR126" s="95"/>
      <c r="AS126" s="28"/>
      <c r="AT126" s="28"/>
      <c r="AU126" s="28"/>
      <c r="AV126" s="28"/>
      <c r="AW126" s="94"/>
      <c r="AX126" s="95"/>
      <c r="AY126" s="893" t="s">
        <v>519</v>
      </c>
      <c r="AZ126" s="893"/>
      <c r="BA126" s="893"/>
      <c r="BB126" s="893"/>
      <c r="BC126" s="893"/>
      <c r="BD126" s="893"/>
      <c r="BE126" s="893"/>
      <c r="BF126" s="893"/>
      <c r="BG126" s="765"/>
      <c r="BH126" s="95"/>
      <c r="BI126" s="933" t="s">
        <v>524</v>
      </c>
      <c r="BJ126" s="933"/>
      <c r="BK126" s="933"/>
      <c r="BL126" s="933"/>
      <c r="BM126" s="933"/>
      <c r="BN126" s="931" t="s">
        <v>10</v>
      </c>
      <c r="BO126" s="45"/>
      <c r="BP126" s="89"/>
      <c r="BQ126" s="45"/>
      <c r="BR126" s="89"/>
      <c r="BS126" s="94"/>
      <c r="BT126" s="95"/>
      <c r="BU126" s="28" t="s">
        <v>444</v>
      </c>
      <c r="BV126" s="28"/>
      <c r="BW126" s="28"/>
      <c r="BX126" s="28"/>
      <c r="BY126" s="28"/>
      <c r="BZ126" s="432" t="s">
        <v>10</v>
      </c>
      <c r="CA126" s="304"/>
    </row>
    <row r="127" spans="1:79" ht="11.25" customHeight="1" x14ac:dyDescent="0.2">
      <c r="A127" s="95"/>
      <c r="B127" s="28"/>
      <c r="C127" s="28"/>
      <c r="D127" s="28"/>
      <c r="E127" s="28"/>
      <c r="F127" s="28"/>
      <c r="G127" s="94"/>
      <c r="H127" s="95"/>
      <c r="I127" s="696" t="s">
        <v>515</v>
      </c>
      <c r="J127" s="28"/>
      <c r="K127" s="28"/>
      <c r="L127" s="432" t="s">
        <v>10</v>
      </c>
      <c r="M127" s="28"/>
      <c r="N127" s="303"/>
      <c r="O127" s="696" t="s">
        <v>516</v>
      </c>
      <c r="P127" s="28"/>
      <c r="Q127" s="28"/>
      <c r="R127" s="432" t="s">
        <v>10</v>
      </c>
      <c r="S127" s="304"/>
      <c r="T127" s="28"/>
      <c r="U127" s="923"/>
      <c r="V127" s="923"/>
      <c r="W127" s="923"/>
      <c r="X127" s="930"/>
      <c r="Y127" s="44"/>
      <c r="Z127" s="91"/>
      <c r="AA127" s="44"/>
      <c r="AB127" s="91"/>
      <c r="AC127" s="94"/>
      <c r="AD127" s="95"/>
      <c r="AE127" s="28" t="s">
        <v>444</v>
      </c>
      <c r="AF127" s="28"/>
      <c r="AG127" s="28"/>
      <c r="AH127" s="432" t="s">
        <v>10</v>
      </c>
      <c r="AI127" s="94"/>
      <c r="AJ127" s="95"/>
      <c r="AK127" s="893" t="s">
        <v>428</v>
      </c>
      <c r="AL127" s="893"/>
      <c r="AM127" s="893"/>
      <c r="AN127" s="893"/>
      <c r="AO127" s="893"/>
      <c r="AP127" s="893"/>
      <c r="AQ127" s="94"/>
      <c r="AR127" s="95"/>
      <c r="AS127" s="698" t="s">
        <v>444</v>
      </c>
      <c r="AT127" s="28"/>
      <c r="AU127" s="28"/>
      <c r="AV127" s="432" t="s">
        <v>10</v>
      </c>
      <c r="AW127" s="94"/>
      <c r="AX127" s="95"/>
      <c r="AY127" s="893" t="s">
        <v>520</v>
      </c>
      <c r="AZ127" s="893"/>
      <c r="BA127" s="893"/>
      <c r="BB127" s="893"/>
      <c r="BC127" s="893"/>
      <c r="BD127" s="893"/>
      <c r="BE127" s="893"/>
      <c r="BF127" s="893"/>
      <c r="BG127" s="765"/>
      <c r="BH127" s="95"/>
      <c r="BI127" s="933"/>
      <c r="BJ127" s="933"/>
      <c r="BK127" s="933"/>
      <c r="BL127" s="933"/>
      <c r="BM127" s="933"/>
      <c r="BN127" s="932"/>
      <c r="BO127" s="44"/>
      <c r="BP127" s="91"/>
      <c r="BQ127" s="44"/>
      <c r="BR127" s="91"/>
      <c r="BS127" s="94"/>
      <c r="BT127" s="95"/>
      <c r="BU127" s="28"/>
      <c r="BV127" s="935" t="s">
        <v>1642</v>
      </c>
      <c r="BW127" s="935"/>
      <c r="BX127" s="935"/>
      <c r="BY127" s="935"/>
      <c r="BZ127" s="28"/>
      <c r="CA127" s="304"/>
    </row>
    <row r="128" spans="1:79" ht="6" customHeight="1" x14ac:dyDescent="0.2">
      <c r="A128" s="95"/>
      <c r="B128" s="28"/>
      <c r="C128" s="28"/>
      <c r="D128" s="28"/>
      <c r="E128" s="28"/>
      <c r="F128" s="28"/>
      <c r="G128" s="94"/>
      <c r="H128" s="95"/>
      <c r="I128" s="28"/>
      <c r="J128" s="28"/>
      <c r="K128" s="28"/>
      <c r="L128" s="28"/>
      <c r="M128" s="28"/>
      <c r="N128" s="303"/>
      <c r="O128" s="28"/>
      <c r="P128" s="28"/>
      <c r="Q128" s="28"/>
      <c r="R128" s="28"/>
      <c r="S128" s="304"/>
      <c r="T128" s="28"/>
      <c r="U128" s="28"/>
      <c r="V128" s="28"/>
      <c r="W128" s="28"/>
      <c r="X128" s="28"/>
      <c r="Y128" s="28"/>
      <c r="Z128" s="28"/>
      <c r="AA128" s="28"/>
      <c r="AB128" s="28"/>
      <c r="AC128" s="94"/>
      <c r="AD128" s="95"/>
      <c r="AE128" s="24"/>
      <c r="AF128" s="24"/>
      <c r="AG128" s="24"/>
      <c r="AH128" s="24"/>
      <c r="AI128" s="94"/>
      <c r="AJ128" s="95"/>
      <c r="AK128" s="28"/>
      <c r="AL128" s="28"/>
      <c r="AM128" s="28"/>
      <c r="AN128" s="28"/>
      <c r="AO128" s="28"/>
      <c r="AP128" s="28"/>
      <c r="AQ128" s="94"/>
      <c r="AR128" s="95"/>
      <c r="AS128" s="24"/>
      <c r="AT128" s="24"/>
      <c r="AU128" s="24"/>
      <c r="AV128" s="24"/>
      <c r="AW128" s="94"/>
      <c r="AX128" s="95"/>
      <c r="AY128" s="28"/>
      <c r="AZ128" s="28"/>
      <c r="BA128" s="28"/>
      <c r="BB128" s="28"/>
      <c r="BC128" s="28"/>
      <c r="BD128" s="28"/>
      <c r="BE128" s="28"/>
      <c r="BF128" s="28"/>
      <c r="BG128" s="94"/>
      <c r="BH128" s="95"/>
      <c r="BI128" s="28"/>
      <c r="BJ128" s="28"/>
      <c r="BK128" s="28"/>
      <c r="BL128" s="28"/>
      <c r="BM128" s="28"/>
      <c r="BN128" s="28"/>
      <c r="BO128" s="28"/>
      <c r="BP128" s="28"/>
      <c r="BQ128" s="28"/>
      <c r="BR128" s="28"/>
      <c r="BS128" s="94"/>
      <c r="BT128" s="95"/>
      <c r="BU128" s="28"/>
      <c r="BV128" s="935"/>
      <c r="BW128" s="935"/>
      <c r="BX128" s="935"/>
      <c r="BY128" s="935"/>
      <c r="BZ128" s="28"/>
      <c r="CA128" s="304"/>
    </row>
    <row r="129" spans="1:79" x14ac:dyDescent="0.2">
      <c r="A129" s="95"/>
      <c r="B129" s="28"/>
      <c r="C129" s="28"/>
      <c r="D129" s="28"/>
      <c r="E129" s="28"/>
      <c r="F129" s="28"/>
      <c r="G129" s="94"/>
      <c r="H129" s="95"/>
      <c r="M129" s="28"/>
      <c r="N129" s="303"/>
      <c r="S129" s="304"/>
      <c r="T129" s="28"/>
      <c r="U129" s="923" t="s">
        <v>388</v>
      </c>
      <c r="V129" s="923"/>
      <c r="W129" s="923"/>
      <c r="X129" s="930"/>
      <c r="Y129" s="45"/>
      <c r="Z129" s="89"/>
      <c r="AA129" s="45"/>
      <c r="AB129" s="89"/>
      <c r="AC129" s="94"/>
      <c r="AD129" s="95"/>
      <c r="AE129" s="28" t="s">
        <v>445</v>
      </c>
      <c r="AF129" s="28"/>
      <c r="AG129" s="28"/>
      <c r="AH129" s="432" t="s">
        <v>12</v>
      </c>
      <c r="AI129" s="94"/>
      <c r="AJ129" s="95"/>
      <c r="AK129" s="28"/>
      <c r="AL129" s="45"/>
      <c r="AM129" s="89"/>
      <c r="AN129" s="45"/>
      <c r="AO129" s="89"/>
      <c r="AQ129" s="94"/>
      <c r="AR129" s="95"/>
      <c r="AW129" s="94"/>
      <c r="AX129" s="95"/>
      <c r="AY129" s="28"/>
      <c r="AZ129" s="28"/>
      <c r="BA129" s="45"/>
      <c r="BB129" s="89"/>
      <c r="BC129" s="45"/>
      <c r="BD129" s="89"/>
      <c r="BE129" s="95"/>
      <c r="BF129" s="28"/>
      <c r="BG129" s="94"/>
      <c r="BH129" s="95"/>
      <c r="BI129" s="933" t="s">
        <v>388</v>
      </c>
      <c r="BJ129" s="933"/>
      <c r="BK129" s="933"/>
      <c r="BL129" s="933"/>
      <c r="BM129" s="933"/>
      <c r="BN129" s="931" t="s">
        <v>12</v>
      </c>
      <c r="BO129" s="45"/>
      <c r="BP129" s="89"/>
      <c r="BQ129" s="45"/>
      <c r="BR129" s="89"/>
      <c r="BS129" s="94"/>
      <c r="BT129" s="95"/>
      <c r="BU129" s="416"/>
      <c r="BV129" s="935"/>
      <c r="BW129" s="935"/>
      <c r="BX129" s="935"/>
      <c r="BY129" s="935"/>
      <c r="BZ129" s="416"/>
      <c r="CA129" s="304"/>
    </row>
    <row r="130" spans="1:79" x14ac:dyDescent="0.2">
      <c r="A130" s="95"/>
      <c r="B130" s="28"/>
      <c r="C130" s="28"/>
      <c r="D130" s="28"/>
      <c r="E130" s="28"/>
      <c r="F130" s="28"/>
      <c r="G130" s="94"/>
      <c r="H130" s="95"/>
      <c r="I130" s="696" t="s">
        <v>514</v>
      </c>
      <c r="J130" s="28"/>
      <c r="K130" s="28"/>
      <c r="L130" s="432" t="s">
        <v>12</v>
      </c>
      <c r="M130" s="28"/>
      <c r="N130" s="303"/>
      <c r="O130" s="696" t="s">
        <v>517</v>
      </c>
      <c r="P130" s="28"/>
      <c r="Q130" s="28"/>
      <c r="R130" s="432" t="s">
        <v>12</v>
      </c>
      <c r="S130" s="304"/>
      <c r="T130" s="28"/>
      <c r="U130" s="923"/>
      <c r="V130" s="923"/>
      <c r="W130" s="923"/>
      <c r="X130" s="930"/>
      <c r="Y130" s="44"/>
      <c r="Z130" s="91"/>
      <c r="AA130" s="44"/>
      <c r="AB130" s="91"/>
      <c r="AC130" s="94"/>
      <c r="AD130" s="95"/>
      <c r="AE130" s="28"/>
      <c r="AF130" s="28"/>
      <c r="AG130" s="28"/>
      <c r="AH130" s="28"/>
      <c r="AI130" s="94"/>
      <c r="AJ130" s="95"/>
      <c r="AK130" s="28"/>
      <c r="AL130" s="44"/>
      <c r="AM130" s="91"/>
      <c r="AN130" s="44"/>
      <c r="AO130" s="91"/>
      <c r="AQ130" s="94"/>
      <c r="AR130" s="95"/>
      <c r="AS130" s="698" t="s">
        <v>445</v>
      </c>
      <c r="AT130" s="28"/>
      <c r="AU130" s="28"/>
      <c r="AV130" s="432" t="s">
        <v>12</v>
      </c>
      <c r="AW130" s="94"/>
      <c r="AX130" s="95"/>
      <c r="AY130" s="28"/>
      <c r="AZ130" s="28"/>
      <c r="BA130" s="44"/>
      <c r="BB130" s="91"/>
      <c r="BC130" s="44"/>
      <c r="BD130" s="91"/>
      <c r="BE130" s="95"/>
      <c r="BF130" s="28"/>
      <c r="BG130" s="94"/>
      <c r="BH130" s="95"/>
      <c r="BI130" s="933"/>
      <c r="BJ130" s="933"/>
      <c r="BK130" s="933"/>
      <c r="BL130" s="933"/>
      <c r="BM130" s="933"/>
      <c r="BN130" s="932"/>
      <c r="BO130" s="44"/>
      <c r="BP130" s="91"/>
      <c r="BQ130" s="44"/>
      <c r="BR130" s="91"/>
      <c r="BS130" s="94"/>
      <c r="BT130" s="95"/>
      <c r="BU130" s="416"/>
      <c r="BV130" s="416"/>
      <c r="BW130" s="416"/>
      <c r="BX130" s="416"/>
      <c r="BY130" s="416"/>
      <c r="BZ130" s="416"/>
      <c r="CA130" s="304"/>
    </row>
    <row r="131" spans="1:79" ht="6" customHeight="1" x14ac:dyDescent="0.2">
      <c r="A131" s="95"/>
      <c r="B131" s="28"/>
      <c r="C131" s="28"/>
      <c r="D131" s="28"/>
      <c r="E131" s="28"/>
      <c r="F131" s="28"/>
      <c r="G131" s="94"/>
      <c r="H131" s="95"/>
      <c r="M131" s="28"/>
      <c r="N131" s="303"/>
      <c r="S131" s="304"/>
      <c r="T131" s="28"/>
      <c r="V131" s="28"/>
      <c r="W131" s="28"/>
      <c r="X131" s="28"/>
      <c r="Y131" s="28"/>
      <c r="Z131" s="28"/>
      <c r="AA131" s="28"/>
      <c r="AB131" s="28"/>
      <c r="AC131" s="94"/>
      <c r="AD131" s="95"/>
      <c r="AE131" s="28"/>
      <c r="AF131" s="28"/>
      <c r="AG131" s="28"/>
      <c r="AI131" s="94"/>
      <c r="AJ131" s="95"/>
      <c r="AK131" s="28"/>
      <c r="AL131" s="28"/>
      <c r="AM131" s="28"/>
      <c r="AN131" s="24"/>
      <c r="AO131" s="24"/>
      <c r="AP131" s="24"/>
      <c r="AQ131" s="94"/>
      <c r="AR131" s="95"/>
      <c r="AW131" s="94"/>
      <c r="AX131" s="95"/>
      <c r="AY131" s="28"/>
      <c r="AZ131" s="28"/>
      <c r="BA131" s="28"/>
      <c r="BB131" s="28"/>
      <c r="BC131" s="28"/>
      <c r="BD131" s="28"/>
      <c r="BE131" s="28"/>
      <c r="BF131" s="28"/>
      <c r="BG131" s="94"/>
      <c r="BH131" s="95"/>
      <c r="BO131" s="416"/>
      <c r="BP131" s="416"/>
      <c r="BQ131" s="416"/>
      <c r="BR131" s="416"/>
      <c r="BS131" s="94"/>
      <c r="BT131" s="95"/>
      <c r="BU131" s="28"/>
      <c r="BV131" s="28"/>
      <c r="BW131" s="28"/>
      <c r="BX131" s="28"/>
      <c r="BY131" s="28"/>
      <c r="BZ131" s="28"/>
      <c r="CA131" s="304"/>
    </row>
    <row r="132" spans="1:79" ht="11.25" customHeight="1" x14ac:dyDescent="0.2">
      <c r="A132" s="95"/>
      <c r="B132" s="28"/>
      <c r="C132" s="28"/>
      <c r="D132" s="28"/>
      <c r="E132" s="28"/>
      <c r="F132" s="28"/>
      <c r="G132" s="94"/>
      <c r="H132" s="95"/>
      <c r="M132" s="28"/>
      <c r="N132" s="303"/>
      <c r="S132" s="304"/>
      <c r="T132" s="28"/>
      <c r="U132" s="45"/>
      <c r="V132" s="89"/>
      <c r="W132" s="45"/>
      <c r="X132" s="89"/>
      <c r="Y132" s="45"/>
      <c r="Z132" s="89"/>
      <c r="AA132" s="45"/>
      <c r="AB132" s="89"/>
      <c r="AC132" s="94"/>
      <c r="AD132" s="95"/>
      <c r="AE132" s="929" t="s">
        <v>1641</v>
      </c>
      <c r="AF132" s="929"/>
      <c r="AG132" s="929"/>
      <c r="AH132" s="929"/>
      <c r="AI132" s="94"/>
      <c r="AJ132" s="95"/>
      <c r="AQ132" s="94"/>
      <c r="AR132" s="95"/>
      <c r="AW132" s="94"/>
      <c r="AX132" s="95"/>
      <c r="AY132" s="28"/>
      <c r="BG132" s="94"/>
      <c r="BH132" s="95"/>
      <c r="BI132" s="933" t="s">
        <v>428</v>
      </c>
      <c r="BJ132" s="933"/>
      <c r="BK132" s="933"/>
      <c r="BL132" s="933"/>
      <c r="BM132" s="933"/>
      <c r="BN132" s="931" t="s">
        <v>14</v>
      </c>
      <c r="BO132" s="45"/>
      <c r="BP132" s="89"/>
      <c r="BQ132" s="45"/>
      <c r="BR132" s="89"/>
      <c r="BS132" s="94"/>
      <c r="BT132" s="95"/>
      <c r="BU132" s="28" t="s">
        <v>445</v>
      </c>
      <c r="BV132" s="28"/>
      <c r="BW132" s="28"/>
      <c r="BX132" s="28"/>
      <c r="BY132" s="28"/>
      <c r="BZ132" s="432" t="s">
        <v>12</v>
      </c>
      <c r="CA132" s="304"/>
    </row>
    <row r="133" spans="1:79" ht="11.25" customHeight="1" x14ac:dyDescent="0.2">
      <c r="A133" s="95"/>
      <c r="B133" s="28"/>
      <c r="C133" s="28"/>
      <c r="D133" s="28"/>
      <c r="E133" s="28"/>
      <c r="F133" s="28"/>
      <c r="G133" s="94"/>
      <c r="H133" s="95"/>
      <c r="I133" s="28"/>
      <c r="J133" s="28"/>
      <c r="K133" s="28"/>
      <c r="L133" s="28"/>
      <c r="M133" s="28"/>
      <c r="N133" s="303"/>
      <c r="O133" s="28"/>
      <c r="P133" s="28"/>
      <c r="Q133" s="28"/>
      <c r="R133" s="28"/>
      <c r="S133" s="304"/>
      <c r="T133" s="28"/>
      <c r="U133" s="44"/>
      <c r="V133" s="91"/>
      <c r="W133" s="44"/>
      <c r="X133" s="91"/>
      <c r="Y133" s="44"/>
      <c r="Z133" s="91"/>
      <c r="AA133" s="44"/>
      <c r="AB133" s="91"/>
      <c r="AC133" s="94"/>
      <c r="AD133" s="95"/>
      <c r="AE133" s="929"/>
      <c r="AF133" s="929"/>
      <c r="AG133" s="929"/>
      <c r="AH133" s="929"/>
      <c r="AI133" s="94"/>
      <c r="AJ133" s="95"/>
      <c r="AQ133" s="94"/>
      <c r="AR133" s="95"/>
      <c r="AS133" s="28"/>
      <c r="AT133" s="28"/>
      <c r="AU133" s="28"/>
      <c r="AV133" s="28"/>
      <c r="AW133" s="94"/>
      <c r="AX133" s="95"/>
      <c r="AY133" s="766" t="s">
        <v>523</v>
      </c>
      <c r="AZ133" s="416"/>
      <c r="BA133" s="766"/>
      <c r="BB133" s="416"/>
      <c r="BC133" s="416"/>
      <c r="BD133" s="416"/>
      <c r="BE133" s="416"/>
      <c r="BF133" s="416"/>
      <c r="BG133" s="94"/>
      <c r="BH133" s="95"/>
      <c r="BI133" s="933"/>
      <c r="BJ133" s="933"/>
      <c r="BK133" s="933"/>
      <c r="BL133" s="933"/>
      <c r="BM133" s="933"/>
      <c r="BN133" s="932"/>
      <c r="BO133" s="44"/>
      <c r="BP133" s="91"/>
      <c r="BQ133" s="44"/>
      <c r="BR133" s="91"/>
      <c r="BS133" s="94"/>
      <c r="BT133" s="95"/>
      <c r="BU133" s="416"/>
      <c r="BV133" s="899" t="s">
        <v>1643</v>
      </c>
      <c r="BW133" s="899"/>
      <c r="BX133" s="899"/>
      <c r="BY133" s="899"/>
      <c r="BZ133" s="28"/>
      <c r="CA133" s="304"/>
    </row>
    <row r="134" spans="1:79" x14ac:dyDescent="0.2">
      <c r="A134" s="95"/>
      <c r="B134" s="28"/>
      <c r="C134" s="28"/>
      <c r="D134" s="28"/>
      <c r="E134" s="28"/>
      <c r="F134" s="28"/>
      <c r="G134" s="94"/>
      <c r="H134" s="95"/>
      <c r="I134" s="28"/>
      <c r="J134" s="28"/>
      <c r="K134" s="28"/>
      <c r="L134" s="28"/>
      <c r="M134" s="28"/>
      <c r="N134" s="303"/>
      <c r="O134" s="28"/>
      <c r="P134" s="28"/>
      <c r="Q134" s="28"/>
      <c r="R134" s="28"/>
      <c r="S134" s="304"/>
      <c r="T134" s="28"/>
      <c r="U134" s="890" t="s">
        <v>389</v>
      </c>
      <c r="V134" s="890"/>
      <c r="W134" s="890"/>
      <c r="X134" s="890"/>
      <c r="Y134" s="890"/>
      <c r="Z134" s="890"/>
      <c r="AA134" s="890"/>
      <c r="AB134" s="890"/>
      <c r="AC134" s="94"/>
      <c r="AD134" s="95"/>
      <c r="AI134" s="94"/>
      <c r="AJ134" s="95"/>
      <c r="AK134" s="28"/>
      <c r="AL134" s="28"/>
      <c r="AM134" s="28"/>
      <c r="AN134" s="28"/>
      <c r="AO134" s="28"/>
      <c r="AP134" s="28"/>
      <c r="AQ134" s="94"/>
      <c r="AR134" s="95"/>
      <c r="AS134" s="28"/>
      <c r="AT134" s="28"/>
      <c r="AU134" s="28"/>
      <c r="AV134" s="28"/>
      <c r="AW134" s="94"/>
      <c r="AX134" s="95"/>
      <c r="AY134" s="28"/>
      <c r="AZ134" s="28"/>
      <c r="BB134" s="28"/>
      <c r="BC134" s="28"/>
      <c r="BD134" s="28"/>
      <c r="BE134" s="28"/>
      <c r="BF134" s="28"/>
      <c r="BG134" s="94"/>
      <c r="BH134" s="95"/>
      <c r="BO134" s="416"/>
      <c r="BP134" s="416"/>
      <c r="BQ134" s="416"/>
      <c r="BR134" s="416"/>
      <c r="BS134" s="94"/>
      <c r="BT134" s="95"/>
      <c r="BU134" s="308"/>
      <c r="BV134" s="899"/>
      <c r="BW134" s="899"/>
      <c r="BX134" s="899"/>
      <c r="BY134" s="899"/>
      <c r="BZ134" s="416"/>
      <c r="CA134" s="304"/>
    </row>
    <row r="135" spans="1:79" ht="6" customHeight="1" x14ac:dyDescent="0.2">
      <c r="A135" s="44"/>
      <c r="B135" s="30"/>
      <c r="C135" s="30"/>
      <c r="D135" s="30"/>
      <c r="E135" s="30"/>
      <c r="F135" s="30"/>
      <c r="G135" s="91"/>
      <c r="H135" s="44"/>
      <c r="I135" s="30"/>
      <c r="J135" s="30"/>
      <c r="K135" s="30"/>
      <c r="L135" s="30"/>
      <c r="M135" s="30"/>
      <c r="N135" s="621"/>
      <c r="O135" s="30"/>
      <c r="P135" s="30"/>
      <c r="Q135" s="30"/>
      <c r="R135" s="30"/>
      <c r="S135" s="622"/>
      <c r="T135" s="30"/>
      <c r="U135" s="30"/>
      <c r="V135" s="30"/>
      <c r="W135" s="30"/>
      <c r="X135" s="30"/>
      <c r="Y135" s="30"/>
      <c r="Z135" s="30"/>
      <c r="AA135" s="30"/>
      <c r="AB135" s="30"/>
      <c r="AC135" s="91"/>
      <c r="AD135" s="44"/>
      <c r="AE135" s="30"/>
      <c r="AF135" s="30"/>
      <c r="AG135" s="30"/>
      <c r="AH135" s="30"/>
      <c r="AI135" s="91"/>
      <c r="AJ135" s="44"/>
      <c r="AK135" s="30"/>
      <c r="AL135" s="30"/>
      <c r="AM135" s="30"/>
      <c r="AN135" s="30"/>
      <c r="AO135" s="30"/>
      <c r="AP135" s="30"/>
      <c r="AQ135" s="91"/>
      <c r="AR135" s="44"/>
      <c r="AS135" s="30"/>
      <c r="AT135" s="30"/>
      <c r="AU135" s="30"/>
      <c r="AV135" s="30"/>
      <c r="AW135" s="91"/>
      <c r="AX135" s="44"/>
      <c r="AY135" s="30"/>
      <c r="AZ135" s="30"/>
      <c r="BA135" s="30"/>
      <c r="BB135" s="30"/>
      <c r="BC135" s="30"/>
      <c r="BD135" s="30"/>
      <c r="BE135" s="30"/>
      <c r="BF135" s="30"/>
      <c r="BG135" s="91"/>
      <c r="BH135" s="44"/>
      <c r="BI135" s="30"/>
      <c r="BJ135" s="30"/>
      <c r="BK135" s="30"/>
      <c r="BL135" s="30"/>
      <c r="BM135" s="30"/>
      <c r="BN135" s="30"/>
      <c r="BO135" s="30"/>
      <c r="BP135" s="30"/>
      <c r="BQ135" s="30"/>
      <c r="BR135" s="30"/>
      <c r="BS135" s="91"/>
      <c r="BT135" s="44"/>
      <c r="BU135" s="30"/>
      <c r="BV135" s="30"/>
      <c r="BW135" s="30"/>
      <c r="BX135" s="30"/>
      <c r="BY135" s="30"/>
      <c r="BZ135" s="30"/>
      <c r="CA135" s="622"/>
    </row>
    <row r="136" spans="1:79" ht="6" customHeight="1" x14ac:dyDescent="0.2">
      <c r="A136" s="45"/>
      <c r="B136" s="26"/>
      <c r="C136" s="26"/>
      <c r="D136" s="26"/>
      <c r="E136" s="26"/>
      <c r="F136" s="26"/>
      <c r="G136" s="89"/>
      <c r="H136" s="45"/>
      <c r="I136" s="26"/>
      <c r="J136" s="26"/>
      <c r="K136" s="26"/>
      <c r="L136" s="26"/>
      <c r="M136" s="26"/>
      <c r="N136" s="623"/>
      <c r="O136" s="26"/>
      <c r="P136" s="26"/>
      <c r="Q136" s="26"/>
      <c r="R136" s="26"/>
      <c r="S136" s="624"/>
      <c r="T136" s="26"/>
      <c r="U136" s="26"/>
      <c r="V136" s="26"/>
      <c r="W136" s="26"/>
      <c r="X136" s="26"/>
      <c r="Y136" s="26"/>
      <c r="Z136" s="26"/>
      <c r="AA136" s="26"/>
      <c r="AB136" s="26"/>
      <c r="AC136" s="89"/>
      <c r="AD136" s="45"/>
      <c r="AE136" s="26"/>
      <c r="AF136" s="26"/>
      <c r="AG136" s="26"/>
      <c r="AH136" s="26"/>
      <c r="AI136" s="89"/>
      <c r="AJ136" s="45"/>
      <c r="AK136" s="26"/>
      <c r="AL136" s="26"/>
      <c r="AM136" s="26"/>
      <c r="AN136" s="26"/>
      <c r="AO136" s="26"/>
      <c r="AP136" s="26"/>
      <c r="AQ136" s="89"/>
      <c r="AR136" s="45"/>
      <c r="AS136" s="26"/>
      <c r="AT136" s="26"/>
      <c r="AU136" s="26"/>
      <c r="AV136" s="26"/>
      <c r="AW136" s="89"/>
      <c r="AX136" s="45"/>
      <c r="AY136" s="26"/>
      <c r="AZ136" s="26"/>
      <c r="BA136" s="26"/>
      <c r="BB136" s="26"/>
      <c r="BC136" s="26"/>
      <c r="BD136" s="26"/>
      <c r="BE136" s="26"/>
      <c r="BF136" s="26"/>
      <c r="BG136" s="89"/>
      <c r="BH136" s="45"/>
      <c r="BI136" s="26"/>
      <c r="BJ136" s="26"/>
      <c r="BK136" s="26"/>
      <c r="BL136" s="26"/>
      <c r="BM136" s="26"/>
      <c r="BN136" s="26"/>
      <c r="BO136" s="26"/>
      <c r="BP136" s="26"/>
      <c r="BQ136" s="26"/>
      <c r="BR136" s="26"/>
      <c r="BS136" s="89"/>
      <c r="BT136" s="45"/>
      <c r="BU136" s="26"/>
      <c r="BV136" s="26"/>
      <c r="BW136" s="26"/>
      <c r="BX136" s="26"/>
      <c r="BY136" s="26"/>
      <c r="BZ136" s="26"/>
      <c r="CA136" s="624"/>
    </row>
    <row r="137" spans="1:79" x14ac:dyDescent="0.2">
      <c r="A137" s="95"/>
      <c r="B137" s="432" t="s">
        <v>160</v>
      </c>
      <c r="C137" s="28"/>
      <c r="D137" s="28"/>
      <c r="E137" s="28"/>
      <c r="F137" s="28"/>
      <c r="G137" s="94"/>
      <c r="H137" s="95"/>
      <c r="I137" s="28"/>
      <c r="J137" s="28"/>
      <c r="K137" s="28"/>
      <c r="L137" s="28"/>
      <c r="M137" s="28"/>
      <c r="N137" s="303"/>
      <c r="O137" s="28"/>
      <c r="P137" s="28"/>
      <c r="Q137" s="28"/>
      <c r="R137" s="28"/>
      <c r="S137" s="304"/>
      <c r="T137" s="28"/>
      <c r="U137" s="923" t="s">
        <v>387</v>
      </c>
      <c r="V137" s="923"/>
      <c r="W137" s="923"/>
      <c r="X137" s="930"/>
      <c r="Y137" s="45"/>
      <c r="Z137" s="89"/>
      <c r="AA137" s="45"/>
      <c r="AB137" s="89"/>
      <c r="AC137" s="94"/>
      <c r="AD137" s="95"/>
      <c r="AE137" s="28"/>
      <c r="AF137" s="28"/>
      <c r="AG137" s="28"/>
      <c r="AH137" s="28"/>
      <c r="AI137" s="94"/>
      <c r="AJ137" s="95"/>
      <c r="AK137" s="893" t="s">
        <v>518</v>
      </c>
      <c r="AL137" s="893"/>
      <c r="AM137" s="893"/>
      <c r="AN137" s="893"/>
      <c r="AO137" s="893"/>
      <c r="AP137" s="893"/>
      <c r="AQ137" s="94"/>
      <c r="AR137" s="95"/>
      <c r="AS137" s="28"/>
      <c r="AT137" s="28"/>
      <c r="AU137" s="28"/>
      <c r="AV137" s="28"/>
      <c r="AW137" s="94"/>
      <c r="AX137" s="95"/>
      <c r="AY137" s="893" t="s">
        <v>519</v>
      </c>
      <c r="AZ137" s="893"/>
      <c r="BA137" s="893"/>
      <c r="BB137" s="893"/>
      <c r="BC137" s="893"/>
      <c r="BD137" s="893"/>
      <c r="BE137" s="893"/>
      <c r="BF137" s="893"/>
      <c r="BG137" s="765"/>
      <c r="BH137" s="95"/>
      <c r="BI137" s="933" t="s">
        <v>524</v>
      </c>
      <c r="BJ137" s="933"/>
      <c r="BK137" s="933"/>
      <c r="BL137" s="933"/>
      <c r="BM137" s="933"/>
      <c r="BN137" s="931" t="s">
        <v>10</v>
      </c>
      <c r="BO137" s="45"/>
      <c r="BP137" s="89"/>
      <c r="BQ137" s="45"/>
      <c r="BR137" s="89"/>
      <c r="BS137" s="94"/>
      <c r="BT137" s="95"/>
      <c r="BU137" s="28" t="s">
        <v>444</v>
      </c>
      <c r="BV137" s="28"/>
      <c r="BW137" s="28"/>
      <c r="BX137" s="28"/>
      <c r="BY137" s="28"/>
      <c r="BZ137" s="432" t="s">
        <v>10</v>
      </c>
      <c r="CA137" s="304"/>
    </row>
    <row r="138" spans="1:79" ht="11.25" customHeight="1" x14ac:dyDescent="0.2">
      <c r="A138" s="95"/>
      <c r="B138" s="28"/>
      <c r="C138" s="28"/>
      <c r="D138" s="28"/>
      <c r="E138" s="28"/>
      <c r="F138" s="28"/>
      <c r="G138" s="94"/>
      <c r="H138" s="95"/>
      <c r="I138" s="696" t="s">
        <v>515</v>
      </c>
      <c r="J138" s="28"/>
      <c r="K138" s="28"/>
      <c r="L138" s="432" t="s">
        <v>10</v>
      </c>
      <c r="M138" s="28"/>
      <c r="N138" s="303"/>
      <c r="O138" s="696" t="s">
        <v>516</v>
      </c>
      <c r="P138" s="28"/>
      <c r="Q138" s="28"/>
      <c r="R138" s="432" t="s">
        <v>10</v>
      </c>
      <c r="S138" s="304"/>
      <c r="T138" s="28"/>
      <c r="U138" s="923"/>
      <c r="V138" s="923"/>
      <c r="W138" s="923"/>
      <c r="X138" s="930"/>
      <c r="Y138" s="44"/>
      <c r="Z138" s="91"/>
      <c r="AA138" s="44"/>
      <c r="AB138" s="91"/>
      <c r="AC138" s="94"/>
      <c r="AD138" s="95"/>
      <c r="AE138" s="28" t="s">
        <v>444</v>
      </c>
      <c r="AF138" s="28"/>
      <c r="AG138" s="28"/>
      <c r="AH138" s="432" t="s">
        <v>10</v>
      </c>
      <c r="AI138" s="94"/>
      <c r="AJ138" s="95"/>
      <c r="AK138" s="893" t="s">
        <v>428</v>
      </c>
      <c r="AL138" s="893"/>
      <c r="AM138" s="893"/>
      <c r="AN138" s="893"/>
      <c r="AO138" s="893"/>
      <c r="AP138" s="893"/>
      <c r="AQ138" s="94"/>
      <c r="AR138" s="95"/>
      <c r="AS138" s="698" t="s">
        <v>444</v>
      </c>
      <c r="AT138" s="28"/>
      <c r="AU138" s="28"/>
      <c r="AV138" s="432" t="s">
        <v>10</v>
      </c>
      <c r="AW138" s="94"/>
      <c r="AX138" s="95"/>
      <c r="AY138" s="893" t="s">
        <v>520</v>
      </c>
      <c r="AZ138" s="893"/>
      <c r="BA138" s="893"/>
      <c r="BB138" s="893"/>
      <c r="BC138" s="893"/>
      <c r="BD138" s="893"/>
      <c r="BE138" s="893"/>
      <c r="BF138" s="893"/>
      <c r="BG138" s="765"/>
      <c r="BH138" s="95"/>
      <c r="BI138" s="933"/>
      <c r="BJ138" s="933"/>
      <c r="BK138" s="933"/>
      <c r="BL138" s="933"/>
      <c r="BM138" s="933"/>
      <c r="BN138" s="932"/>
      <c r="BO138" s="44"/>
      <c r="BP138" s="91"/>
      <c r="BQ138" s="44"/>
      <c r="BR138" s="91"/>
      <c r="BS138" s="94"/>
      <c r="BT138" s="95"/>
      <c r="BU138" s="28"/>
      <c r="BV138" s="935" t="s">
        <v>1642</v>
      </c>
      <c r="BW138" s="935"/>
      <c r="BX138" s="935"/>
      <c r="BY138" s="935"/>
      <c r="BZ138" s="28"/>
      <c r="CA138" s="304"/>
    </row>
    <row r="139" spans="1:79" ht="6" customHeight="1" x14ac:dyDescent="0.2">
      <c r="A139" s="95"/>
      <c r="B139" s="28"/>
      <c r="C139" s="28"/>
      <c r="D139" s="28"/>
      <c r="E139" s="28"/>
      <c r="F139" s="28"/>
      <c r="G139" s="94"/>
      <c r="H139" s="95"/>
      <c r="I139" s="28"/>
      <c r="J139" s="28"/>
      <c r="K139" s="28"/>
      <c r="L139" s="28"/>
      <c r="M139" s="28"/>
      <c r="N139" s="303"/>
      <c r="O139" s="28"/>
      <c r="P139" s="28"/>
      <c r="Q139" s="28"/>
      <c r="R139" s="28"/>
      <c r="S139" s="304"/>
      <c r="T139" s="28"/>
      <c r="U139" s="28"/>
      <c r="V139" s="28"/>
      <c r="W139" s="28"/>
      <c r="X139" s="28"/>
      <c r="Y139" s="28"/>
      <c r="Z139" s="28"/>
      <c r="AA139" s="28"/>
      <c r="AB139" s="28"/>
      <c r="AC139" s="94"/>
      <c r="AD139" s="95"/>
      <c r="AE139" s="24"/>
      <c r="AF139" s="24"/>
      <c r="AG139" s="24"/>
      <c r="AH139" s="24"/>
      <c r="AI139" s="94"/>
      <c r="AJ139" s="95"/>
      <c r="AK139" s="28"/>
      <c r="AL139" s="28"/>
      <c r="AM139" s="28"/>
      <c r="AN139" s="28"/>
      <c r="AO139" s="28"/>
      <c r="AP139" s="28"/>
      <c r="AQ139" s="94"/>
      <c r="AR139" s="95"/>
      <c r="AS139" s="24"/>
      <c r="AT139" s="24"/>
      <c r="AU139" s="24"/>
      <c r="AV139" s="24"/>
      <c r="AW139" s="94"/>
      <c r="AX139" s="95"/>
      <c r="AY139" s="28"/>
      <c r="AZ139" s="28"/>
      <c r="BA139" s="28"/>
      <c r="BB139" s="28"/>
      <c r="BC139" s="28"/>
      <c r="BD139" s="28"/>
      <c r="BE139" s="28"/>
      <c r="BF139" s="28"/>
      <c r="BG139" s="94"/>
      <c r="BH139" s="95"/>
      <c r="BI139" s="28"/>
      <c r="BJ139" s="28"/>
      <c r="BK139" s="28"/>
      <c r="BL139" s="28"/>
      <c r="BM139" s="28"/>
      <c r="BN139" s="28"/>
      <c r="BO139" s="28"/>
      <c r="BP139" s="28"/>
      <c r="BQ139" s="28"/>
      <c r="BR139" s="28"/>
      <c r="BS139" s="94"/>
      <c r="BT139" s="95"/>
      <c r="BU139" s="28"/>
      <c r="BV139" s="935"/>
      <c r="BW139" s="935"/>
      <c r="BX139" s="935"/>
      <c r="BY139" s="935"/>
      <c r="BZ139" s="28"/>
      <c r="CA139" s="304"/>
    </row>
    <row r="140" spans="1:79" x14ac:dyDescent="0.2">
      <c r="A140" s="95"/>
      <c r="B140" s="28"/>
      <c r="C140" s="28"/>
      <c r="D140" s="28"/>
      <c r="E140" s="28"/>
      <c r="F140" s="28"/>
      <c r="G140" s="94"/>
      <c r="H140" s="95"/>
      <c r="M140" s="28"/>
      <c r="N140" s="303"/>
      <c r="S140" s="304"/>
      <c r="T140" s="28"/>
      <c r="U140" s="923" t="s">
        <v>388</v>
      </c>
      <c r="V140" s="923"/>
      <c r="W140" s="923"/>
      <c r="X140" s="930"/>
      <c r="Y140" s="45"/>
      <c r="Z140" s="89"/>
      <c r="AA140" s="45"/>
      <c r="AB140" s="89"/>
      <c r="AC140" s="94"/>
      <c r="AD140" s="95"/>
      <c r="AE140" s="28" t="s">
        <v>445</v>
      </c>
      <c r="AF140" s="28"/>
      <c r="AG140" s="28"/>
      <c r="AH140" s="432" t="s">
        <v>12</v>
      </c>
      <c r="AI140" s="94"/>
      <c r="AJ140" s="95"/>
      <c r="AK140" s="28"/>
      <c r="AL140" s="45"/>
      <c r="AM140" s="89"/>
      <c r="AN140" s="45"/>
      <c r="AO140" s="89"/>
      <c r="AQ140" s="94"/>
      <c r="AR140" s="95"/>
      <c r="AW140" s="94"/>
      <c r="AX140" s="95"/>
      <c r="AY140" s="28"/>
      <c r="AZ140" s="28"/>
      <c r="BA140" s="45"/>
      <c r="BB140" s="89"/>
      <c r="BC140" s="45"/>
      <c r="BD140" s="89"/>
      <c r="BE140" s="95"/>
      <c r="BF140" s="28"/>
      <c r="BG140" s="94"/>
      <c r="BH140" s="95"/>
      <c r="BI140" s="933" t="s">
        <v>388</v>
      </c>
      <c r="BJ140" s="933"/>
      <c r="BK140" s="933"/>
      <c r="BL140" s="933"/>
      <c r="BM140" s="933"/>
      <c r="BN140" s="931" t="s">
        <v>12</v>
      </c>
      <c r="BO140" s="45"/>
      <c r="BP140" s="89"/>
      <c r="BQ140" s="45"/>
      <c r="BR140" s="89"/>
      <c r="BS140" s="94"/>
      <c r="BT140" s="95"/>
      <c r="BU140" s="416"/>
      <c r="BV140" s="935"/>
      <c r="BW140" s="935"/>
      <c r="BX140" s="935"/>
      <c r="BY140" s="935"/>
      <c r="BZ140" s="416"/>
      <c r="CA140" s="304"/>
    </row>
    <row r="141" spans="1:79" x14ac:dyDescent="0.2">
      <c r="A141" s="95"/>
      <c r="B141" s="28"/>
      <c r="C141" s="28"/>
      <c r="D141" s="28"/>
      <c r="E141" s="28"/>
      <c r="F141" s="28"/>
      <c r="G141" s="94"/>
      <c r="H141" s="95"/>
      <c r="I141" s="696" t="s">
        <v>514</v>
      </c>
      <c r="J141" s="28"/>
      <c r="K141" s="28"/>
      <c r="L141" s="432" t="s">
        <v>12</v>
      </c>
      <c r="M141" s="28"/>
      <c r="N141" s="303"/>
      <c r="O141" s="696" t="s">
        <v>517</v>
      </c>
      <c r="P141" s="28"/>
      <c r="Q141" s="28"/>
      <c r="R141" s="432" t="s">
        <v>12</v>
      </c>
      <c r="S141" s="304"/>
      <c r="T141" s="28"/>
      <c r="U141" s="923"/>
      <c r="V141" s="923"/>
      <c r="W141" s="923"/>
      <c r="X141" s="930"/>
      <c r="Y141" s="44"/>
      <c r="Z141" s="91"/>
      <c r="AA141" s="44"/>
      <c r="AB141" s="91"/>
      <c r="AC141" s="94"/>
      <c r="AD141" s="95"/>
      <c r="AE141" s="28"/>
      <c r="AF141" s="28"/>
      <c r="AG141" s="28"/>
      <c r="AH141" s="28"/>
      <c r="AI141" s="94"/>
      <c r="AJ141" s="95"/>
      <c r="AK141" s="28"/>
      <c r="AL141" s="44"/>
      <c r="AM141" s="91"/>
      <c r="AN141" s="44"/>
      <c r="AO141" s="91"/>
      <c r="AQ141" s="94"/>
      <c r="AR141" s="95"/>
      <c r="AS141" s="698" t="s">
        <v>445</v>
      </c>
      <c r="AT141" s="28"/>
      <c r="AU141" s="28"/>
      <c r="AV141" s="432" t="s">
        <v>12</v>
      </c>
      <c r="AW141" s="94"/>
      <c r="AX141" s="95"/>
      <c r="AY141" s="28"/>
      <c r="AZ141" s="28"/>
      <c r="BA141" s="44"/>
      <c r="BB141" s="91"/>
      <c r="BC141" s="44"/>
      <c r="BD141" s="91"/>
      <c r="BE141" s="95"/>
      <c r="BF141" s="28"/>
      <c r="BG141" s="94"/>
      <c r="BH141" s="95"/>
      <c r="BI141" s="933"/>
      <c r="BJ141" s="933"/>
      <c r="BK141" s="933"/>
      <c r="BL141" s="933"/>
      <c r="BM141" s="933"/>
      <c r="BN141" s="932"/>
      <c r="BO141" s="44"/>
      <c r="BP141" s="91"/>
      <c r="BQ141" s="44"/>
      <c r="BR141" s="91"/>
      <c r="BS141" s="94"/>
      <c r="BT141" s="95"/>
      <c r="BU141" s="416"/>
      <c r="BV141" s="416"/>
      <c r="BW141" s="416"/>
      <c r="BX141" s="416"/>
      <c r="BY141" s="416"/>
      <c r="BZ141" s="416"/>
      <c r="CA141" s="304"/>
    </row>
    <row r="142" spans="1:79" ht="6" customHeight="1" x14ac:dyDescent="0.2">
      <c r="A142" s="95"/>
      <c r="B142" s="28"/>
      <c r="C142" s="28"/>
      <c r="D142" s="28"/>
      <c r="E142" s="28"/>
      <c r="F142" s="28"/>
      <c r="G142" s="94"/>
      <c r="H142" s="95"/>
      <c r="M142" s="28"/>
      <c r="N142" s="303"/>
      <c r="S142" s="304"/>
      <c r="T142" s="28"/>
      <c r="V142" s="28"/>
      <c r="W142" s="28"/>
      <c r="X142" s="28"/>
      <c r="Y142" s="28"/>
      <c r="Z142" s="28"/>
      <c r="AA142" s="28"/>
      <c r="AB142" s="28"/>
      <c r="AC142" s="94"/>
      <c r="AD142" s="95"/>
      <c r="AE142" s="28"/>
      <c r="AF142" s="28"/>
      <c r="AG142" s="28"/>
      <c r="AI142" s="94"/>
      <c r="AJ142" s="95"/>
      <c r="AK142" s="28"/>
      <c r="AL142" s="28"/>
      <c r="AM142" s="28"/>
      <c r="AN142" s="24"/>
      <c r="AO142" s="24"/>
      <c r="AP142" s="24"/>
      <c r="AQ142" s="94"/>
      <c r="AR142" s="95"/>
      <c r="AW142" s="94"/>
      <c r="AX142" s="95"/>
      <c r="AY142" s="28"/>
      <c r="AZ142" s="28"/>
      <c r="BA142" s="28"/>
      <c r="BB142" s="28"/>
      <c r="BC142" s="28"/>
      <c r="BD142" s="28"/>
      <c r="BE142" s="28"/>
      <c r="BF142" s="28"/>
      <c r="BG142" s="94"/>
      <c r="BH142" s="95"/>
      <c r="BO142" s="416"/>
      <c r="BP142" s="416"/>
      <c r="BQ142" s="416"/>
      <c r="BR142" s="416"/>
      <c r="BS142" s="94"/>
      <c r="BT142" s="95"/>
      <c r="BU142" s="28"/>
      <c r="BV142" s="28"/>
      <c r="BW142" s="28"/>
      <c r="BX142" s="28"/>
      <c r="BY142" s="28"/>
      <c r="BZ142" s="28"/>
      <c r="CA142" s="304"/>
    </row>
    <row r="143" spans="1:79" ht="11.25" customHeight="1" x14ac:dyDescent="0.2">
      <c r="A143" s="95"/>
      <c r="B143" s="28"/>
      <c r="C143" s="28"/>
      <c r="D143" s="28"/>
      <c r="E143" s="28"/>
      <c r="F143" s="28"/>
      <c r="G143" s="94"/>
      <c r="H143" s="95"/>
      <c r="M143" s="28"/>
      <c r="N143" s="303"/>
      <c r="S143" s="304"/>
      <c r="T143" s="28"/>
      <c r="U143" s="45"/>
      <c r="V143" s="89"/>
      <c r="W143" s="45"/>
      <c r="X143" s="89"/>
      <c r="Y143" s="45"/>
      <c r="Z143" s="89"/>
      <c r="AA143" s="45"/>
      <c r="AB143" s="89"/>
      <c r="AC143" s="94"/>
      <c r="AD143" s="95"/>
      <c r="AE143" s="929" t="s">
        <v>1641</v>
      </c>
      <c r="AF143" s="929"/>
      <c r="AG143" s="929"/>
      <c r="AH143" s="929"/>
      <c r="AI143" s="94"/>
      <c r="AJ143" s="95"/>
      <c r="AQ143" s="94"/>
      <c r="AR143" s="95"/>
      <c r="AW143" s="94"/>
      <c r="AX143" s="95"/>
      <c r="AY143" s="28"/>
      <c r="BG143" s="94"/>
      <c r="BH143" s="95"/>
      <c r="BI143" s="933" t="s">
        <v>428</v>
      </c>
      <c r="BJ143" s="933"/>
      <c r="BK143" s="933"/>
      <c r="BL143" s="933"/>
      <c r="BM143" s="933"/>
      <c r="BN143" s="931" t="s">
        <v>14</v>
      </c>
      <c r="BO143" s="45"/>
      <c r="BP143" s="89"/>
      <c r="BQ143" s="45"/>
      <c r="BR143" s="89"/>
      <c r="BS143" s="94"/>
      <c r="BT143" s="95"/>
      <c r="BU143" s="28" t="s">
        <v>445</v>
      </c>
      <c r="BV143" s="28"/>
      <c r="BW143" s="28"/>
      <c r="BX143" s="28"/>
      <c r="BY143" s="28"/>
      <c r="BZ143" s="432" t="s">
        <v>12</v>
      </c>
      <c r="CA143" s="304"/>
    </row>
    <row r="144" spans="1:79" ht="11.25" customHeight="1" x14ac:dyDescent="0.2">
      <c r="A144" s="95"/>
      <c r="B144" s="28"/>
      <c r="C144" s="28"/>
      <c r="D144" s="28"/>
      <c r="E144" s="28"/>
      <c r="F144" s="28"/>
      <c r="G144" s="94"/>
      <c r="H144" s="95"/>
      <c r="I144" s="28"/>
      <c r="J144" s="28"/>
      <c r="K144" s="28"/>
      <c r="L144" s="28"/>
      <c r="M144" s="28"/>
      <c r="N144" s="303"/>
      <c r="O144" s="28"/>
      <c r="P144" s="28"/>
      <c r="Q144" s="28"/>
      <c r="R144" s="28"/>
      <c r="S144" s="304"/>
      <c r="T144" s="28"/>
      <c r="U144" s="44"/>
      <c r="V144" s="91"/>
      <c r="W144" s="44"/>
      <c r="X144" s="91"/>
      <c r="Y144" s="44"/>
      <c r="Z144" s="91"/>
      <c r="AA144" s="44"/>
      <c r="AB144" s="91"/>
      <c r="AC144" s="94"/>
      <c r="AD144" s="95"/>
      <c r="AE144" s="929"/>
      <c r="AF144" s="929"/>
      <c r="AG144" s="929"/>
      <c r="AH144" s="929"/>
      <c r="AI144" s="94"/>
      <c r="AJ144" s="95"/>
      <c r="AQ144" s="94"/>
      <c r="AR144" s="95"/>
      <c r="AS144" s="28"/>
      <c r="AT144" s="28"/>
      <c r="AU144" s="28"/>
      <c r="AV144" s="28"/>
      <c r="AW144" s="94"/>
      <c r="AX144" s="95"/>
      <c r="AY144" s="766" t="s">
        <v>523</v>
      </c>
      <c r="AZ144" s="416"/>
      <c r="BA144" s="766"/>
      <c r="BB144" s="416"/>
      <c r="BC144" s="416"/>
      <c r="BD144" s="416"/>
      <c r="BE144" s="416"/>
      <c r="BF144" s="416"/>
      <c r="BG144" s="94"/>
      <c r="BH144" s="95"/>
      <c r="BI144" s="933"/>
      <c r="BJ144" s="933"/>
      <c r="BK144" s="933"/>
      <c r="BL144" s="933"/>
      <c r="BM144" s="933"/>
      <c r="BN144" s="932"/>
      <c r="BO144" s="44"/>
      <c r="BP144" s="91"/>
      <c r="BQ144" s="44"/>
      <c r="BR144" s="91"/>
      <c r="BS144" s="94"/>
      <c r="BT144" s="95"/>
      <c r="BU144" s="416"/>
      <c r="BV144" s="899" t="s">
        <v>1643</v>
      </c>
      <c r="BW144" s="899"/>
      <c r="BX144" s="899"/>
      <c r="BY144" s="899"/>
      <c r="BZ144" s="28"/>
      <c r="CA144" s="304"/>
    </row>
    <row r="145" spans="1:79" x14ac:dyDescent="0.2">
      <c r="A145" s="95"/>
      <c r="B145" s="28"/>
      <c r="C145" s="28"/>
      <c r="D145" s="28"/>
      <c r="E145" s="28"/>
      <c r="F145" s="28"/>
      <c r="G145" s="94"/>
      <c r="H145" s="95"/>
      <c r="I145" s="28"/>
      <c r="J145" s="28"/>
      <c r="K145" s="28"/>
      <c r="L145" s="28"/>
      <c r="M145" s="28"/>
      <c r="N145" s="303"/>
      <c r="O145" s="28"/>
      <c r="P145" s="28"/>
      <c r="Q145" s="28"/>
      <c r="R145" s="28"/>
      <c r="S145" s="304"/>
      <c r="T145" s="28"/>
      <c r="U145" s="890" t="s">
        <v>389</v>
      </c>
      <c r="V145" s="890"/>
      <c r="W145" s="890"/>
      <c r="X145" s="890"/>
      <c r="Y145" s="890"/>
      <c r="Z145" s="890"/>
      <c r="AA145" s="890"/>
      <c r="AB145" s="890"/>
      <c r="AC145" s="94"/>
      <c r="AD145" s="95"/>
      <c r="AI145" s="94"/>
      <c r="AJ145" s="95"/>
      <c r="AK145" s="28"/>
      <c r="AL145" s="28"/>
      <c r="AM145" s="28"/>
      <c r="AN145" s="28"/>
      <c r="AO145" s="28"/>
      <c r="AP145" s="28"/>
      <c r="AQ145" s="94"/>
      <c r="AR145" s="95"/>
      <c r="AS145" s="28"/>
      <c r="AT145" s="28"/>
      <c r="AU145" s="28"/>
      <c r="AV145" s="28"/>
      <c r="AW145" s="94"/>
      <c r="AX145" s="95"/>
      <c r="AY145" s="28"/>
      <c r="AZ145" s="28"/>
      <c r="BB145" s="28"/>
      <c r="BC145" s="28"/>
      <c r="BD145" s="28"/>
      <c r="BE145" s="28"/>
      <c r="BF145" s="28"/>
      <c r="BG145" s="94"/>
      <c r="BH145" s="95"/>
      <c r="BO145" s="416"/>
      <c r="BP145" s="416"/>
      <c r="BQ145" s="416"/>
      <c r="BR145" s="416"/>
      <c r="BS145" s="94"/>
      <c r="BT145" s="95"/>
      <c r="BU145" s="308"/>
      <c r="BV145" s="899"/>
      <c r="BW145" s="899"/>
      <c r="BX145" s="899"/>
      <c r="BY145" s="899"/>
      <c r="BZ145" s="416"/>
      <c r="CA145" s="304"/>
    </row>
    <row r="146" spans="1:79" ht="6" customHeight="1" x14ac:dyDescent="0.2">
      <c r="A146" s="44"/>
      <c r="B146" s="30"/>
      <c r="C146" s="30"/>
      <c r="D146" s="30"/>
      <c r="E146" s="30"/>
      <c r="F146" s="30"/>
      <c r="G146" s="91"/>
      <c r="H146" s="44"/>
      <c r="I146" s="30"/>
      <c r="J146" s="30"/>
      <c r="K146" s="30"/>
      <c r="L146" s="30"/>
      <c r="M146" s="30"/>
      <c r="N146" s="621"/>
      <c r="O146" s="30"/>
      <c r="P146" s="30"/>
      <c r="Q146" s="30"/>
      <c r="R146" s="30"/>
      <c r="S146" s="622"/>
      <c r="T146" s="30"/>
      <c r="U146" s="30"/>
      <c r="V146" s="30"/>
      <c r="W146" s="30"/>
      <c r="X146" s="30"/>
      <c r="Y146" s="30"/>
      <c r="Z146" s="30"/>
      <c r="AA146" s="30"/>
      <c r="AB146" s="30"/>
      <c r="AC146" s="91"/>
      <c r="AD146" s="44"/>
      <c r="AE146" s="30"/>
      <c r="AF146" s="30"/>
      <c r="AG146" s="30"/>
      <c r="AH146" s="30"/>
      <c r="AI146" s="91"/>
      <c r="AJ146" s="44"/>
      <c r="AK146" s="30"/>
      <c r="AL146" s="30"/>
      <c r="AM146" s="30"/>
      <c r="AN146" s="30"/>
      <c r="AO146" s="30"/>
      <c r="AP146" s="30"/>
      <c r="AQ146" s="91"/>
      <c r="AR146" s="44"/>
      <c r="AS146" s="30"/>
      <c r="AT146" s="30"/>
      <c r="AU146" s="30"/>
      <c r="AV146" s="30"/>
      <c r="AW146" s="91"/>
      <c r="AX146" s="44"/>
      <c r="AY146" s="30"/>
      <c r="AZ146" s="30"/>
      <c r="BA146" s="30"/>
      <c r="BB146" s="30"/>
      <c r="BC146" s="30"/>
      <c r="BD146" s="30"/>
      <c r="BE146" s="30"/>
      <c r="BF146" s="30"/>
      <c r="BG146" s="91"/>
      <c r="BH146" s="44"/>
      <c r="BI146" s="30"/>
      <c r="BJ146" s="30"/>
      <c r="BK146" s="30"/>
      <c r="BL146" s="30"/>
      <c r="BM146" s="30"/>
      <c r="BN146" s="30"/>
      <c r="BO146" s="30"/>
      <c r="BP146" s="30"/>
      <c r="BQ146" s="30"/>
      <c r="BR146" s="30"/>
      <c r="BS146" s="91"/>
      <c r="BT146" s="44"/>
      <c r="BU146" s="30"/>
      <c r="BV146" s="30"/>
      <c r="BW146" s="30"/>
      <c r="BX146" s="30"/>
      <c r="BY146" s="30"/>
      <c r="BZ146" s="30"/>
      <c r="CA146" s="622"/>
    </row>
    <row r="147" spans="1:79" s="416" customFormat="1" ht="6" customHeight="1" x14ac:dyDescent="0.2">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row>
  </sheetData>
  <sheetProtection formatCells="0" formatRows="0" insertRows="0" deleteRows="0"/>
  <mergeCells count="189">
    <mergeCell ref="AY81:BF81"/>
    <mergeCell ref="AY82:BF82"/>
    <mergeCell ref="AY93:BF93"/>
    <mergeCell ref="BI99:BM100"/>
    <mergeCell ref="BN99:BN100"/>
    <mergeCell ref="BV71:BY73"/>
    <mergeCell ref="BI48:BM49"/>
    <mergeCell ref="BN48:BN49"/>
    <mergeCell ref="BI51:BM52"/>
    <mergeCell ref="BN51:BN52"/>
    <mergeCell ref="BI54:BM55"/>
    <mergeCell ref="BV100:BY101"/>
    <mergeCell ref="BU49:BY51"/>
    <mergeCell ref="BU55:BY56"/>
    <mergeCell ref="BN54:BN55"/>
    <mergeCell ref="AY94:BF94"/>
    <mergeCell ref="BV127:BY129"/>
    <mergeCell ref="U129:X130"/>
    <mergeCell ref="BI129:BM130"/>
    <mergeCell ref="BN129:BN130"/>
    <mergeCell ref="AE132:AH133"/>
    <mergeCell ref="BI132:BM133"/>
    <mergeCell ref="BN132:BN133"/>
    <mergeCell ref="U134:AB134"/>
    <mergeCell ref="U126:X127"/>
    <mergeCell ref="AK126:AP126"/>
    <mergeCell ref="BI126:BM127"/>
    <mergeCell ref="BN126:BN127"/>
    <mergeCell ref="AK127:AP127"/>
    <mergeCell ref="BV133:BY134"/>
    <mergeCell ref="AY126:BF126"/>
    <mergeCell ref="AY127:BF127"/>
    <mergeCell ref="AE143:AH144"/>
    <mergeCell ref="BI143:BM144"/>
    <mergeCell ref="BN143:BN144"/>
    <mergeCell ref="BV144:BY145"/>
    <mergeCell ref="U145:AB145"/>
    <mergeCell ref="U137:X138"/>
    <mergeCell ref="AK137:AP137"/>
    <mergeCell ref="BI137:BM138"/>
    <mergeCell ref="BN137:BN138"/>
    <mergeCell ref="AK138:AP138"/>
    <mergeCell ref="BV138:BY140"/>
    <mergeCell ref="U140:X141"/>
    <mergeCell ref="BI140:BM141"/>
    <mergeCell ref="BN140:BN141"/>
    <mergeCell ref="AY137:BF137"/>
    <mergeCell ref="AY138:BF138"/>
    <mergeCell ref="BV116:BY118"/>
    <mergeCell ref="U118:X119"/>
    <mergeCell ref="BI118:BM119"/>
    <mergeCell ref="BN118:BN119"/>
    <mergeCell ref="AE121:AH122"/>
    <mergeCell ref="BI121:BM122"/>
    <mergeCell ref="BN121:BN122"/>
    <mergeCell ref="BV122:BY123"/>
    <mergeCell ref="U123:AB123"/>
    <mergeCell ref="U115:X116"/>
    <mergeCell ref="AK115:AP115"/>
    <mergeCell ref="BI115:BM116"/>
    <mergeCell ref="BN115:BN116"/>
    <mergeCell ref="AK116:AP116"/>
    <mergeCell ref="AY115:BF115"/>
    <mergeCell ref="AY116:BF116"/>
    <mergeCell ref="U107:X108"/>
    <mergeCell ref="BI107:BM108"/>
    <mergeCell ref="BN107:BN108"/>
    <mergeCell ref="AE110:AH111"/>
    <mergeCell ref="BI110:BM111"/>
    <mergeCell ref="BN110:BN111"/>
    <mergeCell ref="BV111:BY112"/>
    <mergeCell ref="U112:AB112"/>
    <mergeCell ref="U101:AB101"/>
    <mergeCell ref="U104:X105"/>
    <mergeCell ref="AK104:AP104"/>
    <mergeCell ref="BI104:BM105"/>
    <mergeCell ref="BN104:BN105"/>
    <mergeCell ref="AK105:AP105"/>
    <mergeCell ref="BV105:BY107"/>
    <mergeCell ref="AY104:BF104"/>
    <mergeCell ref="AY105:BF105"/>
    <mergeCell ref="AE99:AH100"/>
    <mergeCell ref="U93:X94"/>
    <mergeCell ref="BI93:BM94"/>
    <mergeCell ref="BN93:BN94"/>
    <mergeCell ref="AK94:AP94"/>
    <mergeCell ref="U96:X97"/>
    <mergeCell ref="AK93:AP93"/>
    <mergeCell ref="BV82:BY84"/>
    <mergeCell ref="U84:X85"/>
    <mergeCell ref="BI84:BM85"/>
    <mergeCell ref="BN84:BN85"/>
    <mergeCell ref="AE87:AH88"/>
    <mergeCell ref="BI87:BM88"/>
    <mergeCell ref="BN87:BN88"/>
    <mergeCell ref="BV88:BY89"/>
    <mergeCell ref="U89:AB89"/>
    <mergeCell ref="U81:X82"/>
    <mergeCell ref="AK81:AP81"/>
    <mergeCell ref="BI81:BM82"/>
    <mergeCell ref="BN81:BN82"/>
    <mergeCell ref="AK82:AP82"/>
    <mergeCell ref="BV94:BY96"/>
    <mergeCell ref="BI96:BM97"/>
    <mergeCell ref="BN96:BN97"/>
    <mergeCell ref="U73:X74"/>
    <mergeCell ref="BI73:BM74"/>
    <mergeCell ref="BN73:BN74"/>
    <mergeCell ref="AE76:AH77"/>
    <mergeCell ref="BI76:BM77"/>
    <mergeCell ref="BN76:BN77"/>
    <mergeCell ref="BV77:BY78"/>
    <mergeCell ref="U78:AB78"/>
    <mergeCell ref="U70:X71"/>
    <mergeCell ref="AK70:AP70"/>
    <mergeCell ref="BI70:BM71"/>
    <mergeCell ref="BN70:BN71"/>
    <mergeCell ref="AK71:AP71"/>
    <mergeCell ref="AY70:BF70"/>
    <mergeCell ref="AY71:BF71"/>
    <mergeCell ref="AS9:AV9"/>
    <mergeCell ref="AK9:AP9"/>
    <mergeCell ref="AE65:AH66"/>
    <mergeCell ref="BI65:BM66"/>
    <mergeCell ref="BN65:BN66"/>
    <mergeCell ref="BV66:BY67"/>
    <mergeCell ref="U67:AB67"/>
    <mergeCell ref="U59:X60"/>
    <mergeCell ref="AK59:AP59"/>
    <mergeCell ref="BI59:BM60"/>
    <mergeCell ref="BN59:BN60"/>
    <mergeCell ref="AK60:AP60"/>
    <mergeCell ref="BV60:BY62"/>
    <mergeCell ref="U62:X63"/>
    <mergeCell ref="BI62:BM63"/>
    <mergeCell ref="BN62:BN63"/>
    <mergeCell ref="AY59:BF59"/>
    <mergeCell ref="AY60:BF60"/>
    <mergeCell ref="AY48:BF48"/>
    <mergeCell ref="AY49:BF49"/>
    <mergeCell ref="AE12:AH34"/>
    <mergeCell ref="AK12:AP26"/>
    <mergeCell ref="AS12:AV34"/>
    <mergeCell ref="U12:AB34"/>
    <mergeCell ref="B12:F23"/>
    <mergeCell ref="B24:F34"/>
    <mergeCell ref="A1:CA1"/>
    <mergeCell ref="AK27:AP34"/>
    <mergeCell ref="BI27:BR34"/>
    <mergeCell ref="AY12:BF34"/>
    <mergeCell ref="BU12:BZ34"/>
    <mergeCell ref="AY38:BF38"/>
    <mergeCell ref="AY37:BF37"/>
    <mergeCell ref="B4:D4"/>
    <mergeCell ref="E4:BZ4"/>
    <mergeCell ref="E5:BZ6"/>
    <mergeCell ref="AK10:AP10"/>
    <mergeCell ref="BI10:BR10"/>
    <mergeCell ref="AY10:BF10"/>
    <mergeCell ref="BI12:BR26"/>
    <mergeCell ref="AE9:AH9"/>
    <mergeCell ref="U9:AB9"/>
    <mergeCell ref="O9:R9"/>
    <mergeCell ref="I9:L9"/>
    <mergeCell ref="B9:F9"/>
    <mergeCell ref="AY9:BF9"/>
    <mergeCell ref="BU9:BZ9"/>
    <mergeCell ref="BI9:BR9"/>
    <mergeCell ref="I12:L34"/>
    <mergeCell ref="O12:R34"/>
    <mergeCell ref="BN43:BN44"/>
    <mergeCell ref="BN40:BN41"/>
    <mergeCell ref="BN37:BN38"/>
    <mergeCell ref="BI43:BM44"/>
    <mergeCell ref="BI40:BM41"/>
    <mergeCell ref="BI37:BM38"/>
    <mergeCell ref="AY44:BF44"/>
    <mergeCell ref="U45:AB45"/>
    <mergeCell ref="U56:AB56"/>
    <mergeCell ref="AE44:AH45"/>
    <mergeCell ref="AK37:AP37"/>
    <mergeCell ref="AK48:AP48"/>
    <mergeCell ref="AK49:AP49"/>
    <mergeCell ref="AE54:AH55"/>
    <mergeCell ref="U48:X49"/>
    <mergeCell ref="U51:X52"/>
    <mergeCell ref="U40:X41"/>
    <mergeCell ref="U37:X38"/>
    <mergeCell ref="AK38:AP38"/>
  </mergeCells>
  <printOptions horizontalCentered="1"/>
  <pageMargins left="0.25" right="0.25" top="0.25" bottom="0.25" header="0.3" footer="0.3"/>
  <pageSetup paperSize="9" orientation="portrait" r:id="rId1"/>
  <headerFooter>
    <oddFooter>&amp;CW-&amp;P</oddFooter>
  </headerFooter>
  <rowBreaks count="1" manualBreakCount="1">
    <brk id="91" max="7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tabColor rgb="FFFF66CC"/>
  </sheetPr>
  <dimension ref="A1:AT174"/>
  <sheetViews>
    <sheetView view="pageBreakPreview" zoomScaleNormal="100" zoomScaleSheetLayoutView="100" workbookViewId="0">
      <selection sqref="A1:AQ1"/>
    </sheetView>
  </sheetViews>
  <sheetFormatPr defaultColWidth="2.77734375" defaultRowHeight="10" x14ac:dyDescent="0.2"/>
  <cols>
    <col min="1" max="1" width="1.77734375" style="180" customWidth="1"/>
    <col min="2" max="2" width="4.77734375" style="237" customWidth="1"/>
    <col min="3" max="4" width="1.77734375" style="180" customWidth="1"/>
    <col min="5" max="20" width="2.77734375" style="180"/>
    <col min="21" max="22" width="1.77734375" style="180" customWidth="1"/>
    <col min="23" max="26" width="2.77734375" style="180"/>
    <col min="27" max="27" width="2.77734375" style="180" customWidth="1"/>
    <col min="28" max="33" width="2.77734375" style="180"/>
    <col min="34" max="34" width="2.77734375" style="180" customWidth="1"/>
    <col min="35" max="38" width="2.77734375" style="180"/>
    <col min="39" max="39" width="1.77734375" style="415" customWidth="1"/>
    <col min="40" max="41" width="1.77734375" style="180" customWidth="1"/>
    <col min="42" max="42" width="4.77734375" style="80" customWidth="1"/>
    <col min="43" max="43" width="1.77734375" style="180" customWidth="1"/>
    <col min="44" max="16384" width="2.77734375" style="180"/>
  </cols>
  <sheetData>
    <row r="1" spans="1:46" s="80" customFormat="1" x14ac:dyDescent="0.2">
      <c r="A1" s="920" t="s">
        <v>155</v>
      </c>
      <c r="B1" s="920"/>
      <c r="C1" s="920"/>
      <c r="D1" s="920"/>
      <c r="E1" s="920"/>
      <c r="F1" s="920"/>
      <c r="G1" s="920"/>
      <c r="H1" s="920"/>
      <c r="I1" s="920"/>
      <c r="J1" s="920"/>
      <c r="K1" s="920"/>
      <c r="L1" s="920"/>
      <c r="M1" s="920"/>
      <c r="N1" s="920"/>
      <c r="O1" s="920"/>
      <c r="P1" s="920"/>
      <c r="Q1" s="920"/>
      <c r="R1" s="920"/>
      <c r="S1" s="920"/>
      <c r="T1" s="920"/>
      <c r="U1" s="920"/>
      <c r="V1" s="920"/>
      <c r="W1" s="920"/>
      <c r="X1" s="920"/>
      <c r="Y1" s="920"/>
      <c r="Z1" s="920"/>
      <c r="AA1" s="920"/>
      <c r="AB1" s="920"/>
      <c r="AC1" s="920"/>
      <c r="AD1" s="920"/>
      <c r="AE1" s="920"/>
      <c r="AF1" s="920"/>
      <c r="AG1" s="920"/>
      <c r="AH1" s="920"/>
      <c r="AI1" s="920"/>
      <c r="AJ1" s="920"/>
      <c r="AK1" s="920"/>
      <c r="AL1" s="920"/>
      <c r="AM1" s="920"/>
      <c r="AN1" s="920"/>
      <c r="AO1" s="920"/>
      <c r="AP1" s="920"/>
      <c r="AQ1" s="920"/>
    </row>
    <row r="2" spans="1:46" ht="3" customHeight="1" x14ac:dyDescent="0.2">
      <c r="A2" s="28"/>
      <c r="B2" s="777"/>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L2" s="415"/>
      <c r="AM2" s="180"/>
    </row>
    <row r="3" spans="1:46" s="416" customFormat="1" ht="11.25" customHeight="1" thickBot="1" x14ac:dyDescent="0.25">
      <c r="A3" s="146"/>
      <c r="B3" s="797" t="s">
        <v>1543</v>
      </c>
      <c r="C3" s="148"/>
      <c r="D3" s="149"/>
      <c r="E3" s="922" t="s">
        <v>423</v>
      </c>
      <c r="F3" s="922"/>
      <c r="G3" s="922"/>
      <c r="H3" s="922"/>
      <c r="I3" s="922"/>
      <c r="J3" s="922"/>
      <c r="K3" s="922"/>
      <c r="L3" s="922"/>
      <c r="M3" s="922"/>
      <c r="N3" s="922"/>
      <c r="O3" s="922"/>
      <c r="P3" s="922"/>
      <c r="Q3" s="922"/>
      <c r="R3" s="922"/>
      <c r="S3" s="922"/>
      <c r="T3" s="922"/>
      <c r="U3" s="146"/>
      <c r="V3" s="149"/>
      <c r="W3" s="922" t="s">
        <v>103</v>
      </c>
      <c r="X3" s="922"/>
      <c r="Y3" s="922"/>
      <c r="Z3" s="922"/>
      <c r="AA3" s="922"/>
      <c r="AB3" s="922"/>
      <c r="AC3" s="922"/>
      <c r="AD3" s="922"/>
      <c r="AE3" s="922"/>
      <c r="AF3" s="922"/>
      <c r="AG3" s="922"/>
      <c r="AH3" s="922"/>
      <c r="AI3" s="922"/>
      <c r="AJ3" s="922"/>
      <c r="AK3" s="922"/>
      <c r="AL3" s="922"/>
      <c r="AM3" s="148"/>
      <c r="AN3" s="925" t="s">
        <v>424</v>
      </c>
      <c r="AO3" s="926"/>
      <c r="AP3" s="926"/>
      <c r="AQ3" s="926"/>
      <c r="AR3" s="703"/>
      <c r="AS3" s="703"/>
      <c r="AT3" s="703"/>
    </row>
    <row r="4" spans="1:46" s="80" customFormat="1" ht="6" customHeight="1" x14ac:dyDescent="0.2">
      <c r="A4" s="28"/>
      <c r="B4" s="757"/>
      <c r="C4" s="94"/>
      <c r="D4" s="95"/>
      <c r="E4" s="28"/>
      <c r="F4" s="28"/>
      <c r="G4" s="28"/>
      <c r="H4" s="28"/>
      <c r="I4" s="28"/>
      <c r="J4" s="28"/>
      <c r="K4" s="28"/>
      <c r="L4" s="28"/>
      <c r="M4" s="28"/>
      <c r="N4" s="28"/>
      <c r="O4" s="28"/>
      <c r="P4" s="28"/>
      <c r="Q4" s="28"/>
      <c r="R4" s="28"/>
      <c r="S4" s="28"/>
      <c r="T4" s="28"/>
      <c r="U4" s="89"/>
      <c r="V4" s="45"/>
      <c r="W4" s="28"/>
      <c r="X4" s="28"/>
      <c r="Y4" s="28"/>
      <c r="Z4" s="28"/>
      <c r="AA4" s="28"/>
      <c r="AB4" s="28"/>
      <c r="AC4" s="28"/>
      <c r="AD4" s="28"/>
      <c r="AE4" s="28"/>
      <c r="AF4" s="28"/>
      <c r="AG4" s="28"/>
      <c r="AH4" s="28"/>
      <c r="AI4" s="28"/>
      <c r="AJ4" s="28"/>
      <c r="AK4" s="28"/>
      <c r="AL4" s="28"/>
      <c r="AM4" s="94"/>
      <c r="AN4" s="95"/>
      <c r="AO4" s="28"/>
      <c r="AP4" s="28"/>
      <c r="AQ4" s="28"/>
    </row>
    <row r="5" spans="1:46" s="80" customFormat="1" ht="11.25" customHeight="1" x14ac:dyDescent="0.2">
      <c r="A5" s="28"/>
      <c r="B5" s="213">
        <v>222</v>
      </c>
      <c r="C5" s="94"/>
      <c r="D5" s="95"/>
      <c r="E5" s="918" t="str">
        <f ca="1">VLOOKUP(INDIRECT(ADDRESS(ROW(),COLUMN()-3)),Language_Translations,MATCH(Language_Selected,Language_Options,0),FALSE)</f>
        <v>Avez-vous eu d'autres naissances vivantes depuis la naissance de (NOM DE LA DERNIÈRE NAISSANCE) ?</v>
      </c>
      <c r="F5" s="918"/>
      <c r="G5" s="918"/>
      <c r="H5" s="918"/>
      <c r="I5" s="918"/>
      <c r="J5" s="918"/>
      <c r="K5" s="918"/>
      <c r="L5" s="918"/>
      <c r="M5" s="918"/>
      <c r="N5" s="918"/>
      <c r="O5" s="918"/>
      <c r="P5" s="918"/>
      <c r="Q5" s="918"/>
      <c r="R5" s="918"/>
      <c r="S5" s="918"/>
      <c r="T5" s="918"/>
      <c r="U5" s="94"/>
      <c r="V5" s="95"/>
      <c r="W5" s="24" t="s">
        <v>444</v>
      </c>
      <c r="X5" s="24"/>
      <c r="Y5" s="182" t="s">
        <v>2</v>
      </c>
      <c r="Z5" s="182"/>
      <c r="AA5" s="182"/>
      <c r="AB5" s="182"/>
      <c r="AC5" s="182"/>
      <c r="AD5" s="182"/>
      <c r="AE5" s="182"/>
      <c r="AF5" s="182"/>
      <c r="AG5" s="182"/>
      <c r="AH5" s="182"/>
      <c r="AI5" s="182"/>
      <c r="AJ5" s="182"/>
      <c r="AK5" s="182"/>
      <c r="AL5" s="178" t="s">
        <v>10</v>
      </c>
      <c r="AM5" s="94"/>
      <c r="AN5" s="95"/>
      <c r="AO5" s="28"/>
      <c r="AP5" s="28"/>
      <c r="AQ5" s="28"/>
    </row>
    <row r="6" spans="1:46" s="80" customFormat="1" ht="11.25" customHeight="1" x14ac:dyDescent="0.2">
      <c r="A6" s="28"/>
      <c r="B6" s="213"/>
      <c r="C6" s="94"/>
      <c r="D6" s="95"/>
      <c r="E6" s="918"/>
      <c r="F6" s="918"/>
      <c r="G6" s="918"/>
      <c r="H6" s="918"/>
      <c r="I6" s="918"/>
      <c r="J6" s="918"/>
      <c r="K6" s="918"/>
      <c r="L6" s="918"/>
      <c r="M6" s="918"/>
      <c r="N6" s="918"/>
      <c r="O6" s="918"/>
      <c r="P6" s="918"/>
      <c r="Q6" s="918"/>
      <c r="R6" s="918"/>
      <c r="S6" s="918"/>
      <c r="T6" s="918"/>
      <c r="U6" s="94"/>
      <c r="V6" s="95"/>
      <c r="W6" s="24"/>
      <c r="X6" s="24"/>
      <c r="Y6" s="938" t="s">
        <v>536</v>
      </c>
      <c r="Z6" s="938"/>
      <c r="AA6" s="938"/>
      <c r="AB6" s="938"/>
      <c r="AC6" s="938"/>
      <c r="AD6" s="938"/>
      <c r="AE6" s="938"/>
      <c r="AF6" s="938"/>
      <c r="AG6" s="938"/>
      <c r="AH6" s="938"/>
      <c r="AI6" s="938"/>
      <c r="AJ6" s="938"/>
      <c r="AL6" s="178"/>
      <c r="AM6" s="94"/>
      <c r="AN6" s="95"/>
      <c r="AO6" s="28"/>
      <c r="AP6" s="28"/>
      <c r="AQ6" s="28"/>
    </row>
    <row r="7" spans="1:46" s="80" customFormat="1" ht="11.25" customHeight="1" x14ac:dyDescent="0.2">
      <c r="A7" s="766"/>
      <c r="B7" s="213"/>
      <c r="C7" s="765"/>
      <c r="D7" s="95"/>
      <c r="E7" s="918"/>
      <c r="F7" s="918"/>
      <c r="G7" s="918"/>
      <c r="H7" s="918"/>
      <c r="I7" s="918"/>
      <c r="J7" s="918"/>
      <c r="K7" s="918"/>
      <c r="L7" s="918"/>
      <c r="M7" s="918"/>
      <c r="N7" s="918"/>
      <c r="O7" s="918"/>
      <c r="P7" s="918"/>
      <c r="Q7" s="918"/>
      <c r="R7" s="918"/>
      <c r="S7" s="918"/>
      <c r="T7" s="918"/>
      <c r="U7" s="765"/>
      <c r="V7" s="95"/>
      <c r="W7" s="792"/>
      <c r="X7" s="792"/>
      <c r="Y7" s="938"/>
      <c r="Z7" s="938"/>
      <c r="AA7" s="938"/>
      <c r="AB7" s="938"/>
      <c r="AC7" s="938"/>
      <c r="AD7" s="938"/>
      <c r="AE7" s="938"/>
      <c r="AF7" s="938"/>
      <c r="AG7" s="938"/>
      <c r="AH7" s="938"/>
      <c r="AI7" s="938"/>
      <c r="AJ7" s="938"/>
      <c r="AL7" s="178"/>
      <c r="AM7" s="765"/>
      <c r="AN7" s="95"/>
      <c r="AO7" s="766"/>
      <c r="AP7" s="766"/>
      <c r="AQ7" s="766"/>
    </row>
    <row r="8" spans="1:46" s="80" customFormat="1" ht="11.25" customHeight="1" x14ac:dyDescent="0.2">
      <c r="A8" s="28"/>
      <c r="B8" s="757"/>
      <c r="C8" s="94"/>
      <c r="D8" s="95"/>
      <c r="E8" s="918"/>
      <c r="F8" s="918"/>
      <c r="G8" s="918"/>
      <c r="H8" s="918"/>
      <c r="I8" s="918"/>
      <c r="J8" s="918"/>
      <c r="K8" s="918"/>
      <c r="L8" s="918"/>
      <c r="M8" s="918"/>
      <c r="N8" s="918"/>
      <c r="O8" s="918"/>
      <c r="P8" s="918"/>
      <c r="Q8" s="918"/>
      <c r="R8" s="918"/>
      <c r="S8" s="918"/>
      <c r="T8" s="918"/>
      <c r="U8" s="94"/>
      <c r="V8" s="95"/>
      <c r="W8" s="24" t="s">
        <v>445</v>
      </c>
      <c r="X8" s="24"/>
      <c r="Y8" s="182" t="s">
        <v>2</v>
      </c>
      <c r="Z8" s="182"/>
      <c r="AA8" s="182"/>
      <c r="AB8" s="182"/>
      <c r="AC8" s="182"/>
      <c r="AD8" s="182"/>
      <c r="AE8" s="182"/>
      <c r="AF8" s="182"/>
      <c r="AG8" s="182"/>
      <c r="AH8" s="182"/>
      <c r="AI8" s="182"/>
      <c r="AJ8" s="182"/>
      <c r="AK8" s="182"/>
      <c r="AL8" s="178" t="s">
        <v>12</v>
      </c>
      <c r="AM8" s="94"/>
      <c r="AN8" s="95"/>
      <c r="AO8" s="28"/>
      <c r="AP8" s="28"/>
      <c r="AQ8" s="28"/>
    </row>
    <row r="9" spans="1:46" s="80" customFormat="1" ht="6" customHeight="1" thickBot="1" x14ac:dyDescent="0.25">
      <c r="A9" s="146"/>
      <c r="B9" s="761"/>
      <c r="C9" s="148"/>
      <c r="D9" s="149"/>
      <c r="E9" s="146"/>
      <c r="F9" s="146"/>
      <c r="G9" s="146"/>
      <c r="H9" s="146"/>
      <c r="I9" s="146"/>
      <c r="J9" s="146"/>
      <c r="K9" s="146"/>
      <c r="L9" s="146"/>
      <c r="M9" s="146"/>
      <c r="N9" s="146"/>
      <c r="O9" s="146"/>
      <c r="P9" s="146"/>
      <c r="Q9" s="146"/>
      <c r="R9" s="146"/>
      <c r="S9" s="146"/>
      <c r="T9" s="146"/>
      <c r="U9" s="148"/>
      <c r="V9" s="149"/>
      <c r="W9" s="146"/>
      <c r="X9" s="146"/>
      <c r="Y9" s="146"/>
      <c r="Z9" s="146"/>
      <c r="AA9" s="146"/>
      <c r="AB9" s="146"/>
      <c r="AC9" s="146"/>
      <c r="AD9" s="146"/>
      <c r="AE9" s="146"/>
      <c r="AF9" s="146"/>
      <c r="AG9" s="146"/>
      <c r="AH9" s="146"/>
      <c r="AI9" s="146"/>
      <c r="AJ9" s="146"/>
      <c r="AK9" s="146"/>
      <c r="AL9" s="146"/>
      <c r="AM9" s="148"/>
      <c r="AN9" s="149"/>
      <c r="AO9" s="146"/>
      <c r="AP9" s="146"/>
      <c r="AQ9" s="146"/>
    </row>
    <row r="10" spans="1:46" s="80" customFormat="1" ht="6" customHeight="1" x14ac:dyDescent="0.2">
      <c r="A10" s="298"/>
      <c r="B10" s="299"/>
      <c r="C10" s="300"/>
      <c r="D10" s="30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300"/>
      <c r="AN10" s="301"/>
      <c r="AO10" s="1"/>
      <c r="AP10" s="1"/>
      <c r="AQ10" s="302"/>
    </row>
    <row r="11" spans="1:46" s="80" customFormat="1" ht="11.25" customHeight="1" x14ac:dyDescent="0.2">
      <c r="A11" s="303"/>
      <c r="B11" s="216">
        <v>223</v>
      </c>
      <c r="C11" s="94"/>
      <c r="D11" s="95"/>
      <c r="E11" s="947" t="s">
        <v>537</v>
      </c>
      <c r="F11" s="947"/>
      <c r="G11" s="947"/>
      <c r="H11" s="947"/>
      <c r="I11" s="947"/>
      <c r="J11" s="947"/>
      <c r="K11" s="947"/>
      <c r="L11" s="947"/>
      <c r="M11" s="947"/>
      <c r="N11" s="947"/>
      <c r="O11" s="947"/>
      <c r="P11" s="947"/>
      <c r="Q11" s="947"/>
      <c r="R11" s="947"/>
      <c r="S11" s="947"/>
      <c r="T11" s="947"/>
      <c r="U11" s="947"/>
      <c r="V11" s="947"/>
      <c r="W11" s="947"/>
      <c r="X11" s="947"/>
      <c r="Y11" s="947"/>
      <c r="Z11" s="947"/>
      <c r="AA11" s="947"/>
      <c r="AB11" s="947"/>
      <c r="AC11" s="947"/>
      <c r="AD11" s="947"/>
      <c r="AE11" s="947"/>
      <c r="AF11" s="947"/>
      <c r="AG11" s="947"/>
      <c r="AH11" s="947"/>
      <c r="AI11" s="947"/>
      <c r="AJ11" s="947"/>
      <c r="AK11" s="947"/>
      <c r="AL11" s="947"/>
      <c r="AM11" s="94"/>
      <c r="AN11" s="95"/>
      <c r="AO11" s="28"/>
      <c r="AP11" s="28"/>
      <c r="AQ11" s="304"/>
    </row>
    <row r="12" spans="1:46" s="80" customFormat="1" ht="6" customHeight="1" x14ac:dyDescent="0.2">
      <c r="A12" s="303"/>
      <c r="B12" s="757"/>
      <c r="C12" s="94"/>
      <c r="D12" s="95"/>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94"/>
      <c r="AN12" s="95"/>
      <c r="AO12" s="28"/>
      <c r="AP12" s="28"/>
      <c r="AQ12" s="304"/>
    </row>
    <row r="13" spans="1:46" s="80" customFormat="1" ht="11.25" customHeight="1" x14ac:dyDescent="0.2">
      <c r="A13" s="303"/>
      <c r="B13" s="757"/>
      <c r="C13" s="94"/>
      <c r="D13" s="95"/>
      <c r="E13" s="28"/>
      <c r="F13" s="28"/>
      <c r="G13" s="28"/>
      <c r="H13" s="113"/>
      <c r="I13" s="28"/>
      <c r="J13" s="28"/>
      <c r="K13" s="28"/>
      <c r="L13" s="28"/>
      <c r="M13" s="28"/>
      <c r="N13" s="42" t="s">
        <v>538</v>
      </c>
      <c r="O13" s="28"/>
      <c r="P13" s="28"/>
      <c r="Q13" s="113"/>
      <c r="R13" s="113"/>
      <c r="S13" s="113"/>
      <c r="T13" s="113"/>
      <c r="U13" s="28"/>
      <c r="V13" s="28"/>
      <c r="W13" s="28"/>
      <c r="X13" s="28"/>
      <c r="Y13" s="28"/>
      <c r="Z13" s="28"/>
      <c r="AA13" s="28"/>
      <c r="AB13" s="28"/>
      <c r="AC13" s="113"/>
      <c r="AD13" s="42" t="s">
        <v>538</v>
      </c>
      <c r="AE13" s="28"/>
      <c r="AF13" s="28"/>
      <c r="AG13" s="28"/>
      <c r="AH13" s="28"/>
      <c r="AI13" s="28"/>
      <c r="AJ13" s="28"/>
      <c r="AK13" s="28"/>
      <c r="AL13" s="28"/>
      <c r="AM13" s="94"/>
      <c r="AN13" s="95"/>
      <c r="AO13" s="28"/>
      <c r="AP13" s="28"/>
      <c r="AQ13" s="304"/>
    </row>
    <row r="14" spans="1:46" s="80" customFormat="1" ht="11.25" customHeight="1" x14ac:dyDescent="0.2">
      <c r="A14" s="303"/>
      <c r="B14" s="757"/>
      <c r="C14" s="94"/>
      <c r="D14" s="95"/>
      <c r="E14" s="28"/>
      <c r="F14" s="28"/>
      <c r="G14" s="28"/>
      <c r="H14" s="113"/>
      <c r="I14" s="28"/>
      <c r="J14" s="28"/>
      <c r="K14" s="28"/>
      <c r="L14" s="28"/>
      <c r="M14" s="28"/>
      <c r="N14" s="42" t="s">
        <v>539</v>
      </c>
      <c r="O14" s="28"/>
      <c r="P14" s="28"/>
      <c r="Q14" s="113"/>
      <c r="R14" s="113"/>
      <c r="S14" s="113"/>
      <c r="T14" s="113"/>
      <c r="U14" s="28"/>
      <c r="V14" s="28"/>
      <c r="W14" s="28"/>
      <c r="X14" s="28"/>
      <c r="Y14" s="28"/>
      <c r="Z14" s="28"/>
      <c r="AA14" s="28"/>
      <c r="AB14" s="28"/>
      <c r="AC14" s="113"/>
      <c r="AD14" s="42" t="s">
        <v>540</v>
      </c>
      <c r="AE14" s="28"/>
      <c r="AF14" s="28"/>
      <c r="AG14" s="28"/>
      <c r="AH14" s="28"/>
      <c r="AI14" s="28"/>
      <c r="AJ14" s="28"/>
      <c r="AK14" s="28"/>
      <c r="AL14" s="28"/>
      <c r="AM14" s="94"/>
      <c r="AN14" s="95"/>
      <c r="AO14" s="28"/>
      <c r="AP14" s="28"/>
      <c r="AQ14" s="304"/>
    </row>
    <row r="15" spans="1:46" s="80" customFormat="1" ht="11.25" customHeight="1" x14ac:dyDescent="0.2">
      <c r="A15" s="303"/>
      <c r="B15" s="757"/>
      <c r="C15" s="94"/>
      <c r="D15" s="95"/>
      <c r="E15" s="28"/>
      <c r="F15" s="28"/>
      <c r="G15" s="28"/>
      <c r="H15" s="28"/>
      <c r="I15" s="28"/>
      <c r="J15" s="28"/>
      <c r="K15" s="28"/>
      <c r="L15" s="28"/>
      <c r="M15" s="28"/>
      <c r="N15" s="28"/>
      <c r="O15" s="28"/>
      <c r="P15" s="28"/>
      <c r="Q15" s="113"/>
      <c r="R15" s="113"/>
      <c r="S15" s="113"/>
      <c r="T15" s="113"/>
      <c r="U15" s="28"/>
      <c r="V15" s="28"/>
      <c r="W15" s="28"/>
      <c r="X15" s="28"/>
      <c r="Y15" s="28"/>
      <c r="Z15" s="28"/>
      <c r="AA15" s="28"/>
      <c r="AB15" s="28"/>
      <c r="AC15" s="113"/>
      <c r="AD15" s="113"/>
      <c r="AE15" s="28"/>
      <c r="AF15" s="28"/>
      <c r="AG15" s="28"/>
      <c r="AH15" s="28"/>
      <c r="AI15" s="28"/>
      <c r="AJ15" s="28"/>
      <c r="AK15" s="28"/>
      <c r="AL15" s="28"/>
      <c r="AM15" s="94"/>
      <c r="AN15" s="95"/>
      <c r="AO15" s="28"/>
      <c r="AP15" s="28"/>
      <c r="AQ15" s="304"/>
    </row>
    <row r="16" spans="1:46" s="80" customFormat="1" ht="11.25" customHeight="1" x14ac:dyDescent="0.2">
      <c r="A16" s="303"/>
      <c r="B16" s="757"/>
      <c r="C16" s="94"/>
      <c r="D16" s="95"/>
      <c r="E16" s="28"/>
      <c r="F16" s="28"/>
      <c r="G16" s="28"/>
      <c r="H16" s="28"/>
      <c r="I16" s="28"/>
      <c r="J16" s="28"/>
      <c r="K16" s="28"/>
      <c r="L16" s="28"/>
      <c r="M16" s="28"/>
      <c r="N16" s="28"/>
      <c r="O16" s="28"/>
      <c r="P16" s="28"/>
      <c r="Q16" s="28"/>
      <c r="R16" s="28"/>
      <c r="S16" s="28"/>
      <c r="T16" s="28"/>
      <c r="U16" s="28"/>
      <c r="V16" s="28"/>
      <c r="W16" s="28"/>
      <c r="X16" s="28"/>
      <c r="Y16" s="28"/>
      <c r="Z16" s="28"/>
      <c r="AA16" s="28"/>
      <c r="AB16" s="28"/>
      <c r="AC16" s="113"/>
      <c r="AD16" s="42" t="s">
        <v>541</v>
      </c>
      <c r="AE16" s="28"/>
      <c r="AF16" s="28"/>
      <c r="AG16" s="28"/>
      <c r="AH16" s="28"/>
      <c r="AI16" s="28"/>
      <c r="AJ16" s="28"/>
      <c r="AK16" s="28"/>
      <c r="AL16" s="28"/>
      <c r="AM16" s="94"/>
      <c r="AN16" s="95"/>
      <c r="AO16" s="28"/>
      <c r="AP16" s="28"/>
      <c r="AQ16" s="304"/>
    </row>
    <row r="17" spans="1:44" s="80" customFormat="1" ht="6" customHeight="1" thickBot="1" x14ac:dyDescent="0.25">
      <c r="A17" s="305"/>
      <c r="B17" s="761"/>
      <c r="C17" s="148"/>
      <c r="D17" s="149"/>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8"/>
      <c r="AN17" s="149"/>
      <c r="AO17" s="146"/>
      <c r="AP17" s="146"/>
      <c r="AQ17" s="306"/>
    </row>
    <row r="18" spans="1:44" s="80" customFormat="1" ht="6" customHeight="1" x14ac:dyDescent="0.2">
      <c r="A18" s="1"/>
      <c r="B18" s="601"/>
      <c r="C18" s="300"/>
      <c r="D18" s="301"/>
      <c r="E18" s="611"/>
      <c r="F18" s="1"/>
      <c r="G18" s="1"/>
      <c r="H18" s="1"/>
      <c r="I18" s="1"/>
      <c r="J18" s="1"/>
      <c r="K18" s="1"/>
      <c r="L18" s="1"/>
      <c r="M18" s="1"/>
      <c r="N18" s="1"/>
      <c r="O18" s="1"/>
      <c r="P18" s="1"/>
      <c r="Q18" s="1"/>
      <c r="R18" s="1"/>
      <c r="S18" s="1"/>
      <c r="T18" s="1"/>
      <c r="U18" s="300"/>
      <c r="V18" s="301"/>
      <c r="W18" s="1"/>
      <c r="X18" s="1"/>
      <c r="Y18" s="1"/>
      <c r="Z18" s="1"/>
      <c r="AA18" s="1"/>
      <c r="AB18" s="1"/>
      <c r="AC18" s="1"/>
      <c r="AD18" s="1"/>
      <c r="AE18" s="1"/>
      <c r="AF18" s="1"/>
      <c r="AG18" s="1"/>
      <c r="AH18" s="1"/>
      <c r="AI18" s="1"/>
      <c r="AJ18" s="1"/>
      <c r="AK18" s="1"/>
      <c r="AL18" s="1"/>
      <c r="AM18" s="300"/>
      <c r="AN18" s="301"/>
      <c r="AO18" s="1"/>
      <c r="AP18" s="1"/>
      <c r="AQ18" s="1"/>
    </row>
    <row r="19" spans="1:44" s="80" customFormat="1" ht="11.25" customHeight="1" x14ac:dyDescent="0.2">
      <c r="A19" s="28"/>
      <c r="B19" s="216">
        <v>224</v>
      </c>
      <c r="C19" s="94"/>
      <c r="D19" s="95"/>
      <c r="E19" s="924" t="str">
        <f>"VÉRIFIEZ 215: INSCRIVEZ LE NOMBRE DE NAISSANCES DANS " &amp; FIVE_YRS_BEFORE_SRVY &amp; "-" &amp; FW_YR</f>
        <v>VÉRIFIEZ 215: INSCRIVEZ LE NOMBRE DE NAISSANCES DANS 2010-2015</v>
      </c>
      <c r="F19" s="924"/>
      <c r="G19" s="924"/>
      <c r="H19" s="924"/>
      <c r="I19" s="924"/>
      <c r="J19" s="924"/>
      <c r="K19" s="924"/>
      <c r="L19" s="924"/>
      <c r="M19" s="924"/>
      <c r="N19" s="924"/>
      <c r="O19" s="924"/>
      <c r="P19" s="924"/>
      <c r="Q19" s="924"/>
      <c r="R19" s="924"/>
      <c r="S19" s="924"/>
      <c r="T19" s="924"/>
      <c r="U19" s="459"/>
      <c r="V19" s="612"/>
      <c r="W19" s="4"/>
      <c r="X19" s="4"/>
      <c r="Y19" s="4"/>
      <c r="Z19" s="4"/>
      <c r="AA19" s="4"/>
      <c r="AB19" s="4"/>
      <c r="AC19" s="4"/>
      <c r="AD19" s="4"/>
      <c r="AE19" s="4"/>
      <c r="AF19" s="4"/>
      <c r="AG19" s="4"/>
      <c r="AH19" s="4"/>
      <c r="AI19" s="4"/>
      <c r="AJ19" s="4"/>
      <c r="AK19" s="7"/>
      <c r="AL19" s="12"/>
      <c r="AM19" s="94"/>
      <c r="AN19" s="95"/>
      <c r="AO19" s="28"/>
      <c r="AP19" s="28"/>
      <c r="AQ19" s="28"/>
    </row>
    <row r="20" spans="1:44" s="80" customFormat="1" ht="11.25" customHeight="1" x14ac:dyDescent="0.2">
      <c r="A20" s="28"/>
      <c r="B20" s="216" t="s">
        <v>13</v>
      </c>
      <c r="C20" s="94"/>
      <c r="D20" s="95"/>
      <c r="E20" s="924"/>
      <c r="F20" s="924"/>
      <c r="G20" s="924"/>
      <c r="H20" s="924"/>
      <c r="I20" s="924"/>
      <c r="J20" s="924"/>
      <c r="K20" s="924"/>
      <c r="L20" s="924"/>
      <c r="M20" s="924"/>
      <c r="N20" s="924"/>
      <c r="O20" s="924"/>
      <c r="P20" s="924"/>
      <c r="Q20" s="924"/>
      <c r="R20" s="924"/>
      <c r="S20" s="924"/>
      <c r="T20" s="924"/>
      <c r="U20" s="155"/>
      <c r="V20" s="156"/>
      <c r="W20" s="157" t="s">
        <v>542</v>
      </c>
      <c r="X20" s="157"/>
      <c r="Y20" s="157"/>
      <c r="Z20" s="157"/>
      <c r="AA20" s="157"/>
      <c r="AB20" s="157"/>
      <c r="AC20" s="157"/>
      <c r="AD20" s="163"/>
      <c r="AE20" s="163" t="s">
        <v>2</v>
      </c>
      <c r="AF20" s="163"/>
      <c r="AG20" s="163"/>
      <c r="AH20" s="163"/>
      <c r="AI20" s="163"/>
      <c r="AJ20" s="163"/>
      <c r="AK20" s="165"/>
      <c r="AL20" s="166"/>
      <c r="AM20" s="94"/>
      <c r="AN20" s="95"/>
      <c r="AO20" s="28"/>
      <c r="AP20" s="28"/>
      <c r="AQ20" s="28"/>
    </row>
    <row r="21" spans="1:44" s="80" customFormat="1" ht="11.25" customHeight="1" x14ac:dyDescent="0.2">
      <c r="A21" s="28"/>
      <c r="B21" s="757"/>
      <c r="C21" s="94"/>
      <c r="D21" s="95"/>
      <c r="E21" s="924"/>
      <c r="F21" s="924"/>
      <c r="G21" s="924"/>
      <c r="H21" s="924"/>
      <c r="I21" s="924"/>
      <c r="J21" s="924"/>
      <c r="K21" s="924"/>
      <c r="L21" s="924"/>
      <c r="M21" s="924"/>
      <c r="N21" s="924"/>
      <c r="O21" s="924"/>
      <c r="P21" s="924"/>
      <c r="Q21" s="924"/>
      <c r="R21" s="924"/>
      <c r="S21" s="924"/>
      <c r="T21" s="924"/>
      <c r="U21" s="155"/>
      <c r="V21" s="156"/>
      <c r="W21" s="157"/>
      <c r="X21" s="157"/>
      <c r="Y21" s="157"/>
      <c r="Z21" s="157"/>
      <c r="AA21" s="157"/>
      <c r="AB21" s="157"/>
      <c r="AC21" s="157"/>
      <c r="AD21" s="157"/>
      <c r="AE21" s="157"/>
      <c r="AF21" s="157"/>
      <c r="AG21" s="157"/>
      <c r="AH21" s="157"/>
      <c r="AI21" s="157"/>
      <c r="AJ21" s="157"/>
      <c r="AK21" s="157"/>
      <c r="AL21" s="157"/>
      <c r="AM21" s="94"/>
      <c r="AN21" s="95"/>
      <c r="AO21" s="28"/>
      <c r="AP21" s="28"/>
      <c r="AQ21" s="28"/>
    </row>
    <row r="22" spans="1:44" s="80" customFormat="1" ht="11.25" customHeight="1" x14ac:dyDescent="0.2">
      <c r="A22" s="28"/>
      <c r="B22" s="757"/>
      <c r="C22" s="94"/>
      <c r="D22" s="95"/>
      <c r="E22" s="924"/>
      <c r="F22" s="924"/>
      <c r="G22" s="924"/>
      <c r="H22" s="924"/>
      <c r="I22" s="924"/>
      <c r="J22" s="924"/>
      <c r="K22" s="924"/>
      <c r="L22" s="924"/>
      <c r="M22" s="924"/>
      <c r="N22" s="924"/>
      <c r="O22" s="924"/>
      <c r="P22" s="924"/>
      <c r="Q22" s="924"/>
      <c r="R22" s="924"/>
      <c r="S22" s="924"/>
      <c r="T22" s="924"/>
      <c r="U22" s="155"/>
      <c r="V22" s="156"/>
      <c r="W22" s="157" t="s">
        <v>478</v>
      </c>
      <c r="X22" s="157"/>
      <c r="Y22" s="163"/>
      <c r="Z22" s="163" t="s">
        <v>2</v>
      </c>
      <c r="AA22" s="163"/>
      <c r="AB22" s="163"/>
      <c r="AC22" s="163"/>
      <c r="AD22" s="163"/>
      <c r="AE22" s="163"/>
      <c r="AF22" s="163"/>
      <c r="AG22" s="163"/>
      <c r="AH22" s="163"/>
      <c r="AI22" s="163"/>
      <c r="AJ22" s="163"/>
      <c r="AK22" s="163"/>
      <c r="AL22" s="269" t="s">
        <v>156</v>
      </c>
      <c r="AM22" s="94"/>
      <c r="AN22" s="95"/>
      <c r="AO22" s="28"/>
      <c r="AP22" s="28">
        <v>226</v>
      </c>
      <c r="AQ22" s="28"/>
      <c r="AR22" s="28"/>
    </row>
    <row r="23" spans="1:44" s="80" customFormat="1" ht="6" customHeight="1" thickBot="1" x14ac:dyDescent="0.25">
      <c r="A23" s="28"/>
      <c r="B23" s="757"/>
      <c r="C23" s="94"/>
      <c r="D23" s="95"/>
      <c r="E23" s="157"/>
      <c r="F23" s="157"/>
      <c r="G23" s="157"/>
      <c r="H23" s="157"/>
      <c r="I23" s="157"/>
      <c r="J23" s="157"/>
      <c r="K23" s="157"/>
      <c r="L23" s="157"/>
      <c r="M23" s="157"/>
      <c r="N23" s="157"/>
      <c r="O23" s="157"/>
      <c r="P23" s="157"/>
      <c r="Q23" s="157"/>
      <c r="R23" s="157"/>
      <c r="S23" s="157"/>
      <c r="T23" s="157"/>
      <c r="U23" s="155"/>
      <c r="V23" s="156"/>
      <c r="W23" s="117"/>
      <c r="X23" s="117"/>
      <c r="Y23" s="117"/>
      <c r="Z23" s="117"/>
      <c r="AA23" s="117"/>
      <c r="AB23" s="117"/>
      <c r="AC23" s="117"/>
      <c r="AD23" s="117"/>
      <c r="AE23" s="117"/>
      <c r="AF23" s="117"/>
      <c r="AG23" s="117"/>
      <c r="AH23" s="117"/>
      <c r="AI23" s="117"/>
      <c r="AJ23" s="117"/>
      <c r="AK23" s="117"/>
      <c r="AL23" s="117"/>
      <c r="AM23" s="94"/>
      <c r="AN23" s="95"/>
      <c r="AO23" s="113"/>
      <c r="AP23" s="113"/>
      <c r="AQ23" s="113"/>
      <c r="AR23" s="28"/>
    </row>
    <row r="24" spans="1:44" s="80" customFormat="1" ht="6" customHeight="1" x14ac:dyDescent="0.2">
      <c r="A24" s="298"/>
      <c r="B24" s="299"/>
      <c r="C24" s="300"/>
      <c r="D24" s="301"/>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300"/>
      <c r="AN24" s="301"/>
      <c r="AO24" s="1"/>
      <c r="AP24" s="1"/>
      <c r="AQ24" s="302"/>
    </row>
    <row r="25" spans="1:44" ht="11.25" customHeight="1" x14ac:dyDescent="0.2">
      <c r="A25" s="303"/>
      <c r="B25" s="757">
        <v>225</v>
      </c>
      <c r="C25" s="94"/>
      <c r="D25" s="95"/>
      <c r="E25" s="313"/>
      <c r="F25" s="157"/>
      <c r="G25" s="157"/>
      <c r="H25" s="924" t="str">
        <f>"POUR CHAQUE NAISSANCE DANS " &amp; FIVE_YRS_BEFORE_SRVY &amp; "-" &amp; FW_YR &amp; ", INSCRIVEZ 'N' AU MOIS DE NAISSANCE DANS LE CALENDRIER. INSCRIVEZ LE NOM DE L'ENFANT À GAUCHE DU CODE 'N'." &amp; " POUR CHAQUE NAISSANCE, DEMANDEZ LE NOMBRE DE MOIS RÉVOLUS QUE LA GROSSESSE A DURÉ ET INSCRIVEZ 'G' À CHACUN DES MOIS PRÉCÉDENTS SELON LA DURÉE DE LA GROSSESSE. " &amp; "(NOTE: LE NOMBRE DE 'G' DOIT ÊTRE INFÉRIEUR DE 1 AU NOMBRE DE MOIS QUE LA GROSSESSE A DURÉ.)"</f>
        <v>POUR CHAQUE NAISSANCE DANS 2010-2015, INSCRIVEZ 'N' AU MOIS DE NAISSANCE DANS LE CALENDRIER. INSCRIVEZ LE NOM DE L'ENFANT À GAUCHE DU CODE 'N'. POUR CHAQUE NAISSANCE, DEMANDEZ LE NOMBRE DE MOIS RÉVOLUS QUE LA GROSSESSE A DURÉ ET INSCRIVEZ 'G' À CHACUN DES MOIS PRÉCÉDENTS SELON LA DURÉE DE LA GROSSESSE. (NOTE: LE NOMBRE DE 'G' DOIT ÊTRE INFÉRIEUR DE 1 AU NOMBRE DE MOIS QUE LA GROSSESSE A DURÉ.)</v>
      </c>
      <c r="I25" s="924"/>
      <c r="J25" s="924"/>
      <c r="K25" s="924"/>
      <c r="L25" s="924"/>
      <c r="M25" s="924"/>
      <c r="N25" s="924"/>
      <c r="O25" s="924"/>
      <c r="P25" s="924"/>
      <c r="Q25" s="924"/>
      <c r="R25" s="924"/>
      <c r="S25" s="924"/>
      <c r="T25" s="924"/>
      <c r="U25" s="924"/>
      <c r="V25" s="924"/>
      <c r="W25" s="924"/>
      <c r="X25" s="924"/>
      <c r="Y25" s="924"/>
      <c r="Z25" s="924"/>
      <c r="AA25" s="924"/>
      <c r="AB25" s="924"/>
      <c r="AC25" s="924"/>
      <c r="AD25" s="924"/>
      <c r="AE25" s="924"/>
      <c r="AF25" s="924"/>
      <c r="AG25" s="924"/>
      <c r="AH25" s="924"/>
      <c r="AI25" s="924"/>
      <c r="AJ25" s="924"/>
      <c r="AK25" s="924"/>
      <c r="AL25" s="924"/>
      <c r="AM25" s="94"/>
      <c r="AN25" s="95"/>
      <c r="AO25" s="28"/>
      <c r="AP25" s="28"/>
      <c r="AQ25" s="304"/>
    </row>
    <row r="26" spans="1:44" ht="11.25" customHeight="1" x14ac:dyDescent="0.2">
      <c r="A26" s="303"/>
      <c r="B26" s="216" t="s">
        <v>13</v>
      </c>
      <c r="C26" s="94"/>
      <c r="D26" s="95"/>
      <c r="E26" s="943" t="s">
        <v>24</v>
      </c>
      <c r="F26" s="943"/>
      <c r="G26" s="943"/>
      <c r="H26" s="924"/>
      <c r="I26" s="924"/>
      <c r="J26" s="924"/>
      <c r="K26" s="924"/>
      <c r="L26" s="924"/>
      <c r="M26" s="924"/>
      <c r="N26" s="924"/>
      <c r="O26" s="924"/>
      <c r="P26" s="924"/>
      <c r="Q26" s="924"/>
      <c r="R26" s="924"/>
      <c r="S26" s="924"/>
      <c r="T26" s="924"/>
      <c r="U26" s="924"/>
      <c r="V26" s="924"/>
      <c r="W26" s="924"/>
      <c r="X26" s="924"/>
      <c r="Y26" s="924"/>
      <c r="Z26" s="924"/>
      <c r="AA26" s="924"/>
      <c r="AB26" s="924"/>
      <c r="AC26" s="924"/>
      <c r="AD26" s="924"/>
      <c r="AE26" s="924"/>
      <c r="AF26" s="924"/>
      <c r="AG26" s="924"/>
      <c r="AH26" s="924"/>
      <c r="AI26" s="924"/>
      <c r="AJ26" s="924"/>
      <c r="AK26" s="924"/>
      <c r="AL26" s="924"/>
      <c r="AM26" s="94"/>
      <c r="AN26" s="95"/>
      <c r="AO26" s="28"/>
      <c r="AP26" s="28"/>
      <c r="AQ26" s="304"/>
    </row>
    <row r="27" spans="1:44" ht="11.25" customHeight="1" x14ac:dyDescent="0.2">
      <c r="A27" s="303"/>
      <c r="B27" s="757"/>
      <c r="C27" s="94"/>
      <c r="D27" s="95"/>
      <c r="E27" s="943"/>
      <c r="F27" s="943"/>
      <c r="G27" s="943"/>
      <c r="H27" s="924"/>
      <c r="I27" s="924"/>
      <c r="J27" s="924"/>
      <c r="K27" s="924"/>
      <c r="L27" s="924"/>
      <c r="M27" s="924"/>
      <c r="N27" s="924"/>
      <c r="O27" s="924"/>
      <c r="P27" s="924"/>
      <c r="Q27" s="924"/>
      <c r="R27" s="924"/>
      <c r="S27" s="924"/>
      <c r="T27" s="924"/>
      <c r="U27" s="924"/>
      <c r="V27" s="924"/>
      <c r="W27" s="924"/>
      <c r="X27" s="924"/>
      <c r="Y27" s="924"/>
      <c r="Z27" s="924"/>
      <c r="AA27" s="924"/>
      <c r="AB27" s="924"/>
      <c r="AC27" s="924"/>
      <c r="AD27" s="924"/>
      <c r="AE27" s="924"/>
      <c r="AF27" s="924"/>
      <c r="AG27" s="924"/>
      <c r="AH27" s="924"/>
      <c r="AI27" s="924"/>
      <c r="AJ27" s="924"/>
      <c r="AK27" s="924"/>
      <c r="AL27" s="924"/>
      <c r="AM27" s="94"/>
      <c r="AN27" s="95"/>
      <c r="AO27" s="28"/>
      <c r="AP27" s="28"/>
      <c r="AQ27" s="304"/>
    </row>
    <row r="28" spans="1:44" ht="11.25" customHeight="1" x14ac:dyDescent="0.2">
      <c r="A28" s="303"/>
      <c r="B28" s="757"/>
      <c r="C28" s="94"/>
      <c r="D28" s="95"/>
      <c r="E28" s="943"/>
      <c r="F28" s="943"/>
      <c r="G28" s="943"/>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4"/>
      <c r="AN28" s="95"/>
      <c r="AO28" s="28"/>
      <c r="AP28" s="28"/>
      <c r="AQ28" s="304"/>
    </row>
    <row r="29" spans="1:44" ht="11.25" customHeight="1" x14ac:dyDescent="0.2">
      <c r="A29" s="303"/>
      <c r="B29" s="757"/>
      <c r="C29" s="94"/>
      <c r="D29" s="95"/>
      <c r="E29" s="157"/>
      <c r="F29" s="157"/>
      <c r="G29" s="157"/>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4"/>
      <c r="AN29" s="95"/>
      <c r="AO29" s="28"/>
      <c r="AP29" s="28"/>
      <c r="AQ29" s="304"/>
    </row>
    <row r="30" spans="1:44" ht="6" customHeight="1" thickBot="1" x14ac:dyDescent="0.25">
      <c r="A30" s="305"/>
      <c r="B30" s="761"/>
      <c r="C30" s="148"/>
      <c r="D30" s="149"/>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297"/>
      <c r="AM30" s="148"/>
      <c r="AN30" s="149"/>
      <c r="AO30" s="146"/>
      <c r="AP30" s="146"/>
      <c r="AQ30" s="306"/>
    </row>
    <row r="31" spans="1:44" ht="6" customHeight="1" x14ac:dyDescent="0.2">
      <c r="A31" s="1"/>
      <c r="B31" s="299"/>
      <c r="C31" s="300"/>
      <c r="D31" s="301"/>
      <c r="E31" s="1"/>
      <c r="F31" s="1"/>
      <c r="G31" s="1"/>
      <c r="H31" s="1"/>
      <c r="I31" s="1"/>
      <c r="J31" s="1"/>
      <c r="K31" s="1"/>
      <c r="L31" s="1"/>
      <c r="M31" s="1"/>
      <c r="N31" s="1"/>
      <c r="O31" s="1"/>
      <c r="P31" s="1"/>
      <c r="Q31" s="1"/>
      <c r="R31" s="1"/>
      <c r="S31" s="1"/>
      <c r="T31" s="1"/>
      <c r="U31" s="1"/>
      <c r="V31" s="301"/>
      <c r="W31" s="1"/>
      <c r="X31" s="1"/>
      <c r="Y31" s="1"/>
      <c r="Z31" s="1"/>
      <c r="AA31" s="1"/>
      <c r="AB31" s="1"/>
      <c r="AC31" s="1"/>
      <c r="AD31" s="1"/>
      <c r="AE31" s="1"/>
      <c r="AF31" s="1"/>
      <c r="AG31" s="1"/>
      <c r="AH31" s="1"/>
      <c r="AI31" s="1"/>
      <c r="AJ31" s="1"/>
      <c r="AK31" s="1"/>
      <c r="AL31" s="235"/>
      <c r="AM31" s="300"/>
      <c r="AN31" s="301"/>
      <c r="AO31" s="1"/>
      <c r="AP31" s="1"/>
      <c r="AQ31" s="1"/>
    </row>
    <row r="32" spans="1:44" ht="11.25" customHeight="1" x14ac:dyDescent="0.2">
      <c r="A32" s="28"/>
      <c r="B32" s="777">
        <v>226</v>
      </c>
      <c r="C32" s="94"/>
      <c r="D32" s="95"/>
      <c r="E32" s="927" t="str">
        <f ca="1">VLOOKUP(INDIRECT(ADDRESS(ROW(),COLUMN()-3)),Language_Translations,MATCH(Language_Selected,Language_Options,0),FALSE)</f>
        <v>Êtes-vous actuellement enceinte ?</v>
      </c>
      <c r="F32" s="927"/>
      <c r="G32" s="927"/>
      <c r="H32" s="927"/>
      <c r="I32" s="927"/>
      <c r="J32" s="927"/>
      <c r="K32" s="927"/>
      <c r="L32" s="927"/>
      <c r="M32" s="927"/>
      <c r="N32" s="927"/>
      <c r="O32" s="927"/>
      <c r="P32" s="927"/>
      <c r="Q32" s="927"/>
      <c r="R32" s="927"/>
      <c r="S32" s="927"/>
      <c r="T32" s="927"/>
      <c r="U32" s="24"/>
      <c r="V32" s="95"/>
      <c r="W32" s="699" t="s">
        <v>444</v>
      </c>
      <c r="X32" s="24"/>
      <c r="Y32" s="182" t="s">
        <v>2</v>
      </c>
      <c r="Z32" s="182"/>
      <c r="AA32" s="182"/>
      <c r="AB32" s="182"/>
      <c r="AC32" s="182"/>
      <c r="AD32" s="182"/>
      <c r="AE32" s="182"/>
      <c r="AF32" s="182"/>
      <c r="AG32" s="182"/>
      <c r="AH32" s="182"/>
      <c r="AI32" s="182"/>
      <c r="AJ32" s="182"/>
      <c r="AK32" s="182"/>
      <c r="AL32" s="178" t="s">
        <v>10</v>
      </c>
      <c r="AM32" s="94"/>
      <c r="AN32" s="95"/>
      <c r="AO32" s="24"/>
      <c r="AP32" s="24"/>
      <c r="AQ32" s="24"/>
    </row>
    <row r="33" spans="1:43" x14ac:dyDescent="0.2">
      <c r="A33" s="28"/>
      <c r="B33" s="777"/>
      <c r="C33" s="94"/>
      <c r="D33" s="95"/>
      <c r="E33" s="927"/>
      <c r="F33" s="927"/>
      <c r="G33" s="927"/>
      <c r="H33" s="927"/>
      <c r="I33" s="927"/>
      <c r="J33" s="927"/>
      <c r="K33" s="927"/>
      <c r="L33" s="927"/>
      <c r="M33" s="927"/>
      <c r="N33" s="927"/>
      <c r="O33" s="927"/>
      <c r="P33" s="927"/>
      <c r="Q33" s="927"/>
      <c r="R33" s="927"/>
      <c r="S33" s="927"/>
      <c r="T33" s="927"/>
      <c r="U33" s="24"/>
      <c r="V33" s="95"/>
      <c r="W33" s="24" t="s">
        <v>445</v>
      </c>
      <c r="X33" s="24"/>
      <c r="Y33" s="182" t="s">
        <v>2</v>
      </c>
      <c r="Z33" s="182"/>
      <c r="AA33" s="182"/>
      <c r="AB33" s="182"/>
      <c r="AC33" s="182"/>
      <c r="AD33" s="182"/>
      <c r="AE33" s="182"/>
      <c r="AF33" s="182"/>
      <c r="AG33" s="182"/>
      <c r="AH33" s="182"/>
      <c r="AI33" s="182"/>
      <c r="AJ33" s="182"/>
      <c r="AK33" s="182"/>
      <c r="AL33" s="178" t="s">
        <v>12</v>
      </c>
      <c r="AM33" s="94"/>
      <c r="AN33" s="95"/>
      <c r="AO33" s="24"/>
      <c r="AP33" s="939">
        <v>230</v>
      </c>
      <c r="AQ33" s="24"/>
    </row>
    <row r="34" spans="1:43" x14ac:dyDescent="0.2">
      <c r="A34" s="28"/>
      <c r="B34" s="777"/>
      <c r="C34" s="94"/>
      <c r="D34" s="95"/>
      <c r="E34" s="927"/>
      <c r="F34" s="927"/>
      <c r="G34" s="927"/>
      <c r="H34" s="927"/>
      <c r="I34" s="927"/>
      <c r="J34" s="927"/>
      <c r="K34" s="927"/>
      <c r="L34" s="927"/>
      <c r="M34" s="927"/>
      <c r="N34" s="927"/>
      <c r="O34" s="927"/>
      <c r="P34" s="927"/>
      <c r="Q34" s="927"/>
      <c r="R34" s="927"/>
      <c r="S34" s="927"/>
      <c r="T34" s="927"/>
      <c r="U34" s="24"/>
      <c r="V34" s="95"/>
      <c r="W34" s="24" t="s">
        <v>543</v>
      </c>
      <c r="X34" s="24"/>
      <c r="Y34" s="24"/>
      <c r="Z34" s="24"/>
      <c r="AA34" s="182" t="s">
        <v>2</v>
      </c>
      <c r="AB34" s="182"/>
      <c r="AC34" s="182"/>
      <c r="AD34" s="182"/>
      <c r="AE34" s="182"/>
      <c r="AF34" s="182"/>
      <c r="AG34" s="182"/>
      <c r="AH34" s="182"/>
      <c r="AI34" s="182"/>
      <c r="AJ34" s="182"/>
      <c r="AK34" s="182"/>
      <c r="AL34" s="178" t="s">
        <v>58</v>
      </c>
      <c r="AM34" s="94"/>
      <c r="AN34" s="95"/>
      <c r="AO34" s="24"/>
      <c r="AP34" s="939"/>
      <c r="AQ34" s="24"/>
    </row>
    <row r="35" spans="1:43" ht="6" customHeight="1" x14ac:dyDescent="0.2">
      <c r="A35" s="30"/>
      <c r="B35" s="793"/>
      <c r="C35" s="91"/>
      <c r="D35" s="44"/>
      <c r="E35" s="30"/>
      <c r="F35" s="30"/>
      <c r="G35" s="30"/>
      <c r="H35" s="30"/>
      <c r="I35" s="30"/>
      <c r="J35" s="30"/>
      <c r="K35" s="30"/>
      <c r="L35" s="30"/>
      <c r="M35" s="30"/>
      <c r="N35" s="30"/>
      <c r="O35" s="30"/>
      <c r="P35" s="30"/>
      <c r="Q35" s="30"/>
      <c r="R35" s="30"/>
      <c r="S35" s="30"/>
      <c r="T35" s="30"/>
      <c r="U35" s="30"/>
      <c r="V35" s="44"/>
      <c r="W35" s="30"/>
      <c r="X35" s="30"/>
      <c r="Y35" s="30"/>
      <c r="Z35" s="30"/>
      <c r="AA35" s="30"/>
      <c r="AB35" s="30"/>
      <c r="AC35" s="30"/>
      <c r="AD35" s="30"/>
      <c r="AE35" s="30"/>
      <c r="AF35" s="30"/>
      <c r="AG35" s="30"/>
      <c r="AH35" s="30"/>
      <c r="AI35" s="30"/>
      <c r="AJ35" s="30"/>
      <c r="AK35" s="30"/>
      <c r="AL35" s="185"/>
      <c r="AM35" s="91"/>
      <c r="AN35" s="44"/>
      <c r="AO35" s="30"/>
      <c r="AP35" s="30"/>
      <c r="AQ35" s="30"/>
    </row>
    <row r="36" spans="1:43" ht="6" customHeight="1" x14ac:dyDescent="0.2">
      <c r="A36" s="26"/>
      <c r="B36" s="756"/>
      <c r="C36" s="89"/>
      <c r="D36" s="45"/>
      <c r="E36" s="26"/>
      <c r="F36" s="26"/>
      <c r="G36" s="26"/>
      <c r="H36" s="26"/>
      <c r="I36" s="26"/>
      <c r="J36" s="26"/>
      <c r="K36" s="26"/>
      <c r="L36" s="26"/>
      <c r="M36" s="26"/>
      <c r="N36" s="26"/>
      <c r="O36" s="26"/>
      <c r="P36" s="26"/>
      <c r="Q36" s="26"/>
      <c r="R36" s="26"/>
      <c r="S36" s="26"/>
      <c r="T36" s="26"/>
      <c r="U36" s="26"/>
      <c r="V36" s="45"/>
      <c r="W36" s="26"/>
      <c r="X36" s="26"/>
      <c r="Y36" s="26"/>
      <c r="Z36" s="26"/>
      <c r="AA36" s="26"/>
      <c r="AB36" s="26"/>
      <c r="AC36" s="26"/>
      <c r="AD36" s="26"/>
      <c r="AE36" s="26"/>
      <c r="AF36" s="26"/>
      <c r="AG36" s="26"/>
      <c r="AH36" s="26"/>
      <c r="AI36" s="26"/>
      <c r="AJ36" s="26"/>
      <c r="AK36" s="26"/>
      <c r="AL36" s="187"/>
      <c r="AM36" s="89"/>
      <c r="AN36" s="45"/>
      <c r="AO36" s="26"/>
      <c r="AP36" s="26"/>
      <c r="AQ36" s="26"/>
    </row>
    <row r="37" spans="1:43" x14ac:dyDescent="0.2">
      <c r="A37" s="28"/>
      <c r="B37" s="777">
        <v>227</v>
      </c>
      <c r="C37" s="94"/>
      <c r="D37" s="95"/>
      <c r="E37" s="927" t="str">
        <f ca="1">VLOOKUP(INDIRECT(ADDRESS(ROW(),COLUMN()-3)),Language_Translations,MATCH(Language_Selected,Language_Options,0),FALSE)</f>
        <v>Depuis combien de mois êtes-vous enceinte ?</v>
      </c>
      <c r="F37" s="927"/>
      <c r="G37" s="927"/>
      <c r="H37" s="927"/>
      <c r="I37" s="927"/>
      <c r="J37" s="927"/>
      <c r="K37" s="927"/>
      <c r="L37" s="927"/>
      <c r="M37" s="927"/>
      <c r="N37" s="927"/>
      <c r="O37" s="927"/>
      <c r="P37" s="927"/>
      <c r="Q37" s="927"/>
      <c r="R37" s="927"/>
      <c r="S37" s="927"/>
      <c r="T37" s="927"/>
      <c r="U37" s="24"/>
      <c r="V37" s="95"/>
      <c r="W37" s="24"/>
      <c r="X37" s="24"/>
      <c r="Y37" s="24"/>
      <c r="Z37" s="24"/>
      <c r="AA37" s="24"/>
      <c r="AB37" s="24"/>
      <c r="AC37" s="24"/>
      <c r="AD37" s="24"/>
      <c r="AE37" s="24"/>
      <c r="AF37" s="24"/>
      <c r="AG37" s="24"/>
      <c r="AH37" s="24"/>
      <c r="AI37" s="45"/>
      <c r="AJ37" s="89"/>
      <c r="AK37" s="45"/>
      <c r="AL37" s="37"/>
      <c r="AM37" s="94"/>
      <c r="AN37" s="95"/>
      <c r="AO37" s="24"/>
      <c r="AP37" s="24"/>
      <c r="AQ37" s="24"/>
    </row>
    <row r="38" spans="1:43" x14ac:dyDescent="0.2">
      <c r="A38" s="28"/>
      <c r="B38" s="777"/>
      <c r="C38" s="94"/>
      <c r="D38" s="95"/>
      <c r="E38" s="927"/>
      <c r="F38" s="927"/>
      <c r="G38" s="927"/>
      <c r="H38" s="927"/>
      <c r="I38" s="927"/>
      <c r="J38" s="927"/>
      <c r="K38" s="927"/>
      <c r="L38" s="927"/>
      <c r="M38" s="927"/>
      <c r="N38" s="927"/>
      <c r="O38" s="927"/>
      <c r="P38" s="927"/>
      <c r="Q38" s="927"/>
      <c r="R38" s="927"/>
      <c r="S38" s="927"/>
      <c r="T38" s="927"/>
      <c r="U38" s="24"/>
      <c r="V38" s="95"/>
      <c r="W38" s="24" t="s">
        <v>388</v>
      </c>
      <c r="X38" s="24"/>
      <c r="Y38" s="24"/>
      <c r="Z38" s="182" t="s">
        <v>2</v>
      </c>
      <c r="AA38" s="183"/>
      <c r="AB38" s="182"/>
      <c r="AC38" s="182"/>
      <c r="AD38" s="182"/>
      <c r="AE38" s="182"/>
      <c r="AF38" s="182"/>
      <c r="AG38" s="182"/>
      <c r="AH38" s="182"/>
      <c r="AI38" s="44"/>
      <c r="AJ38" s="91"/>
      <c r="AK38" s="44"/>
      <c r="AL38" s="39"/>
      <c r="AM38" s="94"/>
      <c r="AN38" s="95"/>
      <c r="AO38" s="24"/>
      <c r="AP38" s="24"/>
      <c r="AQ38" s="24"/>
    </row>
    <row r="39" spans="1:43" ht="11.25" customHeight="1" x14ac:dyDescent="0.2">
      <c r="A39" s="28"/>
      <c r="B39" s="777"/>
      <c r="C39" s="94"/>
      <c r="D39" s="95"/>
      <c r="E39" s="919" t="s">
        <v>544</v>
      </c>
      <c r="F39" s="919"/>
      <c r="G39" s="919"/>
      <c r="H39" s="919"/>
      <c r="I39" s="919"/>
      <c r="J39" s="919"/>
      <c r="K39" s="919"/>
      <c r="L39" s="919"/>
      <c r="M39" s="919"/>
      <c r="N39" s="919"/>
      <c r="O39" s="919"/>
      <c r="P39" s="919"/>
      <c r="Q39" s="919"/>
      <c r="R39" s="919"/>
      <c r="S39" s="919"/>
      <c r="T39" s="919"/>
      <c r="U39" s="24"/>
      <c r="V39" s="95"/>
      <c r="W39" s="24"/>
      <c r="X39" s="24"/>
      <c r="Y39" s="24"/>
      <c r="Z39" s="24"/>
      <c r="AA39" s="182"/>
      <c r="AB39" s="182"/>
      <c r="AC39" s="182"/>
      <c r="AD39" s="182"/>
      <c r="AE39" s="182"/>
      <c r="AF39" s="182"/>
      <c r="AG39" s="182"/>
      <c r="AH39" s="182"/>
      <c r="AI39" s="28"/>
      <c r="AJ39" s="28"/>
      <c r="AK39" s="28"/>
      <c r="AL39" s="42"/>
      <c r="AM39" s="94"/>
      <c r="AN39" s="95"/>
      <c r="AO39" s="24"/>
      <c r="AP39" s="24"/>
      <c r="AQ39" s="24"/>
    </row>
    <row r="40" spans="1:43" ht="11.25" customHeight="1" x14ac:dyDescent="0.2">
      <c r="A40" s="28"/>
      <c r="B40" s="777"/>
      <c r="C40" s="94"/>
      <c r="D40" s="613"/>
      <c r="H40" s="540"/>
      <c r="I40" s="540"/>
      <c r="J40" s="540"/>
      <c r="K40" s="540"/>
      <c r="L40" s="540"/>
      <c r="M40" s="540"/>
      <c r="N40" s="540"/>
      <c r="O40" s="540"/>
      <c r="P40" s="540"/>
      <c r="Q40" s="540"/>
      <c r="R40" s="540"/>
      <c r="S40" s="540"/>
      <c r="T40" s="540"/>
      <c r="U40" s="24"/>
      <c r="V40" s="95"/>
      <c r="W40" s="24"/>
      <c r="X40" s="24"/>
      <c r="Y40" s="24"/>
      <c r="Z40" s="24"/>
      <c r="AA40" s="24"/>
      <c r="AB40" s="24"/>
      <c r="AC40" s="24"/>
      <c r="AD40" s="24"/>
      <c r="AE40" s="24"/>
      <c r="AF40" s="24"/>
      <c r="AG40" s="24"/>
      <c r="AH40" s="24"/>
      <c r="AI40" s="24"/>
      <c r="AJ40" s="24"/>
      <c r="AK40" s="24"/>
      <c r="AL40" s="36"/>
      <c r="AM40" s="94"/>
      <c r="AN40" s="95"/>
      <c r="AO40" s="24"/>
      <c r="AP40" s="24"/>
      <c r="AQ40" s="24"/>
    </row>
    <row r="41" spans="1:43" ht="10.5" x14ac:dyDescent="0.2">
      <c r="A41" s="28"/>
      <c r="B41" s="777"/>
      <c r="C41" s="94"/>
      <c r="D41" s="613"/>
      <c r="E41" s="941" t="s">
        <v>24</v>
      </c>
      <c r="F41" s="941"/>
      <c r="G41" s="941"/>
      <c r="H41" s="919" t="s">
        <v>545</v>
      </c>
      <c r="I41" s="919"/>
      <c r="J41" s="919"/>
      <c r="K41" s="919"/>
      <c r="L41" s="919"/>
      <c r="M41" s="919"/>
      <c r="N41" s="919"/>
      <c r="O41" s="919"/>
      <c r="P41" s="919"/>
      <c r="Q41" s="919"/>
      <c r="R41" s="919"/>
      <c r="S41" s="919"/>
      <c r="T41" s="919"/>
      <c r="U41" s="24"/>
      <c r="V41" s="95"/>
      <c r="W41" s="24"/>
      <c r="AD41" s="24"/>
      <c r="AE41" s="24"/>
      <c r="AF41" s="24"/>
      <c r="AG41" s="24"/>
      <c r="AH41" s="24"/>
      <c r="AI41" s="24"/>
      <c r="AJ41" s="24"/>
      <c r="AK41" s="24"/>
      <c r="AL41" s="36"/>
      <c r="AM41" s="94"/>
      <c r="AN41" s="95"/>
      <c r="AO41" s="24"/>
      <c r="AP41" s="24"/>
      <c r="AQ41" s="24"/>
    </row>
    <row r="42" spans="1:43" ht="10.5" x14ac:dyDescent="0.2">
      <c r="A42" s="28"/>
      <c r="B42" s="777"/>
      <c r="C42" s="94"/>
      <c r="D42" s="613"/>
      <c r="E42" s="941"/>
      <c r="F42" s="941"/>
      <c r="G42" s="941"/>
      <c r="H42" s="919"/>
      <c r="I42" s="919"/>
      <c r="J42" s="919"/>
      <c r="K42" s="919"/>
      <c r="L42" s="919"/>
      <c r="M42" s="919"/>
      <c r="N42" s="919"/>
      <c r="O42" s="919"/>
      <c r="P42" s="919"/>
      <c r="Q42" s="919"/>
      <c r="R42" s="919"/>
      <c r="S42" s="919"/>
      <c r="T42" s="919"/>
      <c r="U42" s="24"/>
      <c r="V42" s="95"/>
      <c r="W42" s="24"/>
      <c r="AD42" s="24"/>
      <c r="AE42" s="24"/>
      <c r="AF42" s="24"/>
      <c r="AG42" s="24"/>
      <c r="AH42" s="24"/>
      <c r="AI42" s="24"/>
      <c r="AJ42" s="24"/>
      <c r="AK42" s="24"/>
      <c r="AL42" s="36"/>
      <c r="AM42" s="94"/>
      <c r="AN42" s="95"/>
      <c r="AO42" s="24"/>
      <c r="AP42" s="24"/>
      <c r="AQ42" s="24"/>
    </row>
    <row r="43" spans="1:43" ht="11.25" customHeight="1" x14ac:dyDescent="0.2">
      <c r="A43" s="28"/>
      <c r="B43" s="777"/>
      <c r="C43" s="94"/>
      <c r="D43" s="95"/>
      <c r="E43" s="941"/>
      <c r="F43" s="941"/>
      <c r="G43" s="941"/>
      <c r="H43" s="919"/>
      <c r="I43" s="919"/>
      <c r="J43" s="919"/>
      <c r="K43" s="919"/>
      <c r="L43" s="919"/>
      <c r="M43" s="919"/>
      <c r="N43" s="919"/>
      <c r="O43" s="919"/>
      <c r="P43" s="919"/>
      <c r="Q43" s="919"/>
      <c r="R43" s="919"/>
      <c r="S43" s="919"/>
      <c r="T43" s="919"/>
      <c r="U43" s="24"/>
      <c r="V43" s="95"/>
      <c r="W43" s="24"/>
      <c r="AD43" s="24"/>
      <c r="AE43" s="24"/>
      <c r="AF43" s="24"/>
      <c r="AG43" s="24"/>
      <c r="AH43" s="24"/>
      <c r="AI43" s="24"/>
      <c r="AJ43" s="24"/>
      <c r="AK43" s="24"/>
      <c r="AL43" s="36"/>
      <c r="AM43" s="94"/>
      <c r="AN43" s="95"/>
      <c r="AO43" s="24"/>
      <c r="AP43" s="24"/>
      <c r="AQ43" s="24"/>
    </row>
    <row r="44" spans="1:43" ht="11.25" customHeight="1" x14ac:dyDescent="0.2">
      <c r="A44" s="28"/>
      <c r="B44" s="777"/>
      <c r="C44" s="94"/>
      <c r="D44" s="613"/>
      <c r="H44" s="919"/>
      <c r="I44" s="919"/>
      <c r="J44" s="919"/>
      <c r="K44" s="919"/>
      <c r="L44" s="919"/>
      <c r="M44" s="919"/>
      <c r="N44" s="919"/>
      <c r="O44" s="919"/>
      <c r="P44" s="919"/>
      <c r="Q44" s="919"/>
      <c r="R44" s="919"/>
      <c r="S44" s="919"/>
      <c r="T44" s="919"/>
      <c r="U44" s="24"/>
      <c r="V44" s="95"/>
      <c r="W44" s="24"/>
      <c r="X44" s="24"/>
      <c r="Y44" s="24"/>
      <c r="Z44" s="24"/>
      <c r="AA44" s="24"/>
      <c r="AB44" s="24"/>
      <c r="AC44" s="24"/>
      <c r="AD44" s="24"/>
      <c r="AE44" s="24"/>
      <c r="AF44" s="24"/>
      <c r="AG44" s="24"/>
      <c r="AH44" s="24"/>
      <c r="AI44" s="24"/>
      <c r="AJ44" s="24"/>
      <c r="AK44" s="24"/>
      <c r="AL44" s="36"/>
      <c r="AM44" s="94"/>
      <c r="AN44" s="95"/>
      <c r="AO44" s="24"/>
      <c r="AP44" s="24"/>
      <c r="AQ44" s="24"/>
    </row>
    <row r="45" spans="1:43" ht="11.25" customHeight="1" x14ac:dyDescent="0.2">
      <c r="A45" s="28"/>
      <c r="B45" s="777"/>
      <c r="C45" s="94"/>
      <c r="D45" s="613"/>
      <c r="E45" s="307"/>
      <c r="F45" s="307"/>
      <c r="G45" s="307"/>
      <c r="H45" s="540"/>
      <c r="I45" s="540"/>
      <c r="J45" s="540"/>
      <c r="K45" s="540"/>
      <c r="L45" s="540"/>
      <c r="M45" s="540"/>
      <c r="N45" s="540"/>
      <c r="O45" s="540"/>
      <c r="P45" s="540"/>
      <c r="Q45" s="540"/>
      <c r="R45" s="540"/>
      <c r="S45" s="540"/>
      <c r="T45" s="540"/>
      <c r="U45" s="24"/>
      <c r="V45" s="95"/>
      <c r="W45" s="24"/>
      <c r="X45" s="24"/>
      <c r="Y45" s="24"/>
      <c r="Z45" s="24"/>
      <c r="AA45" s="24"/>
      <c r="AB45" s="24"/>
      <c r="AC45" s="24"/>
      <c r="AD45" s="24"/>
      <c r="AE45" s="24"/>
      <c r="AF45" s="24"/>
      <c r="AG45" s="24"/>
      <c r="AH45" s="24"/>
      <c r="AI45" s="24"/>
      <c r="AJ45" s="24"/>
      <c r="AK45" s="24"/>
      <c r="AL45" s="36"/>
      <c r="AM45" s="94"/>
      <c r="AN45" s="95"/>
      <c r="AO45" s="24"/>
      <c r="AP45" s="24"/>
      <c r="AQ45" s="24"/>
    </row>
    <row r="46" spans="1:43" ht="6" customHeight="1" x14ac:dyDescent="0.2">
      <c r="A46" s="30"/>
      <c r="B46" s="793"/>
      <c r="C46" s="91"/>
      <c r="D46" s="44"/>
      <c r="E46" s="30"/>
      <c r="F46" s="30"/>
      <c r="G46" s="30"/>
      <c r="H46" s="30"/>
      <c r="I46" s="30"/>
      <c r="J46" s="30"/>
      <c r="K46" s="30"/>
      <c r="L46" s="30"/>
      <c r="M46" s="30"/>
      <c r="N46" s="30"/>
      <c r="O46" s="30"/>
      <c r="P46" s="30"/>
      <c r="Q46" s="30"/>
      <c r="R46" s="30"/>
      <c r="S46" s="30"/>
      <c r="T46" s="30"/>
      <c r="U46" s="30"/>
      <c r="V46" s="44"/>
      <c r="W46" s="30"/>
      <c r="X46" s="30"/>
      <c r="Y46" s="30"/>
      <c r="Z46" s="30"/>
      <c r="AA46" s="30"/>
      <c r="AB46" s="30"/>
      <c r="AC46" s="30"/>
      <c r="AD46" s="30"/>
      <c r="AE46" s="30"/>
      <c r="AF46" s="30"/>
      <c r="AG46" s="30"/>
      <c r="AH46" s="30"/>
      <c r="AI46" s="30"/>
      <c r="AJ46" s="30"/>
      <c r="AK46" s="30"/>
      <c r="AL46" s="185"/>
      <c r="AM46" s="91"/>
      <c r="AN46" s="44"/>
      <c r="AO46" s="30"/>
      <c r="AP46" s="30"/>
      <c r="AQ46" s="30"/>
    </row>
    <row r="47" spans="1:43" ht="6" customHeight="1" x14ac:dyDescent="0.2">
      <c r="A47" s="26"/>
      <c r="B47" s="756"/>
      <c r="C47" s="89"/>
      <c r="D47" s="45"/>
      <c r="E47" s="26"/>
      <c r="F47" s="26"/>
      <c r="G47" s="26"/>
      <c r="H47" s="26"/>
      <c r="I47" s="26"/>
      <c r="J47" s="26"/>
      <c r="K47" s="26"/>
      <c r="L47" s="26"/>
      <c r="M47" s="26"/>
      <c r="N47" s="26"/>
      <c r="O47" s="26"/>
      <c r="P47" s="26"/>
      <c r="Q47" s="26"/>
      <c r="R47" s="26"/>
      <c r="S47" s="26"/>
      <c r="T47" s="26"/>
      <c r="U47" s="26"/>
      <c r="V47" s="45"/>
      <c r="W47" s="26"/>
      <c r="X47" s="26"/>
      <c r="Y47" s="26"/>
      <c r="Z47" s="26"/>
      <c r="AA47" s="26"/>
      <c r="AB47" s="26"/>
      <c r="AC47" s="26"/>
      <c r="AD47" s="26"/>
      <c r="AE47" s="26"/>
      <c r="AF47" s="26"/>
      <c r="AG47" s="26"/>
      <c r="AH47" s="26"/>
      <c r="AI47" s="26"/>
      <c r="AJ47" s="26"/>
      <c r="AK47" s="26"/>
      <c r="AL47" s="187"/>
      <c r="AM47" s="89"/>
      <c r="AN47" s="45"/>
      <c r="AO47" s="26"/>
      <c r="AP47" s="26"/>
      <c r="AQ47" s="26"/>
    </row>
    <row r="48" spans="1:43" ht="11.25" customHeight="1" x14ac:dyDescent="0.2">
      <c r="A48" s="28"/>
      <c r="B48" s="777">
        <v>228</v>
      </c>
      <c r="C48" s="94"/>
      <c r="D48" s="95"/>
      <c r="E48" s="927" t="str">
        <f ca="1">VLOOKUP(INDIRECT(ADDRESS(ROW(),COLUMN()-3)),Language_Translations,MATCH(Language_Selected,Language_Options,0),FALSE)</f>
        <v>Quand vous êtes tombée enceinte, vouliez-vous être enceinte à ce moment-là ?</v>
      </c>
      <c r="F48" s="927"/>
      <c r="G48" s="927"/>
      <c r="H48" s="927"/>
      <c r="I48" s="927"/>
      <c r="J48" s="927"/>
      <c r="K48" s="927"/>
      <c r="L48" s="927"/>
      <c r="M48" s="927"/>
      <c r="N48" s="927"/>
      <c r="O48" s="927"/>
      <c r="P48" s="927"/>
      <c r="Q48" s="927"/>
      <c r="R48" s="927"/>
      <c r="S48" s="927"/>
      <c r="T48" s="927"/>
      <c r="U48" s="24"/>
      <c r="V48" s="95"/>
      <c r="W48" s="699" t="s">
        <v>444</v>
      </c>
      <c r="X48" s="24"/>
      <c r="Y48" s="182" t="s">
        <v>2</v>
      </c>
      <c r="Z48" s="182"/>
      <c r="AA48" s="182"/>
      <c r="AB48" s="182"/>
      <c r="AC48" s="182"/>
      <c r="AD48" s="182"/>
      <c r="AE48" s="182"/>
      <c r="AF48" s="182"/>
      <c r="AG48" s="182"/>
      <c r="AH48" s="182"/>
      <c r="AI48" s="182"/>
      <c r="AJ48" s="182"/>
      <c r="AK48" s="182"/>
      <c r="AL48" s="178" t="s">
        <v>10</v>
      </c>
      <c r="AM48" s="94"/>
      <c r="AN48" s="95"/>
      <c r="AO48" s="24"/>
      <c r="AP48" s="29">
        <v>230</v>
      </c>
      <c r="AQ48" s="24"/>
    </row>
    <row r="49" spans="1:43" x14ac:dyDescent="0.2">
      <c r="A49" s="28"/>
      <c r="B49" s="777"/>
      <c r="C49" s="94"/>
      <c r="D49" s="95"/>
      <c r="E49" s="927"/>
      <c r="F49" s="927"/>
      <c r="G49" s="927"/>
      <c r="H49" s="927"/>
      <c r="I49" s="927"/>
      <c r="J49" s="927"/>
      <c r="K49" s="927"/>
      <c r="L49" s="927"/>
      <c r="M49" s="927"/>
      <c r="N49" s="927"/>
      <c r="O49" s="927"/>
      <c r="P49" s="927"/>
      <c r="Q49" s="927"/>
      <c r="R49" s="927"/>
      <c r="S49" s="927"/>
      <c r="T49" s="927"/>
      <c r="U49" s="24"/>
      <c r="V49" s="95"/>
      <c r="W49" s="24" t="s">
        <v>445</v>
      </c>
      <c r="X49" s="24"/>
      <c r="Y49" s="182" t="s">
        <v>2</v>
      </c>
      <c r="Z49" s="182"/>
      <c r="AA49" s="182"/>
      <c r="AB49" s="182"/>
      <c r="AC49" s="182"/>
      <c r="AD49" s="182"/>
      <c r="AE49" s="182"/>
      <c r="AF49" s="182"/>
      <c r="AG49" s="182"/>
      <c r="AH49" s="182"/>
      <c r="AI49" s="182"/>
      <c r="AJ49" s="182"/>
      <c r="AK49" s="182"/>
      <c r="AL49" s="178" t="s">
        <v>12</v>
      </c>
      <c r="AM49" s="94"/>
      <c r="AN49" s="95"/>
      <c r="AO49" s="24"/>
      <c r="AP49" s="24"/>
      <c r="AQ49" s="24"/>
    </row>
    <row r="50" spans="1:43" ht="6" customHeight="1" x14ac:dyDescent="0.2">
      <c r="A50" s="30"/>
      <c r="B50" s="793"/>
      <c r="C50" s="91"/>
      <c r="D50" s="44"/>
      <c r="E50" s="30"/>
      <c r="F50" s="30"/>
      <c r="G50" s="30"/>
      <c r="H50" s="30"/>
      <c r="I50" s="30"/>
      <c r="J50" s="30"/>
      <c r="K50" s="30"/>
      <c r="L50" s="30"/>
      <c r="M50" s="30"/>
      <c r="N50" s="30"/>
      <c r="O50" s="30"/>
      <c r="P50" s="30"/>
      <c r="Q50" s="30"/>
      <c r="R50" s="30"/>
      <c r="S50" s="30"/>
      <c r="T50" s="30"/>
      <c r="U50" s="30"/>
      <c r="V50" s="44"/>
      <c r="W50" s="30"/>
      <c r="X50" s="30"/>
      <c r="Y50" s="30"/>
      <c r="Z50" s="30"/>
      <c r="AA50" s="30"/>
      <c r="AB50" s="30"/>
      <c r="AC50" s="30"/>
      <c r="AD50" s="30"/>
      <c r="AE50" s="30"/>
      <c r="AF50" s="30"/>
      <c r="AG50" s="30"/>
      <c r="AH50" s="30"/>
      <c r="AI50" s="30"/>
      <c r="AJ50" s="30"/>
      <c r="AK50" s="30"/>
      <c r="AL50" s="185"/>
      <c r="AM50" s="91"/>
      <c r="AN50" s="44"/>
      <c r="AO50" s="30"/>
      <c r="AP50" s="30"/>
      <c r="AQ50" s="30"/>
    </row>
    <row r="51" spans="1:43" ht="6" customHeight="1" x14ac:dyDescent="0.2">
      <c r="A51" s="26"/>
      <c r="B51" s="756"/>
      <c r="C51" s="89"/>
      <c r="D51" s="45"/>
      <c r="E51" s="26"/>
      <c r="F51" s="26"/>
      <c r="G51" s="26"/>
      <c r="H51" s="26"/>
      <c r="I51" s="26"/>
      <c r="J51" s="26"/>
      <c r="K51" s="26"/>
      <c r="L51" s="26"/>
      <c r="M51" s="26"/>
      <c r="N51" s="26"/>
      <c r="O51" s="26"/>
      <c r="P51" s="26"/>
      <c r="Q51" s="26"/>
      <c r="R51" s="26"/>
      <c r="S51" s="26"/>
      <c r="T51" s="26"/>
      <c r="U51" s="26"/>
      <c r="V51" s="45"/>
      <c r="W51" s="26"/>
      <c r="X51" s="26"/>
      <c r="Y51" s="26"/>
      <c r="Z51" s="26"/>
      <c r="AA51" s="26"/>
      <c r="AB51" s="26"/>
      <c r="AC51" s="26"/>
      <c r="AD51" s="26"/>
      <c r="AE51" s="26"/>
      <c r="AF51" s="26"/>
      <c r="AG51" s="26"/>
      <c r="AH51" s="26"/>
      <c r="AI51" s="26"/>
      <c r="AJ51" s="26"/>
      <c r="AK51" s="26"/>
      <c r="AL51" s="187"/>
      <c r="AM51" s="89"/>
      <c r="AN51" s="45"/>
      <c r="AO51" s="26"/>
      <c r="AP51" s="26"/>
      <c r="AQ51" s="26"/>
    </row>
    <row r="52" spans="1:43" ht="11.25" customHeight="1" x14ac:dyDescent="0.2">
      <c r="A52" s="28"/>
      <c r="B52" s="757">
        <v>229</v>
      </c>
      <c r="C52" s="94"/>
      <c r="D52" s="95"/>
      <c r="E52" s="934" t="s">
        <v>546</v>
      </c>
      <c r="F52" s="934"/>
      <c r="G52" s="934"/>
      <c r="H52" s="934"/>
      <c r="I52" s="934"/>
      <c r="J52" s="934"/>
      <c r="K52" s="934"/>
      <c r="L52" s="934"/>
      <c r="M52" s="934"/>
      <c r="N52" s="934"/>
      <c r="O52" s="934"/>
      <c r="P52" s="934"/>
      <c r="Q52" s="934"/>
      <c r="R52" s="934"/>
      <c r="S52" s="934"/>
      <c r="T52" s="934"/>
      <c r="U52" s="28"/>
      <c r="V52" s="95"/>
      <c r="AM52" s="94"/>
      <c r="AN52" s="95"/>
      <c r="AO52" s="28"/>
      <c r="AP52" s="28"/>
      <c r="AQ52" s="28"/>
    </row>
    <row r="53" spans="1:43" ht="6" customHeight="1" x14ac:dyDescent="0.2">
      <c r="A53" s="28"/>
      <c r="B53" s="757"/>
      <c r="C53" s="94"/>
      <c r="D53" s="95"/>
      <c r="E53" s="157"/>
      <c r="F53" s="157"/>
      <c r="G53" s="157"/>
      <c r="H53" s="157"/>
      <c r="I53" s="157"/>
      <c r="J53" s="157"/>
      <c r="K53" s="157"/>
      <c r="L53" s="157"/>
      <c r="M53" s="157"/>
      <c r="N53" s="157"/>
      <c r="O53" s="157"/>
      <c r="P53" s="157"/>
      <c r="Q53" s="157"/>
      <c r="R53" s="157"/>
      <c r="S53" s="157"/>
      <c r="T53" s="157"/>
      <c r="U53" s="28"/>
      <c r="V53" s="95"/>
      <c r="AM53" s="94"/>
      <c r="AN53" s="95"/>
      <c r="AO53" s="28"/>
      <c r="AP53" s="28"/>
      <c r="AQ53" s="28"/>
    </row>
    <row r="54" spans="1:43" ht="11.25" customHeight="1" x14ac:dyDescent="0.2">
      <c r="A54" s="28"/>
      <c r="B54" s="757"/>
      <c r="C54" s="94"/>
      <c r="D54" s="95"/>
      <c r="E54" s="157"/>
      <c r="F54" s="157"/>
      <c r="G54" s="157"/>
      <c r="H54" s="157"/>
      <c r="I54" s="157"/>
      <c r="J54" s="158" t="s">
        <v>547</v>
      </c>
      <c r="K54" s="157"/>
      <c r="L54" s="271"/>
      <c r="M54" s="157"/>
      <c r="N54" s="157"/>
      <c r="O54" s="157"/>
      <c r="P54" s="157"/>
      <c r="Q54" s="158" t="s">
        <v>478</v>
      </c>
      <c r="R54" s="157"/>
      <c r="S54" s="157"/>
      <c r="T54" s="157"/>
      <c r="U54" s="28"/>
      <c r="V54" s="95"/>
      <c r="W54" s="24"/>
      <c r="X54" s="24"/>
      <c r="Y54" s="24"/>
      <c r="Z54" s="24"/>
      <c r="AA54" s="24"/>
      <c r="AB54" s="24"/>
      <c r="AC54" s="24"/>
      <c r="AD54" s="24"/>
      <c r="AE54" s="24"/>
      <c r="AF54" s="24"/>
      <c r="AG54" s="24"/>
      <c r="AH54" s="24"/>
      <c r="AI54" s="24"/>
      <c r="AJ54" s="24"/>
      <c r="AK54" s="24"/>
      <c r="AL54" s="178"/>
      <c r="AM54" s="94"/>
      <c r="AN54" s="95"/>
      <c r="AO54" s="28"/>
      <c r="AP54" s="28"/>
      <c r="AQ54" s="28"/>
    </row>
    <row r="55" spans="1:43" ht="6" customHeight="1" x14ac:dyDescent="0.2">
      <c r="A55" s="28"/>
      <c r="B55" s="757"/>
      <c r="C55" s="94"/>
      <c r="D55" s="95"/>
      <c r="E55" s="157"/>
      <c r="F55" s="157"/>
      <c r="G55" s="157"/>
      <c r="H55" s="157"/>
      <c r="I55" s="157"/>
      <c r="J55" s="158"/>
      <c r="K55" s="157"/>
      <c r="L55" s="271"/>
      <c r="M55" s="157"/>
      <c r="N55" s="157"/>
      <c r="O55" s="157"/>
      <c r="P55" s="157"/>
      <c r="Q55" s="157"/>
      <c r="R55" s="157"/>
      <c r="S55" s="157"/>
      <c r="T55" s="157"/>
      <c r="U55" s="28"/>
      <c r="V55" s="95"/>
      <c r="W55" s="24"/>
      <c r="X55" s="24"/>
      <c r="Y55" s="24"/>
      <c r="Z55" s="24"/>
      <c r="AA55" s="24"/>
      <c r="AB55" s="24"/>
      <c r="AC55" s="24"/>
      <c r="AD55" s="24"/>
      <c r="AE55" s="24"/>
      <c r="AF55" s="24"/>
      <c r="AG55" s="24"/>
      <c r="AH55" s="24"/>
      <c r="AI55" s="24"/>
      <c r="AJ55" s="24"/>
      <c r="AK55" s="24"/>
      <c r="AL55" s="178"/>
      <c r="AM55" s="94"/>
      <c r="AN55" s="95"/>
      <c r="AO55" s="28"/>
      <c r="AP55" s="28"/>
      <c r="AQ55" s="28"/>
    </row>
    <row r="56" spans="1:43" ht="11.25" customHeight="1" x14ac:dyDescent="0.2">
      <c r="A56" s="28"/>
      <c r="B56" s="757"/>
      <c r="C56" s="94"/>
      <c r="D56" s="95"/>
      <c r="E56" s="265" t="s">
        <v>55</v>
      </c>
      <c r="F56" s="924" t="str">
        <f ca="1">VLOOKUP(CONCATENATE($B$52&amp;INDIRECT(ADDRESS(ROW(),COLUMN()-1))),Language_Translations,MATCH(Language_Selected,Language_Options,0),FALSE)</f>
        <v>Est-ce que vous vouliez avoir un enfant plus tard ou est-ce que vous ne vouliez plus d'enfant ?</v>
      </c>
      <c r="G56" s="924"/>
      <c r="H56" s="924"/>
      <c r="I56" s="924"/>
      <c r="J56" s="924"/>
      <c r="K56" s="924"/>
      <c r="L56" s="945"/>
      <c r="M56" s="265" t="s">
        <v>56</v>
      </c>
      <c r="N56" s="924" t="str">
        <f ca="1">VLOOKUP(CONCATENATE($B$52&amp;INDIRECT(ADDRESS(ROW(),COLUMN()-1))),Language_Translations,MATCH(Language_Selected,Language_Options,0),FALSE)</f>
        <v>Est-ce que vous vouliez avoir un enfant plus tard ou est-ce que vous ne vouliez pas avoir d'enfant ?</v>
      </c>
      <c r="O56" s="924"/>
      <c r="P56" s="924"/>
      <c r="Q56" s="924"/>
      <c r="R56" s="924"/>
      <c r="S56" s="924"/>
      <c r="T56" s="924"/>
      <c r="U56" s="28"/>
      <c r="V56" s="95"/>
      <c r="W56" s="24"/>
      <c r="X56" s="24"/>
      <c r="Y56" s="24"/>
      <c r="Z56" s="24"/>
      <c r="AA56" s="24"/>
      <c r="AB56" s="24"/>
      <c r="AC56" s="24"/>
      <c r="AD56" s="24"/>
      <c r="AE56" s="24"/>
      <c r="AF56" s="24"/>
      <c r="AG56" s="24"/>
      <c r="AH56" s="24"/>
      <c r="AI56" s="24"/>
      <c r="AJ56" s="24"/>
      <c r="AK56" s="24"/>
      <c r="AL56" s="178"/>
      <c r="AM56" s="94"/>
      <c r="AN56" s="95"/>
      <c r="AO56" s="28"/>
      <c r="AP56" s="28"/>
      <c r="AQ56" s="28"/>
    </row>
    <row r="57" spans="1:43" ht="11.25" customHeight="1" x14ac:dyDescent="0.2">
      <c r="A57" s="28"/>
      <c r="B57" s="757"/>
      <c r="C57" s="94"/>
      <c r="D57" s="95"/>
      <c r="E57" s="338"/>
      <c r="F57" s="924"/>
      <c r="G57" s="924"/>
      <c r="H57" s="924"/>
      <c r="I57" s="924"/>
      <c r="J57" s="924"/>
      <c r="K57" s="924"/>
      <c r="L57" s="945"/>
      <c r="M57" s="338"/>
      <c r="N57" s="924"/>
      <c r="O57" s="924"/>
      <c r="P57" s="924"/>
      <c r="Q57" s="924"/>
      <c r="R57" s="924"/>
      <c r="S57" s="924"/>
      <c r="T57" s="924"/>
      <c r="U57" s="28"/>
      <c r="V57" s="95"/>
      <c r="W57" s="24" t="s">
        <v>548</v>
      </c>
      <c r="X57" s="24"/>
      <c r="Y57" s="24"/>
      <c r="Z57" s="182"/>
      <c r="AA57" s="182" t="s">
        <v>2</v>
      </c>
      <c r="AB57" s="182"/>
      <c r="AC57" s="182"/>
      <c r="AD57" s="182"/>
      <c r="AE57" s="182"/>
      <c r="AF57" s="182"/>
      <c r="AG57" s="182"/>
      <c r="AH57" s="182"/>
      <c r="AI57" s="182"/>
      <c r="AJ57" s="182"/>
      <c r="AK57" s="182"/>
      <c r="AL57" s="178" t="s">
        <v>10</v>
      </c>
      <c r="AM57" s="94"/>
      <c r="AN57" s="95"/>
      <c r="AO57" s="28"/>
      <c r="AP57" s="28"/>
      <c r="AQ57" s="28"/>
    </row>
    <row r="58" spans="1:43" ht="11.25" customHeight="1" x14ac:dyDescent="0.2">
      <c r="A58" s="28"/>
      <c r="B58" s="757"/>
      <c r="C58" s="94"/>
      <c r="D58" s="95"/>
      <c r="E58" s="338"/>
      <c r="F58" s="924"/>
      <c r="G58" s="924"/>
      <c r="H58" s="924"/>
      <c r="I58" s="924"/>
      <c r="J58" s="924"/>
      <c r="K58" s="924"/>
      <c r="L58" s="945"/>
      <c r="M58" s="338"/>
      <c r="N58" s="924"/>
      <c r="O58" s="924"/>
      <c r="P58" s="924"/>
      <c r="Q58" s="924"/>
      <c r="R58" s="924"/>
      <c r="S58" s="924"/>
      <c r="T58" s="924"/>
      <c r="U58" s="28"/>
      <c r="V58" s="95"/>
      <c r="W58" s="24" t="s">
        <v>549</v>
      </c>
      <c r="X58" s="24"/>
      <c r="Y58" s="24"/>
      <c r="Z58" s="24"/>
      <c r="AB58" s="183" t="s">
        <v>2</v>
      </c>
      <c r="AC58" s="182"/>
      <c r="AD58" s="182"/>
      <c r="AE58" s="182"/>
      <c r="AF58" s="182"/>
      <c r="AG58" s="182"/>
      <c r="AH58" s="182"/>
      <c r="AI58" s="182"/>
      <c r="AJ58" s="182"/>
      <c r="AK58" s="182"/>
      <c r="AL58" s="178" t="s">
        <v>12</v>
      </c>
      <c r="AM58" s="94"/>
      <c r="AN58" s="95"/>
      <c r="AO58" s="28"/>
      <c r="AP58" s="28"/>
      <c r="AQ58" s="28"/>
    </row>
    <row r="59" spans="1:43" ht="11.25" customHeight="1" x14ac:dyDescent="0.2">
      <c r="A59" s="766"/>
      <c r="B59" s="757"/>
      <c r="C59" s="765"/>
      <c r="D59" s="95"/>
      <c r="E59" s="767"/>
      <c r="F59" s="924"/>
      <c r="G59" s="924"/>
      <c r="H59" s="924"/>
      <c r="I59" s="924"/>
      <c r="J59" s="924"/>
      <c r="K59" s="924"/>
      <c r="L59" s="945"/>
      <c r="M59" s="767"/>
      <c r="N59" s="924"/>
      <c r="O59" s="924"/>
      <c r="P59" s="924"/>
      <c r="Q59" s="924"/>
      <c r="R59" s="924"/>
      <c r="S59" s="924"/>
      <c r="T59" s="924"/>
      <c r="U59" s="766"/>
      <c r="V59" s="95"/>
      <c r="W59" s="792"/>
      <c r="X59" s="792"/>
      <c r="Y59" s="792"/>
      <c r="Z59" s="792"/>
      <c r="AB59" s="183"/>
      <c r="AC59" s="182"/>
      <c r="AD59" s="182"/>
      <c r="AE59" s="182"/>
      <c r="AF59" s="182"/>
      <c r="AG59" s="182"/>
      <c r="AH59" s="182"/>
      <c r="AI59" s="182"/>
      <c r="AJ59" s="182"/>
      <c r="AK59" s="182"/>
      <c r="AL59" s="178"/>
      <c r="AM59" s="765"/>
      <c r="AN59" s="95"/>
      <c r="AO59" s="766"/>
      <c r="AP59" s="766"/>
      <c r="AQ59" s="766"/>
    </row>
    <row r="60" spans="1:43" x14ac:dyDescent="0.2">
      <c r="A60" s="28"/>
      <c r="B60" s="757"/>
      <c r="C60" s="94"/>
      <c r="D60" s="95"/>
      <c r="E60" s="338"/>
      <c r="F60" s="924"/>
      <c r="G60" s="924"/>
      <c r="H60" s="924"/>
      <c r="I60" s="924"/>
      <c r="J60" s="924"/>
      <c r="K60" s="924"/>
      <c r="L60" s="945"/>
      <c r="M60" s="338"/>
      <c r="N60" s="924"/>
      <c r="O60" s="924"/>
      <c r="P60" s="924"/>
      <c r="Q60" s="924"/>
      <c r="R60" s="924"/>
      <c r="S60" s="924"/>
      <c r="T60" s="924"/>
      <c r="U60" s="28"/>
      <c r="V60" s="95"/>
      <c r="W60" s="24"/>
      <c r="X60" s="24"/>
      <c r="Y60" s="24"/>
      <c r="Z60" s="24"/>
      <c r="AA60" s="24"/>
      <c r="AB60" s="24"/>
      <c r="AC60" s="24"/>
      <c r="AD60" s="24"/>
      <c r="AE60" s="24"/>
      <c r="AF60" s="24"/>
      <c r="AG60" s="24"/>
      <c r="AH60" s="24"/>
      <c r="AI60" s="24"/>
      <c r="AJ60" s="24"/>
      <c r="AK60" s="24"/>
      <c r="AL60" s="178"/>
      <c r="AM60" s="94"/>
      <c r="AN60" s="95"/>
      <c r="AO60" s="28"/>
      <c r="AP60" s="28"/>
      <c r="AQ60" s="28"/>
    </row>
    <row r="61" spans="1:43" ht="6" customHeight="1" x14ac:dyDescent="0.2">
      <c r="A61" s="30"/>
      <c r="B61" s="793"/>
      <c r="C61" s="91"/>
      <c r="D61" s="44"/>
      <c r="E61" s="30"/>
      <c r="F61" s="30"/>
      <c r="G61" s="30"/>
      <c r="H61" s="30"/>
      <c r="I61" s="30"/>
      <c r="J61" s="30"/>
      <c r="K61" s="30"/>
      <c r="L61" s="30"/>
      <c r="M61" s="30"/>
      <c r="N61" s="30"/>
      <c r="O61" s="30"/>
      <c r="P61" s="30"/>
      <c r="Q61" s="30"/>
      <c r="R61" s="30"/>
      <c r="S61" s="30"/>
      <c r="T61" s="30"/>
      <c r="U61" s="30"/>
      <c r="V61" s="44"/>
      <c r="W61" s="30"/>
      <c r="X61" s="30"/>
      <c r="Y61" s="30"/>
      <c r="Z61" s="30"/>
      <c r="AA61" s="30"/>
      <c r="AB61" s="30"/>
      <c r="AC61" s="30"/>
      <c r="AD61" s="30"/>
      <c r="AE61" s="30"/>
      <c r="AF61" s="30"/>
      <c r="AG61" s="30"/>
      <c r="AH61" s="30"/>
      <c r="AI61" s="30"/>
      <c r="AJ61" s="30"/>
      <c r="AK61" s="30"/>
      <c r="AL61" s="185"/>
      <c r="AM61" s="91"/>
      <c r="AN61" s="44"/>
      <c r="AO61" s="30"/>
      <c r="AP61" s="30"/>
      <c r="AQ61" s="30"/>
    </row>
    <row r="62" spans="1:43" ht="6" customHeight="1" x14ac:dyDescent="0.2">
      <c r="A62" s="26"/>
      <c r="B62" s="756"/>
      <c r="C62" s="89"/>
      <c r="D62" s="45"/>
      <c r="E62" s="26"/>
      <c r="F62" s="26"/>
      <c r="G62" s="26"/>
      <c r="H62" s="26"/>
      <c r="I62" s="26"/>
      <c r="J62" s="26"/>
      <c r="K62" s="26"/>
      <c r="L62" s="26"/>
      <c r="M62" s="26"/>
      <c r="N62" s="26"/>
      <c r="O62" s="26"/>
      <c r="P62" s="26"/>
      <c r="Q62" s="26"/>
      <c r="R62" s="26"/>
      <c r="S62" s="26"/>
      <c r="T62" s="26"/>
      <c r="U62" s="26"/>
      <c r="V62" s="45"/>
      <c r="W62" s="26"/>
      <c r="X62" s="26"/>
      <c r="Y62" s="26"/>
      <c r="Z62" s="26"/>
      <c r="AA62" s="26"/>
      <c r="AB62" s="26"/>
      <c r="AC62" s="26"/>
      <c r="AD62" s="26"/>
      <c r="AE62" s="26"/>
      <c r="AF62" s="26"/>
      <c r="AG62" s="26"/>
      <c r="AH62" s="26"/>
      <c r="AI62" s="26"/>
      <c r="AJ62" s="26"/>
      <c r="AK62" s="26"/>
      <c r="AL62" s="187"/>
      <c r="AM62" s="89"/>
      <c r="AN62" s="45"/>
      <c r="AO62" s="26"/>
      <c r="AP62" s="26"/>
      <c r="AQ62" s="26"/>
    </row>
    <row r="63" spans="1:43" ht="11.25" customHeight="1" x14ac:dyDescent="0.2">
      <c r="A63" s="28"/>
      <c r="B63" s="777">
        <v>230</v>
      </c>
      <c r="C63" s="94"/>
      <c r="D63" s="95"/>
      <c r="E63" s="927" t="str">
        <f ca="1">VLOOKUP(INDIRECT(ADDRESS(ROW(),COLUMN()-3)),Language_Translations,MATCH(Language_Selected,Language_Options,0),FALSE)</f>
        <v>Avez-vous déjà eu une grossesse qui s'est terminée par une fausse-couche, un avortement ou un mort-né ?</v>
      </c>
      <c r="F63" s="927"/>
      <c r="G63" s="927"/>
      <c r="H63" s="927"/>
      <c r="I63" s="927"/>
      <c r="J63" s="927"/>
      <c r="K63" s="927"/>
      <c r="L63" s="927"/>
      <c r="M63" s="927"/>
      <c r="N63" s="927"/>
      <c r="O63" s="927"/>
      <c r="P63" s="927"/>
      <c r="Q63" s="927"/>
      <c r="R63" s="927"/>
      <c r="S63" s="927"/>
      <c r="T63" s="927"/>
      <c r="U63" s="24"/>
      <c r="V63" s="95"/>
      <c r="W63" s="699" t="s">
        <v>444</v>
      </c>
      <c r="X63" s="24"/>
      <c r="Y63" s="182" t="s">
        <v>2</v>
      </c>
      <c r="Z63" s="182"/>
      <c r="AA63" s="182"/>
      <c r="AB63" s="182"/>
      <c r="AC63" s="182"/>
      <c r="AD63" s="182"/>
      <c r="AE63" s="182"/>
      <c r="AF63" s="182"/>
      <c r="AG63" s="182"/>
      <c r="AH63" s="182"/>
      <c r="AI63" s="182"/>
      <c r="AJ63" s="182"/>
      <c r="AK63" s="182"/>
      <c r="AL63" s="178" t="s">
        <v>10</v>
      </c>
      <c r="AM63" s="94"/>
      <c r="AN63" s="95"/>
      <c r="AO63" s="24"/>
      <c r="AP63" s="24"/>
      <c r="AQ63" s="24"/>
    </row>
    <row r="64" spans="1:43" x14ac:dyDescent="0.2">
      <c r="A64" s="28"/>
      <c r="B64" s="777"/>
      <c r="C64" s="94"/>
      <c r="D64" s="95"/>
      <c r="E64" s="927"/>
      <c r="F64" s="927"/>
      <c r="G64" s="927"/>
      <c r="H64" s="927"/>
      <c r="I64" s="927"/>
      <c r="J64" s="927"/>
      <c r="K64" s="927"/>
      <c r="L64" s="927"/>
      <c r="M64" s="927"/>
      <c r="N64" s="927"/>
      <c r="O64" s="927"/>
      <c r="P64" s="927"/>
      <c r="Q64" s="927"/>
      <c r="R64" s="927"/>
      <c r="S64" s="927"/>
      <c r="T64" s="927"/>
      <c r="U64" s="24"/>
      <c r="V64" s="95"/>
      <c r="W64" s="24" t="s">
        <v>445</v>
      </c>
      <c r="X64" s="24"/>
      <c r="Y64" s="182" t="s">
        <v>2</v>
      </c>
      <c r="Z64" s="182"/>
      <c r="AA64" s="182"/>
      <c r="AB64" s="182"/>
      <c r="AC64" s="182"/>
      <c r="AD64" s="182"/>
      <c r="AE64" s="182"/>
      <c r="AF64" s="182"/>
      <c r="AG64" s="182"/>
      <c r="AH64" s="182"/>
      <c r="AI64" s="182"/>
      <c r="AJ64" s="182"/>
      <c r="AK64" s="182"/>
      <c r="AL64" s="178" t="s">
        <v>12</v>
      </c>
      <c r="AM64" s="94"/>
      <c r="AN64" s="95"/>
      <c r="AO64" s="24"/>
      <c r="AP64" s="29">
        <v>239</v>
      </c>
      <c r="AQ64" s="24"/>
    </row>
    <row r="65" spans="1:43" x14ac:dyDescent="0.2">
      <c r="A65" s="766"/>
      <c r="B65" s="777"/>
      <c r="C65" s="765"/>
      <c r="D65" s="95"/>
      <c r="E65" s="927"/>
      <c r="F65" s="927"/>
      <c r="G65" s="927"/>
      <c r="H65" s="927"/>
      <c r="I65" s="927"/>
      <c r="J65" s="927"/>
      <c r="K65" s="927"/>
      <c r="L65" s="927"/>
      <c r="M65" s="927"/>
      <c r="N65" s="927"/>
      <c r="O65" s="927"/>
      <c r="P65" s="927"/>
      <c r="Q65" s="927"/>
      <c r="R65" s="927"/>
      <c r="S65" s="927"/>
      <c r="T65" s="927"/>
      <c r="U65" s="792"/>
      <c r="V65" s="95"/>
      <c r="W65" s="792"/>
      <c r="X65" s="792"/>
      <c r="Y65" s="182"/>
      <c r="Z65" s="182"/>
      <c r="AA65" s="182"/>
      <c r="AB65" s="182"/>
      <c r="AC65" s="182"/>
      <c r="AD65" s="182"/>
      <c r="AE65" s="182"/>
      <c r="AF65" s="182"/>
      <c r="AG65" s="182"/>
      <c r="AH65" s="182"/>
      <c r="AI65" s="182"/>
      <c r="AJ65" s="182"/>
      <c r="AK65" s="182"/>
      <c r="AL65" s="178"/>
      <c r="AM65" s="765"/>
      <c r="AN65" s="95"/>
      <c r="AO65" s="792"/>
      <c r="AP65" s="769"/>
      <c r="AQ65" s="792"/>
    </row>
    <row r="66" spans="1:43" ht="6" customHeight="1" x14ac:dyDescent="0.2">
      <c r="A66" s="30"/>
      <c r="B66" s="793"/>
      <c r="C66" s="91"/>
      <c r="D66" s="44"/>
      <c r="E66" s="30"/>
      <c r="F66" s="30"/>
      <c r="G66" s="30"/>
      <c r="H66" s="30"/>
      <c r="I66" s="30"/>
      <c r="J66" s="30"/>
      <c r="K66" s="30"/>
      <c r="L66" s="30"/>
      <c r="M66" s="30"/>
      <c r="N66" s="30"/>
      <c r="O66" s="30"/>
      <c r="P66" s="30"/>
      <c r="Q66" s="30"/>
      <c r="R66" s="30"/>
      <c r="S66" s="30"/>
      <c r="T66" s="30"/>
      <c r="U66" s="30"/>
      <c r="V66" s="44"/>
      <c r="W66" s="30"/>
      <c r="X66" s="30"/>
      <c r="Y66" s="30"/>
      <c r="Z66" s="30"/>
      <c r="AA66" s="30"/>
      <c r="AB66" s="30"/>
      <c r="AC66" s="30"/>
      <c r="AD66" s="30"/>
      <c r="AE66" s="30"/>
      <c r="AF66" s="30"/>
      <c r="AG66" s="30"/>
      <c r="AH66" s="30"/>
      <c r="AI66" s="30"/>
      <c r="AJ66" s="30"/>
      <c r="AK66" s="30"/>
      <c r="AL66" s="185"/>
      <c r="AM66" s="91"/>
      <c r="AN66" s="44"/>
      <c r="AO66" s="30"/>
      <c r="AP66" s="30"/>
      <c r="AQ66" s="30"/>
    </row>
    <row r="67" spans="1:43" ht="6" customHeight="1" x14ac:dyDescent="0.2">
      <c r="A67" s="26"/>
      <c r="B67" s="756"/>
      <c r="C67" s="89"/>
      <c r="D67" s="45"/>
      <c r="E67" s="26"/>
      <c r="F67" s="26"/>
      <c r="G67" s="26"/>
      <c r="H67" s="26"/>
      <c r="I67" s="26"/>
      <c r="J67" s="26"/>
      <c r="K67" s="26"/>
      <c r="L67" s="26"/>
      <c r="M67" s="26"/>
      <c r="N67" s="26"/>
      <c r="O67" s="26"/>
      <c r="P67" s="26"/>
      <c r="Q67" s="26"/>
      <c r="R67" s="26"/>
      <c r="S67" s="26"/>
      <c r="T67" s="26"/>
      <c r="U67" s="26"/>
      <c r="V67" s="45"/>
      <c r="W67" s="26"/>
      <c r="X67" s="26"/>
      <c r="Y67" s="26"/>
      <c r="Z67" s="26"/>
      <c r="AA67" s="26"/>
      <c r="AB67" s="26"/>
      <c r="AC67" s="26"/>
      <c r="AD67" s="26"/>
      <c r="AE67" s="26"/>
      <c r="AF67" s="26"/>
      <c r="AG67" s="26"/>
      <c r="AH67" s="26"/>
      <c r="AI67" s="26"/>
      <c r="AJ67" s="26"/>
      <c r="AK67" s="26"/>
      <c r="AL67" s="187"/>
      <c r="AM67" s="89"/>
      <c r="AN67" s="45"/>
      <c r="AO67" s="26"/>
      <c r="AP67" s="26"/>
      <c r="AQ67" s="26"/>
    </row>
    <row r="68" spans="1:43" ht="11.25" customHeight="1" x14ac:dyDescent="0.2">
      <c r="A68" s="28"/>
      <c r="B68" s="757">
        <v>231</v>
      </c>
      <c r="C68" s="94"/>
      <c r="D68" s="95"/>
      <c r="E68" s="918" t="str">
        <f ca="1">VLOOKUP(INDIRECT(ADDRESS(ROW(),COLUMN()-3)),Language_Translations,MATCH(Language_Selected,Language_Options,0),FALSE)</f>
        <v>Quand la dernière grossesse de ce genre s'est-elle terminée ?</v>
      </c>
      <c r="F68" s="918"/>
      <c r="G68" s="918"/>
      <c r="H68" s="918"/>
      <c r="I68" s="918"/>
      <c r="J68" s="918"/>
      <c r="K68" s="918"/>
      <c r="L68" s="918"/>
      <c r="M68" s="918"/>
      <c r="N68" s="918"/>
      <c r="O68" s="918"/>
      <c r="P68" s="918"/>
      <c r="Q68" s="918"/>
      <c r="R68" s="918"/>
      <c r="S68" s="918"/>
      <c r="T68" s="918"/>
      <c r="U68" s="28"/>
      <c r="V68" s="95"/>
      <c r="W68" s="28"/>
      <c r="X68" s="28"/>
      <c r="Y68" s="28"/>
      <c r="Z68" s="28"/>
      <c r="AA68" s="28"/>
      <c r="AB68" s="28"/>
      <c r="AC68" s="28"/>
      <c r="AD68" s="28"/>
      <c r="AE68" s="28"/>
      <c r="AF68" s="28"/>
      <c r="AG68" s="28"/>
      <c r="AH68" s="28"/>
      <c r="AI68" s="45"/>
      <c r="AJ68" s="89"/>
      <c r="AK68" s="45"/>
      <c r="AL68" s="37"/>
      <c r="AM68" s="94"/>
      <c r="AN68" s="95"/>
      <c r="AO68" s="28"/>
      <c r="AP68" s="28"/>
      <c r="AQ68" s="28"/>
    </row>
    <row r="69" spans="1:43" x14ac:dyDescent="0.2">
      <c r="A69" s="28"/>
      <c r="B69" s="757"/>
      <c r="C69" s="94"/>
      <c r="D69" s="95"/>
      <c r="E69" s="918"/>
      <c r="F69" s="918"/>
      <c r="G69" s="918"/>
      <c r="H69" s="918"/>
      <c r="I69" s="918"/>
      <c r="J69" s="918"/>
      <c r="K69" s="918"/>
      <c r="L69" s="918"/>
      <c r="M69" s="918"/>
      <c r="N69" s="918"/>
      <c r="O69" s="918"/>
      <c r="P69" s="918"/>
      <c r="Q69" s="918"/>
      <c r="R69" s="918"/>
      <c r="S69" s="918"/>
      <c r="T69" s="918"/>
      <c r="U69" s="28"/>
      <c r="V69" s="95"/>
      <c r="W69" s="28" t="s">
        <v>388</v>
      </c>
      <c r="X69" s="28"/>
      <c r="Y69" s="28"/>
      <c r="Z69" s="90" t="s">
        <v>2</v>
      </c>
      <c r="AA69" s="193"/>
      <c r="AB69" s="90"/>
      <c r="AC69" s="90"/>
      <c r="AD69" s="90"/>
      <c r="AE69" s="90"/>
      <c r="AF69" s="90"/>
      <c r="AG69" s="90"/>
      <c r="AH69" s="90"/>
      <c r="AI69" s="44"/>
      <c r="AJ69" s="91"/>
      <c r="AK69" s="44"/>
      <c r="AL69" s="39"/>
      <c r="AM69" s="94"/>
      <c r="AN69" s="95"/>
      <c r="AO69" s="28"/>
      <c r="AP69" s="28"/>
      <c r="AQ69" s="28"/>
    </row>
    <row r="70" spans="1:43" x14ac:dyDescent="0.2">
      <c r="A70" s="28"/>
      <c r="B70" s="757"/>
      <c r="C70" s="94"/>
      <c r="D70" s="95"/>
      <c r="E70" s="918"/>
      <c r="F70" s="918"/>
      <c r="G70" s="918"/>
      <c r="H70" s="918"/>
      <c r="I70" s="918"/>
      <c r="J70" s="918"/>
      <c r="K70" s="918"/>
      <c r="L70" s="918"/>
      <c r="M70" s="918"/>
      <c r="N70" s="918"/>
      <c r="O70" s="918"/>
      <c r="P70" s="918"/>
      <c r="Q70" s="918"/>
      <c r="R70" s="918"/>
      <c r="S70" s="918"/>
      <c r="T70" s="918"/>
      <c r="U70" s="28"/>
      <c r="V70" s="95"/>
      <c r="W70" s="28"/>
      <c r="X70" s="28"/>
      <c r="Y70" s="28"/>
      <c r="Z70" s="28"/>
      <c r="AA70" s="28"/>
      <c r="AB70" s="28"/>
      <c r="AC70" s="28"/>
      <c r="AD70" s="28"/>
      <c r="AE70" s="45"/>
      <c r="AF70" s="89"/>
      <c r="AG70" s="45"/>
      <c r="AH70" s="89"/>
      <c r="AI70" s="45"/>
      <c r="AJ70" s="89"/>
      <c r="AK70" s="45"/>
      <c r="AL70" s="37"/>
      <c r="AM70" s="94"/>
      <c r="AN70" s="95"/>
      <c r="AO70" s="28"/>
      <c r="AP70" s="28"/>
      <c r="AQ70" s="28"/>
    </row>
    <row r="71" spans="1:43" x14ac:dyDescent="0.2">
      <c r="A71" s="28"/>
      <c r="B71" s="757"/>
      <c r="C71" s="94"/>
      <c r="D71" s="95"/>
      <c r="E71" s="918"/>
      <c r="F71" s="918"/>
      <c r="G71" s="918"/>
      <c r="H71" s="918"/>
      <c r="I71" s="918"/>
      <c r="J71" s="918"/>
      <c r="K71" s="918"/>
      <c r="L71" s="918"/>
      <c r="M71" s="918"/>
      <c r="N71" s="918"/>
      <c r="O71" s="918"/>
      <c r="P71" s="918"/>
      <c r="Q71" s="918"/>
      <c r="R71" s="918"/>
      <c r="S71" s="918"/>
      <c r="T71" s="918"/>
      <c r="U71" s="28"/>
      <c r="V71" s="95"/>
      <c r="W71" s="28" t="s">
        <v>389</v>
      </c>
      <c r="X71" s="28"/>
      <c r="Y71" s="28"/>
      <c r="Z71" s="90" t="s">
        <v>2</v>
      </c>
      <c r="AA71" s="90"/>
      <c r="AB71" s="90"/>
      <c r="AC71" s="90"/>
      <c r="AD71" s="90"/>
      <c r="AE71" s="44"/>
      <c r="AF71" s="91"/>
      <c r="AG71" s="44"/>
      <c r="AH71" s="91"/>
      <c r="AI71" s="44"/>
      <c r="AJ71" s="91"/>
      <c r="AK71" s="44"/>
      <c r="AL71" s="39"/>
      <c r="AM71" s="94"/>
      <c r="AN71" s="95"/>
      <c r="AO71" s="28"/>
      <c r="AP71" s="28"/>
      <c r="AQ71" s="28"/>
    </row>
    <row r="72" spans="1:43" ht="6" customHeight="1" x14ac:dyDescent="0.2">
      <c r="A72" s="30"/>
      <c r="B72" s="793"/>
      <c r="C72" s="91"/>
      <c r="D72" s="44"/>
      <c r="E72" s="30"/>
      <c r="F72" s="30"/>
      <c r="G72" s="30"/>
      <c r="H72" s="30"/>
      <c r="I72" s="30"/>
      <c r="J72" s="30"/>
      <c r="K72" s="30"/>
      <c r="L72" s="30"/>
      <c r="M72" s="30"/>
      <c r="N72" s="30"/>
      <c r="O72" s="30"/>
      <c r="P72" s="30"/>
      <c r="Q72" s="30"/>
      <c r="R72" s="30"/>
      <c r="S72" s="30"/>
      <c r="T72" s="30"/>
      <c r="U72" s="30"/>
      <c r="V72" s="44"/>
      <c r="W72" s="30"/>
      <c r="X72" s="30"/>
      <c r="Y72" s="30"/>
      <c r="Z72" s="30"/>
      <c r="AA72" s="30"/>
      <c r="AB72" s="30"/>
      <c r="AC72" s="30"/>
      <c r="AD72" s="30"/>
      <c r="AE72" s="30"/>
      <c r="AF72" s="30"/>
      <c r="AG72" s="30"/>
      <c r="AH72" s="30"/>
      <c r="AI72" s="30"/>
      <c r="AJ72" s="30"/>
      <c r="AK72" s="30"/>
      <c r="AL72" s="185"/>
      <c r="AM72" s="91"/>
      <c r="AN72" s="44"/>
      <c r="AO72" s="30"/>
      <c r="AP72" s="30"/>
      <c r="AQ72" s="30"/>
    </row>
    <row r="73" spans="1:43" s="190" customFormat="1" ht="6" customHeight="1" x14ac:dyDescent="0.2">
      <c r="A73" s="225"/>
      <c r="B73" s="775"/>
      <c r="C73" s="155"/>
      <c r="D73" s="156"/>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157"/>
      <c r="AL73" s="158"/>
      <c r="AM73" s="155"/>
      <c r="AN73" s="156"/>
      <c r="AO73" s="157"/>
      <c r="AP73" s="157"/>
      <c r="AQ73" s="226"/>
    </row>
    <row r="74" spans="1:43" s="190" customFormat="1" x14ac:dyDescent="0.2">
      <c r="A74" s="225"/>
      <c r="B74" s="775">
        <v>232</v>
      </c>
      <c r="C74" s="155"/>
      <c r="D74" s="156"/>
      <c r="E74" s="934" t="s">
        <v>550</v>
      </c>
      <c r="F74" s="934"/>
      <c r="G74" s="934"/>
      <c r="H74" s="934"/>
      <c r="I74" s="934"/>
      <c r="J74" s="934"/>
      <c r="K74" s="934"/>
      <c r="L74" s="934"/>
      <c r="M74" s="934"/>
      <c r="N74" s="934"/>
      <c r="O74" s="934"/>
      <c r="P74" s="934"/>
      <c r="Q74" s="934"/>
      <c r="R74" s="934"/>
      <c r="S74" s="934"/>
      <c r="T74" s="934"/>
      <c r="U74" s="157"/>
      <c r="V74" s="157"/>
      <c r="W74" s="157"/>
      <c r="X74" s="157"/>
      <c r="Y74" s="157"/>
      <c r="Z74" s="157"/>
      <c r="AA74" s="157"/>
      <c r="AB74" s="157"/>
      <c r="AC74" s="157"/>
      <c r="AD74" s="157"/>
      <c r="AE74" s="157"/>
      <c r="AF74" s="157"/>
      <c r="AG74" s="157"/>
      <c r="AH74" s="157"/>
      <c r="AI74" s="157"/>
      <c r="AJ74" s="157"/>
      <c r="AK74" s="157"/>
      <c r="AL74" s="158"/>
      <c r="AM74" s="155"/>
      <c r="AN74" s="156"/>
      <c r="AO74" s="157"/>
      <c r="AP74" s="157"/>
      <c r="AQ74" s="226"/>
    </row>
    <row r="75" spans="1:43" s="190" customFormat="1" ht="6" customHeight="1" x14ac:dyDescent="0.2">
      <c r="A75" s="225"/>
      <c r="B75" s="803"/>
      <c r="C75" s="155"/>
      <c r="D75" s="156"/>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7"/>
      <c r="AL75" s="158"/>
      <c r="AM75" s="155"/>
      <c r="AN75" s="156"/>
      <c r="AO75" s="157"/>
      <c r="AP75" s="157"/>
      <c r="AQ75" s="226"/>
    </row>
    <row r="76" spans="1:43" s="190" customFormat="1" ht="11.25" customHeight="1" x14ac:dyDescent="0.2">
      <c r="A76" s="225"/>
      <c r="B76" s="174" t="s">
        <v>13</v>
      </c>
      <c r="C76" s="155"/>
      <c r="D76" s="156"/>
      <c r="E76" s="157"/>
      <c r="F76" s="157"/>
      <c r="G76" s="157"/>
      <c r="H76" s="157"/>
      <c r="I76" s="948" t="str">
        <f>"DERNIÈRE GROSSESSE TERMINÉE EN " &amp; FIVE_YRS_BEFORE_SRVY &amp; "-" &amp; FW_YR</f>
        <v>DERNIÈRE GROSSESSE TERMINÉE EN 2010-2015</v>
      </c>
      <c r="J76" s="948"/>
      <c r="K76" s="948"/>
      <c r="L76" s="948"/>
      <c r="M76" s="948"/>
      <c r="N76" s="948"/>
      <c r="O76" s="948"/>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8"/>
      <c r="AM76" s="155"/>
      <c r="AN76" s="156"/>
      <c r="AO76" s="157"/>
      <c r="AP76" s="157"/>
      <c r="AQ76" s="226"/>
    </row>
    <row r="77" spans="1:43" s="190" customFormat="1" x14ac:dyDescent="0.2">
      <c r="A77" s="225"/>
      <c r="B77" s="803"/>
      <c r="C77" s="155"/>
      <c r="D77" s="156"/>
      <c r="E77" s="157"/>
      <c r="F77" s="157"/>
      <c r="G77" s="157"/>
      <c r="H77" s="157"/>
      <c r="I77" s="948"/>
      <c r="J77" s="948"/>
      <c r="K77" s="948"/>
      <c r="L77" s="948"/>
      <c r="M77" s="948"/>
      <c r="N77" s="948"/>
      <c r="O77" s="948"/>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158"/>
      <c r="AM77" s="155"/>
      <c r="AN77" s="156"/>
      <c r="AO77" s="157"/>
      <c r="AP77" s="157">
        <v>234</v>
      </c>
      <c r="AQ77" s="226"/>
    </row>
    <row r="78" spans="1:43" s="190" customFormat="1" x14ac:dyDescent="0.2">
      <c r="A78" s="225"/>
      <c r="B78" s="803"/>
      <c r="C78" s="155"/>
      <c r="D78" s="156"/>
      <c r="E78" s="157"/>
      <c r="F78" s="157"/>
      <c r="G78" s="157"/>
      <c r="H78" s="157"/>
      <c r="I78" s="157"/>
      <c r="J78" s="157"/>
      <c r="K78" s="157"/>
      <c r="L78" s="157"/>
      <c r="M78" s="157"/>
      <c r="N78" s="157"/>
      <c r="O78" s="269"/>
      <c r="P78" s="157"/>
      <c r="Q78" s="157"/>
      <c r="R78" s="157"/>
      <c r="S78" s="157"/>
      <c r="T78" s="157"/>
      <c r="U78" s="157"/>
      <c r="V78" s="157"/>
      <c r="W78" s="157"/>
      <c r="X78" s="157"/>
      <c r="Y78" s="157"/>
      <c r="Z78" s="157"/>
      <c r="AA78" s="157"/>
      <c r="AB78" s="157"/>
      <c r="AC78" s="157"/>
      <c r="AD78" s="157"/>
      <c r="AE78" s="157"/>
      <c r="AF78" s="157"/>
      <c r="AG78" s="157"/>
      <c r="AH78" s="157"/>
      <c r="AI78" s="157"/>
      <c r="AJ78" s="157"/>
      <c r="AK78" s="157"/>
      <c r="AL78" s="158"/>
      <c r="AM78" s="155"/>
      <c r="AN78" s="156"/>
      <c r="AO78" s="157"/>
      <c r="AP78" s="157"/>
      <c r="AQ78" s="226"/>
    </row>
    <row r="79" spans="1:43" s="190" customFormat="1" ht="11.25" customHeight="1" x14ac:dyDescent="0.2">
      <c r="A79" s="225"/>
      <c r="B79" s="360"/>
      <c r="C79" s="155"/>
      <c r="D79" s="156"/>
      <c r="E79" s="157"/>
      <c r="F79" s="157"/>
      <c r="G79" s="157"/>
      <c r="H79" s="157"/>
      <c r="I79" s="157"/>
      <c r="J79" s="157"/>
      <c r="K79" s="157"/>
      <c r="L79" s="157"/>
      <c r="M79" s="157"/>
      <c r="N79" s="157"/>
      <c r="P79" s="157"/>
      <c r="Q79" s="157"/>
      <c r="R79" s="157"/>
      <c r="S79" s="948" t="str">
        <f>"DERNIÈRE GROSSESSE TERMINÉE EN "&amp; FIVE_YRS_BEFORE_SRVY-1 &amp; " OU PLUS TÔT"</f>
        <v>DERNIÈRE GROSSESSE TERMINÉE EN 2009 OU PLUS TÔT</v>
      </c>
      <c r="T79" s="948"/>
      <c r="U79" s="948"/>
      <c r="V79" s="948"/>
      <c r="W79" s="948"/>
      <c r="X79" s="948"/>
      <c r="Y79" s="948"/>
      <c r="Z79" s="948"/>
      <c r="AA79" s="948"/>
      <c r="AB79" s="948"/>
      <c r="AC79" s="157"/>
      <c r="AD79" s="157"/>
      <c r="AE79" s="157"/>
      <c r="AF79" s="157"/>
      <c r="AG79" s="157"/>
      <c r="AH79" s="157"/>
      <c r="AI79" s="157"/>
      <c r="AJ79" s="157"/>
      <c r="AK79" s="157"/>
      <c r="AL79" s="158"/>
      <c r="AM79" s="155"/>
      <c r="AN79" s="156"/>
      <c r="AO79" s="157"/>
      <c r="AP79" s="157"/>
      <c r="AQ79" s="226"/>
    </row>
    <row r="80" spans="1:43" s="190" customFormat="1" x14ac:dyDescent="0.2">
      <c r="A80" s="225"/>
      <c r="B80" s="775"/>
      <c r="C80" s="155"/>
      <c r="D80" s="156"/>
      <c r="E80" s="157"/>
      <c r="F80" s="157"/>
      <c r="G80" s="157"/>
      <c r="H80" s="157"/>
      <c r="I80" s="157"/>
      <c r="J80" s="157"/>
      <c r="K80" s="157"/>
      <c r="L80" s="157"/>
      <c r="M80" s="157"/>
      <c r="N80" s="157"/>
      <c r="P80" s="157"/>
      <c r="Q80" s="157"/>
      <c r="R80" s="157"/>
      <c r="S80" s="948"/>
      <c r="T80" s="948"/>
      <c r="U80" s="948"/>
      <c r="V80" s="948"/>
      <c r="W80" s="948"/>
      <c r="X80" s="948"/>
      <c r="Y80" s="948"/>
      <c r="Z80" s="948"/>
      <c r="AA80" s="948"/>
      <c r="AB80" s="948"/>
      <c r="AC80" s="157"/>
      <c r="AD80" s="157"/>
      <c r="AE80" s="157"/>
      <c r="AF80" s="157"/>
      <c r="AG80" s="157"/>
      <c r="AH80" s="157"/>
      <c r="AI80" s="157"/>
      <c r="AJ80" s="157"/>
      <c r="AK80" s="157"/>
      <c r="AL80" s="158"/>
      <c r="AM80" s="155"/>
      <c r="AN80" s="156"/>
      <c r="AO80" s="157"/>
      <c r="AP80" s="170">
        <v>239</v>
      </c>
      <c r="AQ80" s="226"/>
    </row>
    <row r="81" spans="1:43" s="190" customFormat="1" x14ac:dyDescent="0.2">
      <c r="A81" s="225"/>
      <c r="B81" s="775"/>
      <c r="C81" s="155"/>
      <c r="D81" s="156"/>
      <c r="E81" s="157"/>
      <c r="F81" s="157"/>
      <c r="G81" s="157"/>
      <c r="H81" s="157"/>
      <c r="I81" s="157"/>
      <c r="J81" s="157"/>
      <c r="K81" s="157"/>
      <c r="L81" s="157"/>
      <c r="M81" s="157"/>
      <c r="N81" s="157"/>
      <c r="P81" s="157"/>
      <c r="Q81" s="157"/>
      <c r="R81" s="157"/>
      <c r="S81" s="948"/>
      <c r="T81" s="948"/>
      <c r="U81" s="948"/>
      <c r="V81" s="948"/>
      <c r="W81" s="948"/>
      <c r="X81" s="948"/>
      <c r="Y81" s="948"/>
      <c r="Z81" s="948"/>
      <c r="AA81" s="948"/>
      <c r="AB81" s="948"/>
      <c r="AC81" s="157"/>
      <c r="AD81" s="157"/>
      <c r="AE81" s="157"/>
      <c r="AF81" s="157"/>
      <c r="AG81" s="157"/>
      <c r="AH81" s="157"/>
      <c r="AI81" s="157"/>
      <c r="AJ81" s="157"/>
      <c r="AK81" s="157"/>
      <c r="AL81" s="158"/>
      <c r="AM81" s="155"/>
      <c r="AN81" s="156"/>
      <c r="AO81" s="157"/>
      <c r="AP81" s="157"/>
      <c r="AQ81" s="226"/>
    </row>
    <row r="82" spans="1:43" s="190" customFormat="1" ht="6" customHeight="1" thickBot="1" x14ac:dyDescent="0.25">
      <c r="A82" s="228"/>
      <c r="B82" s="791"/>
      <c r="C82" s="230"/>
      <c r="D82" s="231"/>
      <c r="E82" s="232"/>
      <c r="F82" s="232"/>
      <c r="G82" s="232"/>
      <c r="H82" s="232"/>
      <c r="I82" s="232"/>
      <c r="J82" s="232"/>
      <c r="K82" s="232"/>
      <c r="L82" s="232"/>
      <c r="M82" s="232"/>
      <c r="N82" s="232"/>
      <c r="O82" s="232"/>
      <c r="P82" s="232"/>
      <c r="Q82" s="232"/>
      <c r="R82" s="232"/>
      <c r="S82" s="232"/>
      <c r="T82" s="232"/>
      <c r="U82" s="232"/>
      <c r="V82" s="232"/>
      <c r="W82" s="232"/>
      <c r="X82" s="232"/>
      <c r="Y82" s="232"/>
      <c r="Z82" s="232"/>
      <c r="AA82" s="232"/>
      <c r="AB82" s="232"/>
      <c r="AC82" s="232"/>
      <c r="AD82" s="232"/>
      <c r="AE82" s="232"/>
      <c r="AF82" s="232"/>
      <c r="AG82" s="232"/>
      <c r="AH82" s="232"/>
      <c r="AI82" s="232"/>
      <c r="AJ82" s="232"/>
      <c r="AK82" s="232"/>
      <c r="AL82" s="233"/>
      <c r="AM82" s="230"/>
      <c r="AN82" s="231"/>
      <c r="AO82" s="232"/>
      <c r="AP82" s="232"/>
      <c r="AQ82" s="234"/>
    </row>
    <row r="83" spans="1:43" s="144" customFormat="1" ht="6" customHeight="1" x14ac:dyDescent="0.2">
      <c r="A83" s="301"/>
      <c r="B83" s="299"/>
      <c r="C83" s="300"/>
      <c r="D83" s="301"/>
      <c r="E83" s="222"/>
      <c r="F83" s="222"/>
      <c r="G83" s="222"/>
      <c r="H83" s="222"/>
      <c r="I83" s="222"/>
      <c r="J83" s="222"/>
      <c r="K83" s="222"/>
      <c r="L83" s="222"/>
      <c r="M83" s="222"/>
      <c r="N83" s="222"/>
      <c r="O83" s="222"/>
      <c r="P83" s="222"/>
      <c r="Q83" s="222"/>
      <c r="R83" s="222"/>
      <c r="S83" s="222"/>
      <c r="T83" s="222"/>
      <c r="U83" s="220"/>
      <c r="V83" s="221"/>
      <c r="W83" s="222"/>
      <c r="X83" s="222"/>
      <c r="Y83" s="222"/>
      <c r="Z83" s="222"/>
      <c r="AA83" s="222"/>
      <c r="AB83" s="222"/>
      <c r="AC83" s="222"/>
      <c r="AD83" s="220"/>
      <c r="AE83" s="221"/>
      <c r="AF83" s="222"/>
      <c r="AG83" s="222"/>
      <c r="AH83" s="222"/>
      <c r="AI83" s="222"/>
      <c r="AJ83" s="222"/>
      <c r="AK83" s="222"/>
      <c r="AL83" s="223"/>
      <c r="AM83" s="220"/>
      <c r="AN83" s="221"/>
      <c r="AO83" s="222"/>
      <c r="AP83" s="222"/>
      <c r="AQ83" s="300"/>
    </row>
    <row r="84" spans="1:43" s="144" customFormat="1" ht="10.5" x14ac:dyDescent="0.2">
      <c r="A84" s="95"/>
      <c r="B84" s="770"/>
      <c r="C84" s="94"/>
      <c r="D84" s="95"/>
      <c r="E84" s="946">
        <v>233</v>
      </c>
      <c r="F84" s="946"/>
      <c r="G84" s="946"/>
      <c r="H84" s="159"/>
      <c r="I84" s="157"/>
      <c r="J84" s="157"/>
      <c r="K84" s="157"/>
      <c r="L84" s="157"/>
      <c r="M84" s="157"/>
      <c r="N84" s="157"/>
      <c r="O84" s="157"/>
      <c r="P84" s="157"/>
      <c r="Q84" s="157"/>
      <c r="R84" s="159"/>
      <c r="S84" s="157"/>
      <c r="T84" s="157"/>
      <c r="U84" s="291"/>
      <c r="V84" s="614"/>
      <c r="W84" s="944">
        <v>234</v>
      </c>
      <c r="X84" s="944"/>
      <c r="Y84" s="944"/>
      <c r="Z84" s="157"/>
      <c r="AA84" s="157"/>
      <c r="AB84" s="157"/>
      <c r="AC84" s="157"/>
      <c r="AD84" s="155"/>
      <c r="AE84" s="156"/>
      <c r="AF84" s="944">
        <v>235</v>
      </c>
      <c r="AG84" s="944"/>
      <c r="AH84" s="174" t="s">
        <v>13</v>
      </c>
      <c r="AI84" s="241"/>
      <c r="AJ84" s="157"/>
      <c r="AK84" s="157"/>
      <c r="AL84" s="158"/>
      <c r="AM84" s="155"/>
      <c r="AN84" s="156"/>
      <c r="AO84" s="157"/>
      <c r="AP84" s="157"/>
      <c r="AQ84" s="94"/>
    </row>
    <row r="85" spans="1:43" s="144" customFormat="1" ht="6" customHeight="1" x14ac:dyDescent="0.2">
      <c r="A85" s="95"/>
      <c r="B85" s="770"/>
      <c r="C85" s="94"/>
      <c r="D85" s="95"/>
      <c r="E85" s="446"/>
      <c r="F85" s="446"/>
      <c r="G85" s="446"/>
      <c r="H85" s="159"/>
      <c r="I85" s="157"/>
      <c r="J85" s="157"/>
      <c r="K85" s="157"/>
      <c r="L85" s="157"/>
      <c r="M85" s="157"/>
      <c r="N85" s="157"/>
      <c r="O85" s="157"/>
      <c r="P85" s="157"/>
      <c r="Q85" s="157"/>
      <c r="R85" s="159"/>
      <c r="S85" s="157"/>
      <c r="T85" s="157"/>
      <c r="U85" s="291"/>
      <c r="V85" s="614"/>
      <c r="W85" s="449"/>
      <c r="X85" s="449"/>
      <c r="Y85" s="449"/>
      <c r="Z85" s="157"/>
      <c r="AA85" s="157"/>
      <c r="AB85" s="157"/>
      <c r="AC85" s="157"/>
      <c r="AD85" s="155"/>
      <c r="AE85" s="156"/>
      <c r="AF85" s="449"/>
      <c r="AG85" s="449"/>
      <c r="AH85" s="241"/>
      <c r="AI85" s="241"/>
      <c r="AJ85" s="157"/>
      <c r="AK85" s="157"/>
      <c r="AL85" s="158"/>
      <c r="AM85" s="155"/>
      <c r="AN85" s="156"/>
      <c r="AO85" s="157"/>
      <c r="AP85" s="157"/>
      <c r="AQ85" s="94"/>
    </row>
    <row r="86" spans="1:43" s="144" customFormat="1" ht="11.25" customHeight="1" x14ac:dyDescent="0.2">
      <c r="A86" s="95"/>
      <c r="B86" s="757"/>
      <c r="C86" s="94"/>
      <c r="D86" s="95"/>
      <c r="E86" s="924" t="str">
        <f ca="1">VLOOKUP(INDIRECT(ADDRESS(ROW()-2,COLUMN())),Language_Translations,MATCH(Language_Selected,Language_Options,0),FALSE)</f>
        <v>En quel mois et en quelle année la dernière grossesse de ce genre s'est-elle terminée ?</v>
      </c>
      <c r="F86" s="924"/>
      <c r="G86" s="924"/>
      <c r="H86" s="924"/>
      <c r="I86" s="924"/>
      <c r="J86" s="924"/>
      <c r="K86" s="924"/>
      <c r="L86" s="924"/>
      <c r="M86" s="924"/>
      <c r="N86" s="924"/>
      <c r="O86" s="924"/>
      <c r="P86" s="924"/>
      <c r="Q86" s="924"/>
      <c r="R86" s="924"/>
      <c r="S86" s="924"/>
      <c r="T86" s="924"/>
      <c r="U86" s="291"/>
      <c r="V86" s="614"/>
      <c r="W86" s="924" t="str">
        <f ca="1">VLOOKUP(INDIRECT(ADDRESS(ROW()-2,COLUMN())),Language_Translations,MATCH(Language_Selected,Language_Options,0),FALSE)</f>
        <v>De combien de mois étiez-vous enceinte quand la dernière grossesse de ce genre s'est terminée ?</v>
      </c>
      <c r="X86" s="924"/>
      <c r="Y86" s="924"/>
      <c r="Z86" s="924"/>
      <c r="AA86" s="924"/>
      <c r="AB86" s="924"/>
      <c r="AC86" s="924"/>
      <c r="AD86" s="155"/>
      <c r="AE86" s="156"/>
      <c r="AF86" s="924" t="str">
        <f ca="1">VLOOKUP(INDIRECT(ADDRESS(ROW()-2,COLUMN())),Language_Translations,MATCH(Language_Selected,Language_Options,0),FALSE)</f>
        <v>Depuis janvier 2010, avez-vous eu d'autres grossesses qui n'ont pas abouti à une naissance vivante ?</v>
      </c>
      <c r="AG86" s="924"/>
      <c r="AH86" s="924"/>
      <c r="AI86" s="924"/>
      <c r="AJ86" s="924"/>
      <c r="AK86" s="924"/>
      <c r="AL86" s="924"/>
      <c r="AM86" s="155"/>
      <c r="AN86" s="156"/>
      <c r="AO86" s="157"/>
      <c r="AP86" s="157"/>
      <c r="AQ86" s="94"/>
    </row>
    <row r="87" spans="1:43" s="144" customFormat="1" x14ac:dyDescent="0.2">
      <c r="A87" s="95"/>
      <c r="B87" s="757"/>
      <c r="C87" s="94"/>
      <c r="D87" s="95"/>
      <c r="E87" s="924"/>
      <c r="F87" s="924"/>
      <c r="G87" s="924"/>
      <c r="H87" s="924"/>
      <c r="I87" s="924"/>
      <c r="J87" s="924"/>
      <c r="K87" s="924"/>
      <c r="L87" s="924"/>
      <c r="M87" s="924"/>
      <c r="N87" s="924"/>
      <c r="O87" s="924"/>
      <c r="P87" s="924"/>
      <c r="Q87" s="924"/>
      <c r="R87" s="924"/>
      <c r="S87" s="924"/>
      <c r="T87" s="924"/>
      <c r="U87" s="155"/>
      <c r="V87" s="615"/>
      <c r="W87" s="924"/>
      <c r="X87" s="924"/>
      <c r="Y87" s="924"/>
      <c r="Z87" s="924"/>
      <c r="AA87" s="924"/>
      <c r="AB87" s="924"/>
      <c r="AC87" s="924"/>
      <c r="AD87" s="155"/>
      <c r="AE87" s="156"/>
      <c r="AF87" s="924"/>
      <c r="AG87" s="924"/>
      <c r="AH87" s="924"/>
      <c r="AI87" s="924"/>
      <c r="AJ87" s="924"/>
      <c r="AK87" s="924"/>
      <c r="AL87" s="924"/>
      <c r="AM87" s="155"/>
      <c r="AN87" s="156"/>
      <c r="AO87" s="157"/>
      <c r="AP87" s="157"/>
      <c r="AQ87" s="94"/>
    </row>
    <row r="88" spans="1:43" s="144" customFormat="1" x14ac:dyDescent="0.2">
      <c r="A88" s="95"/>
      <c r="B88" s="757"/>
      <c r="C88" s="94"/>
      <c r="D88" s="95"/>
      <c r="E88" s="924"/>
      <c r="F88" s="924"/>
      <c r="G88" s="924"/>
      <c r="H88" s="924"/>
      <c r="I88" s="924"/>
      <c r="J88" s="924"/>
      <c r="K88" s="924"/>
      <c r="L88" s="924"/>
      <c r="M88" s="924"/>
      <c r="N88" s="924"/>
      <c r="O88" s="924"/>
      <c r="P88" s="924"/>
      <c r="Q88" s="924"/>
      <c r="R88" s="924"/>
      <c r="S88" s="924"/>
      <c r="T88" s="924"/>
      <c r="U88" s="155"/>
      <c r="V88" s="615"/>
      <c r="W88" s="924"/>
      <c r="X88" s="924"/>
      <c r="Y88" s="924"/>
      <c r="Z88" s="924"/>
      <c r="AA88" s="924"/>
      <c r="AB88" s="924"/>
      <c r="AC88" s="924"/>
      <c r="AD88" s="155"/>
      <c r="AE88" s="156"/>
      <c r="AF88" s="924"/>
      <c r="AG88" s="924"/>
      <c r="AH88" s="924"/>
      <c r="AI88" s="924"/>
      <c r="AJ88" s="924"/>
      <c r="AK88" s="924"/>
      <c r="AL88" s="924"/>
      <c r="AM88" s="155"/>
      <c r="AN88" s="156"/>
      <c r="AO88" s="157"/>
      <c r="AP88" s="157"/>
      <c r="AQ88" s="94"/>
    </row>
    <row r="89" spans="1:43" s="144" customFormat="1" x14ac:dyDescent="0.2">
      <c r="A89" s="95"/>
      <c r="B89" s="757" t="s">
        <v>164</v>
      </c>
      <c r="C89" s="94"/>
      <c r="D89" s="95"/>
      <c r="E89" s="924"/>
      <c r="F89" s="924"/>
      <c r="G89" s="924"/>
      <c r="H89" s="924"/>
      <c r="I89" s="924"/>
      <c r="J89" s="924"/>
      <c r="K89" s="924"/>
      <c r="L89" s="924"/>
      <c r="M89" s="924"/>
      <c r="N89" s="924"/>
      <c r="O89" s="924"/>
      <c r="P89" s="924"/>
      <c r="Q89" s="924"/>
      <c r="R89" s="924"/>
      <c r="S89" s="924"/>
      <c r="T89" s="924"/>
      <c r="U89" s="155"/>
      <c r="V89" s="615"/>
      <c r="W89" s="924"/>
      <c r="X89" s="924"/>
      <c r="Y89" s="924"/>
      <c r="Z89" s="924"/>
      <c r="AA89" s="924"/>
      <c r="AB89" s="924"/>
      <c r="AC89" s="924"/>
      <c r="AD89" s="155"/>
      <c r="AE89" s="156"/>
      <c r="AF89" s="924"/>
      <c r="AG89" s="924"/>
      <c r="AH89" s="924"/>
      <c r="AI89" s="924"/>
      <c r="AJ89" s="924"/>
      <c r="AK89" s="924"/>
      <c r="AL89" s="924"/>
      <c r="AM89" s="155"/>
      <c r="AN89" s="156"/>
      <c r="AO89" s="157"/>
      <c r="AP89" s="157"/>
      <c r="AQ89" s="94"/>
    </row>
    <row r="90" spans="1:43" s="144" customFormat="1" x14ac:dyDescent="0.2">
      <c r="A90" s="95"/>
      <c r="B90" s="757" t="s">
        <v>5</v>
      </c>
      <c r="C90" s="94"/>
      <c r="D90" s="95"/>
      <c r="E90" s="924"/>
      <c r="F90" s="924"/>
      <c r="G90" s="924"/>
      <c r="H90" s="924"/>
      <c r="I90" s="924"/>
      <c r="J90" s="924"/>
      <c r="K90" s="924"/>
      <c r="L90" s="924"/>
      <c r="M90" s="924"/>
      <c r="N90" s="924"/>
      <c r="O90" s="924"/>
      <c r="P90" s="924"/>
      <c r="Q90" s="924"/>
      <c r="R90" s="924"/>
      <c r="S90" s="924"/>
      <c r="T90" s="924"/>
      <c r="U90" s="155"/>
      <c r="V90" s="615"/>
      <c r="W90" s="924"/>
      <c r="X90" s="924"/>
      <c r="Y90" s="924"/>
      <c r="Z90" s="924"/>
      <c r="AA90" s="924"/>
      <c r="AB90" s="924"/>
      <c r="AC90" s="924"/>
      <c r="AD90" s="155"/>
      <c r="AE90" s="156"/>
      <c r="AF90" s="924"/>
      <c r="AG90" s="924"/>
      <c r="AH90" s="924"/>
      <c r="AI90" s="924"/>
      <c r="AJ90" s="924"/>
      <c r="AK90" s="924"/>
      <c r="AL90" s="924"/>
      <c r="AM90" s="155"/>
      <c r="AN90" s="156"/>
      <c r="AO90" s="157"/>
      <c r="AP90" s="157"/>
      <c r="AQ90" s="94"/>
    </row>
    <row r="91" spans="1:43" s="144" customFormat="1" ht="6" customHeight="1" x14ac:dyDescent="0.2">
      <c r="A91" s="44"/>
      <c r="B91" s="793"/>
      <c r="C91" s="91"/>
      <c r="D91" s="44"/>
      <c r="E91" s="30"/>
      <c r="F91" s="30"/>
      <c r="G91" s="30"/>
      <c r="H91" s="30"/>
      <c r="I91" s="30"/>
      <c r="J91" s="30"/>
      <c r="K91" s="30"/>
      <c r="L91" s="30"/>
      <c r="M91" s="30"/>
      <c r="N91" s="30"/>
      <c r="O91" s="30"/>
      <c r="P91" s="30"/>
      <c r="Q91" s="30"/>
      <c r="R91" s="172"/>
      <c r="S91" s="172"/>
      <c r="T91" s="172"/>
      <c r="U91" s="166"/>
      <c r="V91" s="165"/>
      <c r="W91" s="172"/>
      <c r="X91" s="172"/>
      <c r="Y91" s="172"/>
      <c r="Z91" s="172"/>
      <c r="AA91" s="30"/>
      <c r="AB91" s="30"/>
      <c r="AC91" s="30"/>
      <c r="AD91" s="91"/>
      <c r="AE91" s="44"/>
      <c r="AF91" s="30"/>
      <c r="AG91" s="30"/>
      <c r="AH91" s="30"/>
      <c r="AI91" s="30"/>
      <c r="AJ91" s="30"/>
      <c r="AK91" s="30"/>
      <c r="AL91" s="185"/>
      <c r="AM91" s="91"/>
      <c r="AN91" s="44"/>
      <c r="AO91" s="30"/>
      <c r="AP91" s="30"/>
      <c r="AQ91" s="91"/>
    </row>
    <row r="92" spans="1:43" s="144" customFormat="1" ht="6" customHeight="1" x14ac:dyDescent="0.2">
      <c r="A92" s="45"/>
      <c r="B92" s="756"/>
      <c r="C92" s="89"/>
      <c r="D92" s="100"/>
      <c r="E92" s="101"/>
      <c r="F92" s="101"/>
      <c r="G92" s="101"/>
      <c r="H92" s="101"/>
      <c r="I92" s="101"/>
      <c r="J92" s="101"/>
      <c r="K92" s="101"/>
      <c r="L92" s="101"/>
      <c r="M92" s="101"/>
      <c r="N92" s="101"/>
      <c r="O92" s="101"/>
      <c r="P92" s="101"/>
      <c r="Q92" s="101"/>
      <c r="R92" s="101"/>
      <c r="S92" s="101"/>
      <c r="T92" s="101"/>
      <c r="U92" s="102"/>
      <c r="V92" s="153"/>
      <c r="W92" s="34"/>
      <c r="X92" s="34"/>
      <c r="Y92" s="34"/>
      <c r="Z92" s="34"/>
      <c r="AA92" s="26"/>
      <c r="AB92" s="26"/>
      <c r="AC92" s="26"/>
      <c r="AD92" s="89"/>
      <c r="AE92" s="45"/>
      <c r="AF92" s="26"/>
      <c r="AG92" s="26"/>
      <c r="AH92" s="26"/>
      <c r="AI92" s="26"/>
      <c r="AJ92" s="26"/>
      <c r="AK92" s="26"/>
      <c r="AL92" s="187"/>
      <c r="AM92" s="89"/>
      <c r="AN92" s="45"/>
      <c r="AO92" s="26"/>
      <c r="AP92" s="26"/>
      <c r="AQ92" s="89"/>
    </row>
    <row r="93" spans="1:43" s="144" customFormat="1" ht="11.25" customHeight="1" x14ac:dyDescent="0.2">
      <c r="A93" s="95"/>
      <c r="B93" s="216" t="s">
        <v>111</v>
      </c>
      <c r="C93" s="94"/>
      <c r="D93" s="103"/>
      <c r="E93" s="104"/>
      <c r="F93" s="104"/>
      <c r="G93" s="104"/>
      <c r="H93" s="104"/>
      <c r="I93" s="104"/>
      <c r="J93" s="104"/>
      <c r="K93" s="104"/>
      <c r="L93" s="104"/>
      <c r="M93" s="104"/>
      <c r="N93" s="104"/>
      <c r="O93" s="104"/>
      <c r="P93" s="104"/>
      <c r="Q93" s="104"/>
      <c r="R93" s="104"/>
      <c r="S93" s="104"/>
      <c r="T93" s="104"/>
      <c r="U93" s="323"/>
      <c r="V93" s="324"/>
      <c r="W93" s="4"/>
      <c r="X93" s="153"/>
      <c r="Y93" s="89"/>
      <c r="Z93" s="45"/>
      <c r="AA93" s="89"/>
      <c r="AD93" s="94"/>
      <c r="AE93" s="95"/>
      <c r="AF93" s="699" t="s">
        <v>444</v>
      </c>
      <c r="AG93" s="28"/>
      <c r="AH93" s="90" t="s">
        <v>2</v>
      </c>
      <c r="AI93" s="90"/>
      <c r="AJ93" s="90"/>
      <c r="AK93" s="90"/>
      <c r="AL93" s="296" t="s">
        <v>10</v>
      </c>
      <c r="AM93" s="94"/>
      <c r="AN93" s="95"/>
      <c r="AO93" s="28"/>
      <c r="AP93" s="758" t="s">
        <v>1411</v>
      </c>
      <c r="AQ93" s="754"/>
    </row>
    <row r="94" spans="1:43" s="144" customFormat="1" x14ac:dyDescent="0.2">
      <c r="A94" s="95"/>
      <c r="B94" s="757"/>
      <c r="C94" s="94"/>
      <c r="D94" s="103"/>
      <c r="E94" s="104"/>
      <c r="F94" s="104"/>
      <c r="G94" s="104"/>
      <c r="H94" s="104"/>
      <c r="I94" s="104"/>
      <c r="J94" s="104"/>
      <c r="K94" s="104"/>
      <c r="L94" s="104"/>
      <c r="M94" s="104"/>
      <c r="N94" s="104"/>
      <c r="O94" s="104"/>
      <c r="P94" s="104"/>
      <c r="Q94" s="104"/>
      <c r="R94" s="104"/>
      <c r="S94" s="104"/>
      <c r="T94" s="104"/>
      <c r="U94" s="323"/>
      <c r="V94" s="612"/>
      <c r="W94" s="4"/>
      <c r="X94" s="165"/>
      <c r="Y94" s="91"/>
      <c r="Z94" s="44"/>
      <c r="AA94" s="91"/>
      <c r="AD94" s="94"/>
      <c r="AE94" s="95"/>
      <c r="AM94" s="616"/>
      <c r="AO94" s="753"/>
      <c r="AP94" s="753" t="s">
        <v>1644</v>
      </c>
      <c r="AQ94" s="754"/>
    </row>
    <row r="95" spans="1:43" s="144" customFormat="1" x14ac:dyDescent="0.2">
      <c r="A95" s="95"/>
      <c r="B95" s="757"/>
      <c r="C95" s="94"/>
      <c r="D95" s="103"/>
      <c r="E95" s="104"/>
      <c r="F95" s="104"/>
      <c r="G95" s="104"/>
      <c r="H95" s="104"/>
      <c r="I95" s="104"/>
      <c r="J95" s="104"/>
      <c r="K95" s="104"/>
      <c r="L95" s="104"/>
      <c r="M95" s="104"/>
      <c r="N95" s="104"/>
      <c r="O95" s="104"/>
      <c r="P95" s="104"/>
      <c r="Q95" s="104"/>
      <c r="R95" s="104"/>
      <c r="S95" s="104"/>
      <c r="T95" s="104"/>
      <c r="U95" s="323"/>
      <c r="V95" s="324"/>
      <c r="W95" s="940" t="s">
        <v>551</v>
      </c>
      <c r="X95" s="940"/>
      <c r="Y95" s="940"/>
      <c r="Z95" s="940"/>
      <c r="AA95" s="940"/>
      <c r="AB95" s="940"/>
      <c r="AC95" s="940"/>
      <c r="AD95" s="94"/>
      <c r="AE95" s="95"/>
      <c r="AF95" s="28" t="s">
        <v>445</v>
      </c>
      <c r="AG95" s="28"/>
      <c r="AH95" s="90" t="s">
        <v>2</v>
      </c>
      <c r="AI95" s="90"/>
      <c r="AJ95" s="90"/>
      <c r="AK95" s="90"/>
      <c r="AL95" s="296" t="s">
        <v>12</v>
      </c>
      <c r="AM95" s="94"/>
      <c r="AN95" s="95"/>
      <c r="AO95" s="28"/>
      <c r="AP95" s="28">
        <v>236</v>
      </c>
      <c r="AQ95" s="94"/>
    </row>
    <row r="96" spans="1:43" s="144" customFormat="1" ht="6" customHeight="1" x14ac:dyDescent="0.2">
      <c r="A96" s="44"/>
      <c r="B96" s="793"/>
      <c r="C96" s="91"/>
      <c r="D96" s="106"/>
      <c r="E96" s="107"/>
      <c r="F96" s="107"/>
      <c r="G96" s="107"/>
      <c r="H96" s="107"/>
      <c r="I96" s="107"/>
      <c r="J96" s="107"/>
      <c r="K96" s="107"/>
      <c r="L96" s="107"/>
      <c r="M96" s="107"/>
      <c r="N96" s="107"/>
      <c r="O96" s="107"/>
      <c r="P96" s="107"/>
      <c r="Q96" s="107"/>
      <c r="R96" s="107"/>
      <c r="S96" s="107"/>
      <c r="T96" s="107"/>
      <c r="U96" s="108"/>
      <c r="V96" s="165"/>
      <c r="W96" s="172"/>
      <c r="X96" s="172"/>
      <c r="Y96" s="172"/>
      <c r="Z96" s="172"/>
      <c r="AA96" s="30"/>
      <c r="AB96" s="30"/>
      <c r="AC96" s="30"/>
      <c r="AD96" s="91"/>
      <c r="AE96" s="44"/>
      <c r="AF96" s="30"/>
      <c r="AG96" s="30"/>
      <c r="AH96" s="30"/>
      <c r="AI96" s="30"/>
      <c r="AJ96" s="30"/>
      <c r="AK96" s="30"/>
      <c r="AL96" s="185"/>
      <c r="AM96" s="91"/>
      <c r="AN96" s="44"/>
      <c r="AO96" s="30"/>
      <c r="AP96" s="30"/>
      <c r="AQ96" s="91"/>
    </row>
    <row r="97" spans="1:43" s="144" customFormat="1" ht="6" customHeight="1" x14ac:dyDescent="0.2">
      <c r="A97" s="45"/>
      <c r="B97" s="756"/>
      <c r="C97" s="89"/>
      <c r="D97" s="45"/>
      <c r="E97" s="26"/>
      <c r="F97" s="26"/>
      <c r="G97" s="26"/>
      <c r="H97" s="26"/>
      <c r="I97" s="26"/>
      <c r="J97" s="26"/>
      <c r="K97" s="26"/>
      <c r="L97" s="26"/>
      <c r="M97" s="26"/>
      <c r="N97" s="26"/>
      <c r="O97" s="26"/>
      <c r="P97" s="26"/>
      <c r="Q97" s="26"/>
      <c r="R97" s="34"/>
      <c r="S97" s="34"/>
      <c r="T97" s="34"/>
      <c r="U97" s="152"/>
      <c r="V97" s="153"/>
      <c r="W97" s="34"/>
      <c r="X97" s="34"/>
      <c r="Y97" s="34"/>
      <c r="Z97" s="34"/>
      <c r="AA97" s="26"/>
      <c r="AB97" s="26"/>
      <c r="AC97" s="26"/>
      <c r="AD97" s="89"/>
      <c r="AE97" s="45"/>
      <c r="AF97" s="26"/>
      <c r="AG97" s="26"/>
      <c r="AH97" s="26"/>
      <c r="AI97" s="26"/>
      <c r="AJ97" s="26"/>
      <c r="AK97" s="26"/>
      <c r="AL97" s="187"/>
      <c r="AM97" s="89"/>
      <c r="AN97" s="45"/>
      <c r="AO97" s="26"/>
      <c r="AP97" s="26"/>
      <c r="AQ97" s="89"/>
    </row>
    <row r="98" spans="1:43" s="144" customFormat="1" ht="11.25" customHeight="1" x14ac:dyDescent="0.2">
      <c r="A98" s="95"/>
      <c r="B98" s="216" t="s">
        <v>112</v>
      </c>
      <c r="C98" s="94"/>
      <c r="D98" s="95"/>
      <c r="E98" s="28"/>
      <c r="F98" s="45"/>
      <c r="G98" s="89"/>
      <c r="H98" s="45"/>
      <c r="I98" s="89"/>
      <c r="J98" s="28"/>
      <c r="K98" s="45"/>
      <c r="L98" s="26"/>
      <c r="M98" s="45"/>
      <c r="N98" s="89"/>
      <c r="O98" s="26"/>
      <c r="P98" s="26"/>
      <c r="Q98" s="45"/>
      <c r="R98" s="152"/>
      <c r="S98" s="157"/>
      <c r="T98" s="157"/>
      <c r="U98" s="616"/>
      <c r="V98" s="324"/>
      <c r="W98" s="4"/>
      <c r="X98" s="153"/>
      <c r="Y98" s="89"/>
      <c r="Z98" s="45"/>
      <c r="AA98" s="89"/>
      <c r="AD98" s="94"/>
      <c r="AE98" s="95"/>
      <c r="AF98" s="699" t="s">
        <v>444</v>
      </c>
      <c r="AG98" s="28"/>
      <c r="AH98" s="90" t="s">
        <v>2</v>
      </c>
      <c r="AI98" s="90"/>
      <c r="AJ98" s="90"/>
      <c r="AK98" s="90"/>
      <c r="AL98" s="296" t="s">
        <v>10</v>
      </c>
      <c r="AM98" s="94"/>
      <c r="AN98" s="95"/>
      <c r="AO98" s="28"/>
      <c r="AP98" s="758" t="s">
        <v>1411</v>
      </c>
      <c r="AQ98" s="754"/>
    </row>
    <row r="99" spans="1:43" s="144" customFormat="1" x14ac:dyDescent="0.2">
      <c r="A99" s="95"/>
      <c r="B99" s="757"/>
      <c r="C99" s="94"/>
      <c r="D99" s="95"/>
      <c r="F99" s="44"/>
      <c r="G99" s="91"/>
      <c r="H99" s="44"/>
      <c r="I99" s="91"/>
      <c r="K99" s="44"/>
      <c r="L99" s="30"/>
      <c r="M99" s="44"/>
      <c r="N99" s="91"/>
      <c r="O99" s="30"/>
      <c r="P99" s="30"/>
      <c r="Q99" s="44"/>
      <c r="R99" s="166"/>
      <c r="S99" s="157"/>
      <c r="T99" s="157"/>
      <c r="U99" s="616"/>
      <c r="V99" s="612"/>
      <c r="W99" s="4"/>
      <c r="X99" s="165"/>
      <c r="Y99" s="91"/>
      <c r="Z99" s="44"/>
      <c r="AA99" s="91"/>
      <c r="AD99" s="94"/>
      <c r="AE99" s="95"/>
      <c r="AM99" s="616"/>
      <c r="AN99" s="752"/>
      <c r="AO99" s="753"/>
      <c r="AP99" s="753" t="s">
        <v>1644</v>
      </c>
      <c r="AQ99" s="754"/>
    </row>
    <row r="100" spans="1:43" s="144" customFormat="1" x14ac:dyDescent="0.2">
      <c r="A100" s="95"/>
      <c r="B100" s="757"/>
      <c r="C100" s="94"/>
      <c r="D100" s="95"/>
      <c r="F100" s="890" t="s">
        <v>388</v>
      </c>
      <c r="G100" s="890"/>
      <c r="H100" s="890"/>
      <c r="I100" s="890"/>
      <c r="J100" s="150"/>
      <c r="K100" s="890" t="s">
        <v>389</v>
      </c>
      <c r="L100" s="890"/>
      <c r="M100" s="890"/>
      <c r="N100" s="890"/>
      <c r="O100" s="890"/>
      <c r="P100" s="890"/>
      <c r="Q100" s="890"/>
      <c r="R100" s="890"/>
      <c r="S100" s="157"/>
      <c r="T100" s="157"/>
      <c r="U100" s="616"/>
      <c r="V100" s="612"/>
      <c r="W100" s="940" t="s">
        <v>551</v>
      </c>
      <c r="X100" s="940"/>
      <c r="Y100" s="940"/>
      <c r="Z100" s="940"/>
      <c r="AA100" s="940"/>
      <c r="AB100" s="940"/>
      <c r="AC100" s="940"/>
      <c r="AD100" s="94"/>
      <c r="AE100" s="95"/>
      <c r="AF100" s="28" t="s">
        <v>445</v>
      </c>
      <c r="AG100" s="28"/>
      <c r="AH100" s="90" t="s">
        <v>2</v>
      </c>
      <c r="AI100" s="90"/>
      <c r="AJ100" s="90"/>
      <c r="AK100" s="90"/>
      <c r="AL100" s="296" t="s">
        <v>12</v>
      </c>
      <c r="AM100" s="94"/>
      <c r="AN100" s="95"/>
      <c r="AO100" s="28"/>
      <c r="AP100" s="28">
        <v>236</v>
      </c>
      <c r="AQ100" s="94"/>
    </row>
    <row r="101" spans="1:43" s="144" customFormat="1" ht="6" customHeight="1" x14ac:dyDescent="0.2">
      <c r="A101" s="44"/>
      <c r="B101" s="793"/>
      <c r="C101" s="91"/>
      <c r="D101" s="44"/>
      <c r="E101" s="30"/>
      <c r="F101" s="617"/>
      <c r="G101" s="30"/>
      <c r="H101" s="30"/>
      <c r="I101" s="30"/>
      <c r="J101" s="30"/>
      <c r="L101" s="30"/>
      <c r="M101" s="30"/>
      <c r="N101" s="30"/>
      <c r="O101" s="30"/>
      <c r="P101" s="30"/>
      <c r="Q101" s="30"/>
      <c r="R101" s="172"/>
      <c r="S101" s="172"/>
      <c r="T101" s="172"/>
      <c r="U101" s="166"/>
      <c r="V101" s="165"/>
      <c r="W101" s="172"/>
      <c r="X101" s="172"/>
      <c r="Y101" s="172"/>
      <c r="Z101" s="172"/>
      <c r="AA101" s="30"/>
      <c r="AB101" s="30"/>
      <c r="AC101" s="30"/>
      <c r="AD101" s="91"/>
      <c r="AE101" s="44"/>
      <c r="AF101" s="30"/>
      <c r="AG101" s="30"/>
      <c r="AH101" s="30"/>
      <c r="AI101" s="30"/>
      <c r="AJ101" s="30"/>
      <c r="AK101" s="30"/>
      <c r="AL101" s="185"/>
      <c r="AM101" s="91"/>
      <c r="AN101" s="44"/>
      <c r="AO101" s="30"/>
      <c r="AP101" s="30"/>
      <c r="AQ101" s="91"/>
    </row>
    <row r="102" spans="1:43" s="144" customFormat="1" ht="6" customHeight="1" x14ac:dyDescent="0.2">
      <c r="A102" s="45"/>
      <c r="B102" s="756"/>
      <c r="C102" s="89"/>
      <c r="D102" s="45"/>
      <c r="E102" s="26"/>
      <c r="F102" s="26"/>
      <c r="G102" s="26"/>
      <c r="H102" s="26"/>
      <c r="I102" s="26"/>
      <c r="J102" s="26"/>
      <c r="K102" s="26"/>
      <c r="L102" s="26"/>
      <c r="M102" s="26"/>
      <c r="N102" s="26"/>
      <c r="O102" s="26"/>
      <c r="P102" s="26"/>
      <c r="Q102" s="26"/>
      <c r="R102" s="34"/>
      <c r="S102" s="34"/>
      <c r="T102" s="34"/>
      <c r="U102" s="152"/>
      <c r="V102" s="153"/>
      <c r="W102" s="34"/>
      <c r="X102" s="34"/>
      <c r="Y102" s="34"/>
      <c r="Z102" s="34"/>
      <c r="AA102" s="26"/>
      <c r="AB102" s="26"/>
      <c r="AC102" s="26"/>
      <c r="AD102" s="89"/>
      <c r="AE102" s="45"/>
      <c r="AF102" s="26"/>
      <c r="AG102" s="26"/>
      <c r="AH102" s="26"/>
      <c r="AI102" s="26"/>
      <c r="AJ102" s="26"/>
      <c r="AK102" s="26"/>
      <c r="AL102" s="187"/>
      <c r="AM102" s="89"/>
      <c r="AN102" s="45"/>
      <c r="AO102" s="26"/>
      <c r="AP102" s="26"/>
      <c r="AQ102" s="89"/>
    </row>
    <row r="103" spans="1:43" s="144" customFormat="1" ht="11.25" customHeight="1" x14ac:dyDescent="0.2">
      <c r="A103" s="95"/>
      <c r="B103" s="216" t="s">
        <v>113</v>
      </c>
      <c r="C103" s="94"/>
      <c r="D103" s="95"/>
      <c r="E103" s="28"/>
      <c r="F103" s="45"/>
      <c r="G103" s="89"/>
      <c r="H103" s="45"/>
      <c r="I103" s="89"/>
      <c r="J103" s="28"/>
      <c r="K103" s="45"/>
      <c r="L103" s="26"/>
      <c r="M103" s="45"/>
      <c r="N103" s="89"/>
      <c r="O103" s="26"/>
      <c r="P103" s="26"/>
      <c r="Q103" s="45"/>
      <c r="R103" s="152"/>
      <c r="S103" s="157"/>
      <c r="T103" s="157"/>
      <c r="U103" s="616"/>
      <c r="V103" s="324"/>
      <c r="W103" s="4"/>
      <c r="X103" s="153"/>
      <c r="Y103" s="89"/>
      <c r="Z103" s="45"/>
      <c r="AA103" s="89"/>
      <c r="AD103" s="94"/>
      <c r="AE103" s="95"/>
      <c r="AF103" s="699" t="s">
        <v>444</v>
      </c>
      <c r="AG103" s="28"/>
      <c r="AH103" s="90" t="s">
        <v>2</v>
      </c>
      <c r="AI103" s="90"/>
      <c r="AJ103" s="90"/>
      <c r="AK103" s="90"/>
      <c r="AL103" s="296" t="s">
        <v>10</v>
      </c>
      <c r="AM103" s="94"/>
      <c r="AN103" s="95"/>
      <c r="AO103" s="28"/>
      <c r="AP103" s="758" t="s">
        <v>1411</v>
      </c>
      <c r="AQ103" s="754"/>
    </row>
    <row r="104" spans="1:43" s="144" customFormat="1" x14ac:dyDescent="0.2">
      <c r="A104" s="95"/>
      <c r="B104" s="757"/>
      <c r="C104" s="94"/>
      <c r="D104" s="95"/>
      <c r="F104" s="44"/>
      <c r="G104" s="91"/>
      <c r="H104" s="44"/>
      <c r="I104" s="91"/>
      <c r="K104" s="44"/>
      <c r="L104" s="30"/>
      <c r="M104" s="44"/>
      <c r="N104" s="91"/>
      <c r="O104" s="30"/>
      <c r="P104" s="30"/>
      <c r="Q104" s="44"/>
      <c r="R104" s="166"/>
      <c r="S104" s="157"/>
      <c r="T104" s="157"/>
      <c r="U104" s="616"/>
      <c r="V104" s="612"/>
      <c r="W104" s="4"/>
      <c r="X104" s="165"/>
      <c r="Y104" s="91"/>
      <c r="Z104" s="44"/>
      <c r="AA104" s="91"/>
      <c r="AD104" s="94"/>
      <c r="AE104" s="95"/>
      <c r="AM104" s="616"/>
      <c r="AN104" s="752"/>
      <c r="AO104" s="753"/>
      <c r="AP104" s="753" t="s">
        <v>1644</v>
      </c>
      <c r="AQ104" s="253"/>
    </row>
    <row r="105" spans="1:43" s="144" customFormat="1" x14ac:dyDescent="0.2">
      <c r="A105" s="95"/>
      <c r="B105" s="757"/>
      <c r="C105" s="94"/>
      <c r="D105" s="95"/>
      <c r="F105" s="890" t="s">
        <v>388</v>
      </c>
      <c r="G105" s="890"/>
      <c r="H105" s="890"/>
      <c r="I105" s="890"/>
      <c r="J105" s="150"/>
      <c r="K105" s="890" t="s">
        <v>389</v>
      </c>
      <c r="L105" s="890"/>
      <c r="M105" s="890"/>
      <c r="N105" s="890"/>
      <c r="O105" s="890"/>
      <c r="P105" s="890"/>
      <c r="Q105" s="890"/>
      <c r="R105" s="890"/>
      <c r="S105" s="157"/>
      <c r="T105" s="157"/>
      <c r="U105" s="616"/>
      <c r="V105" s="612"/>
      <c r="W105" s="940" t="s">
        <v>551</v>
      </c>
      <c r="X105" s="940"/>
      <c r="Y105" s="940"/>
      <c r="Z105" s="940"/>
      <c r="AA105" s="940"/>
      <c r="AB105" s="940"/>
      <c r="AC105" s="940"/>
      <c r="AD105" s="94"/>
      <c r="AE105" s="95"/>
      <c r="AF105" s="28" t="s">
        <v>445</v>
      </c>
      <c r="AG105" s="28"/>
      <c r="AH105" s="90" t="s">
        <v>2</v>
      </c>
      <c r="AI105" s="90"/>
      <c r="AJ105" s="90"/>
      <c r="AK105" s="90"/>
      <c r="AL105" s="296" t="s">
        <v>12</v>
      </c>
      <c r="AM105" s="94"/>
      <c r="AN105" s="95"/>
      <c r="AO105" s="28"/>
      <c r="AP105" s="28">
        <v>236</v>
      </c>
      <c r="AQ105" s="94"/>
    </row>
    <row r="106" spans="1:43" s="144" customFormat="1" ht="6" customHeight="1" x14ac:dyDescent="0.2">
      <c r="A106" s="95"/>
      <c r="B106" s="757"/>
      <c r="C106" s="94"/>
      <c r="D106" s="44"/>
      <c r="E106" s="30"/>
      <c r="F106" s="617"/>
      <c r="G106" s="30"/>
      <c r="H106" s="30"/>
      <c r="I106" s="30"/>
      <c r="J106" s="30"/>
      <c r="K106" s="30"/>
      <c r="L106" s="30"/>
      <c r="M106" s="30"/>
      <c r="N106" s="30"/>
      <c r="O106" s="30"/>
      <c r="P106" s="30"/>
      <c r="Q106" s="30"/>
      <c r="R106" s="172"/>
      <c r="S106" s="172"/>
      <c r="T106" s="172"/>
      <c r="U106" s="166"/>
      <c r="V106" s="165"/>
      <c r="W106" s="172"/>
      <c r="X106" s="172"/>
      <c r="Y106" s="172"/>
      <c r="Z106" s="172"/>
      <c r="AA106" s="30"/>
      <c r="AB106" s="30"/>
      <c r="AC106" s="30"/>
      <c r="AD106" s="91"/>
      <c r="AE106" s="44"/>
      <c r="AF106" s="30"/>
      <c r="AG106" s="30"/>
      <c r="AH106" s="30"/>
      <c r="AI106" s="30"/>
      <c r="AJ106" s="30"/>
      <c r="AK106" s="30"/>
      <c r="AL106" s="185"/>
      <c r="AM106" s="91"/>
      <c r="AN106" s="44"/>
      <c r="AO106" s="30"/>
      <c r="AP106" s="30"/>
      <c r="AQ106" s="91"/>
    </row>
    <row r="107" spans="1:43" s="144" customFormat="1" ht="6" customHeight="1" x14ac:dyDescent="0.2">
      <c r="A107" s="45"/>
      <c r="B107" s="756"/>
      <c r="C107" s="89"/>
      <c r="D107" s="45"/>
      <c r="E107" s="26"/>
      <c r="F107" s="26"/>
      <c r="G107" s="26"/>
      <c r="H107" s="26"/>
      <c r="I107" s="26"/>
      <c r="J107" s="26"/>
      <c r="K107" s="26"/>
      <c r="L107" s="26"/>
      <c r="M107" s="26"/>
      <c r="N107" s="26"/>
      <c r="O107" s="26"/>
      <c r="P107" s="26"/>
      <c r="Q107" s="26"/>
      <c r="R107" s="34"/>
      <c r="S107" s="34"/>
      <c r="T107" s="34"/>
      <c r="U107" s="152"/>
      <c r="V107" s="153"/>
      <c r="W107" s="34"/>
      <c r="X107" s="34"/>
      <c r="Y107" s="34"/>
      <c r="Z107" s="34"/>
      <c r="AA107" s="26"/>
      <c r="AB107" s="26"/>
      <c r="AC107" s="26"/>
      <c r="AD107" s="89"/>
      <c r="AE107" s="45"/>
      <c r="AF107" s="26"/>
      <c r="AG107" s="26"/>
      <c r="AH107" s="26"/>
      <c r="AI107" s="26"/>
      <c r="AJ107" s="26"/>
      <c r="AK107" s="26"/>
      <c r="AL107" s="187"/>
      <c r="AM107" s="89"/>
      <c r="AN107" s="45"/>
      <c r="AO107" s="26"/>
      <c r="AP107" s="26"/>
      <c r="AQ107" s="89"/>
    </row>
    <row r="108" spans="1:43" s="144" customFormat="1" ht="11.25" customHeight="1" x14ac:dyDescent="0.2">
      <c r="A108" s="95"/>
      <c r="B108" s="216" t="s">
        <v>114</v>
      </c>
      <c r="C108" s="94"/>
      <c r="D108" s="95"/>
      <c r="E108" s="28"/>
      <c r="F108" s="45"/>
      <c r="G108" s="89"/>
      <c r="H108" s="45"/>
      <c r="I108" s="89"/>
      <c r="J108" s="28"/>
      <c r="K108" s="45"/>
      <c r="L108" s="26"/>
      <c r="M108" s="45"/>
      <c r="N108" s="89"/>
      <c r="O108" s="26"/>
      <c r="P108" s="26"/>
      <c r="Q108" s="45"/>
      <c r="R108" s="152"/>
      <c r="S108" s="157"/>
      <c r="T108" s="157"/>
      <c r="U108" s="616"/>
      <c r="V108" s="324"/>
      <c r="W108" s="4"/>
      <c r="X108" s="153"/>
      <c r="Y108" s="89"/>
      <c r="Z108" s="45"/>
      <c r="AA108" s="89"/>
      <c r="AD108" s="94"/>
      <c r="AE108" s="95"/>
      <c r="AF108" s="699" t="s">
        <v>444</v>
      </c>
      <c r="AG108" s="28"/>
      <c r="AH108" s="90" t="s">
        <v>2</v>
      </c>
      <c r="AI108" s="90"/>
      <c r="AJ108" s="90"/>
      <c r="AK108" s="90"/>
      <c r="AL108" s="296" t="s">
        <v>10</v>
      </c>
      <c r="AM108" s="94"/>
      <c r="AN108" s="95"/>
      <c r="AO108" s="28"/>
      <c r="AP108" s="447"/>
      <c r="AQ108" s="618"/>
    </row>
    <row r="109" spans="1:43" s="144" customFormat="1" x14ac:dyDescent="0.2">
      <c r="A109" s="95"/>
      <c r="B109" s="757"/>
      <c r="C109" s="94"/>
      <c r="D109" s="95"/>
      <c r="F109" s="44"/>
      <c r="G109" s="91"/>
      <c r="H109" s="44"/>
      <c r="I109" s="91"/>
      <c r="K109" s="44"/>
      <c r="L109" s="30"/>
      <c r="M109" s="44"/>
      <c r="N109" s="91"/>
      <c r="O109" s="30"/>
      <c r="P109" s="30"/>
      <c r="Q109" s="44"/>
      <c r="R109" s="166"/>
      <c r="S109" s="157"/>
      <c r="T109" s="157"/>
      <c r="U109" s="616"/>
      <c r="V109" s="612"/>
      <c r="W109" s="4"/>
      <c r="X109" s="165"/>
      <c r="Y109" s="91"/>
      <c r="Z109" s="44"/>
      <c r="AA109" s="91"/>
      <c r="AD109" s="94"/>
      <c r="AE109" s="95"/>
      <c r="AM109" s="616"/>
      <c r="AN109" s="324"/>
      <c r="AO109" s="150"/>
      <c r="AP109" s="28">
        <v>236</v>
      </c>
      <c r="AQ109" s="618"/>
    </row>
    <row r="110" spans="1:43" s="144" customFormat="1" x14ac:dyDescent="0.2">
      <c r="A110" s="95"/>
      <c r="B110" s="757"/>
      <c r="C110" s="94"/>
      <c r="D110" s="95"/>
      <c r="F110" s="890" t="s">
        <v>388</v>
      </c>
      <c r="G110" s="890"/>
      <c r="H110" s="890"/>
      <c r="I110" s="890"/>
      <c r="J110" s="150"/>
      <c r="K110" s="890" t="s">
        <v>389</v>
      </c>
      <c r="L110" s="890"/>
      <c r="M110" s="890"/>
      <c r="N110" s="890"/>
      <c r="O110" s="890"/>
      <c r="P110" s="890"/>
      <c r="Q110" s="890"/>
      <c r="R110" s="890"/>
      <c r="S110" s="157"/>
      <c r="T110" s="157"/>
      <c r="U110" s="616"/>
      <c r="V110" s="612"/>
      <c r="W110" s="940" t="s">
        <v>551</v>
      </c>
      <c r="X110" s="940"/>
      <c r="Y110" s="940"/>
      <c r="Z110" s="940"/>
      <c r="AA110" s="940"/>
      <c r="AB110" s="940"/>
      <c r="AC110" s="940"/>
      <c r="AD110" s="94"/>
      <c r="AE110" s="95"/>
      <c r="AF110" s="28" t="s">
        <v>445</v>
      </c>
      <c r="AG110" s="28"/>
      <c r="AH110" s="90" t="s">
        <v>2</v>
      </c>
      <c r="AI110" s="90"/>
      <c r="AJ110" s="90"/>
      <c r="AK110" s="90"/>
      <c r="AL110" s="296" t="s">
        <v>12</v>
      </c>
      <c r="AM110" s="94"/>
      <c r="AN110" s="95"/>
      <c r="AO110" s="28"/>
      <c r="AP110" s="28"/>
      <c r="AQ110" s="94"/>
    </row>
    <row r="111" spans="1:43" s="144" customFormat="1" ht="6" customHeight="1" thickBot="1" x14ac:dyDescent="0.25">
      <c r="A111" s="149"/>
      <c r="B111" s="761"/>
      <c r="C111" s="148"/>
      <c r="D111" s="149"/>
      <c r="E111" s="146"/>
      <c r="F111" s="619"/>
      <c r="G111" s="146"/>
      <c r="H111" s="146"/>
      <c r="I111" s="146"/>
      <c r="J111" s="146"/>
      <c r="K111" s="146"/>
      <c r="L111" s="146"/>
      <c r="M111" s="146"/>
      <c r="N111" s="146"/>
      <c r="O111" s="146"/>
      <c r="P111" s="146"/>
      <c r="Q111" s="146"/>
      <c r="R111" s="232"/>
      <c r="S111" s="232"/>
      <c r="T111" s="232"/>
      <c r="U111" s="230"/>
      <c r="V111" s="231"/>
      <c r="W111" s="232"/>
      <c r="X111" s="232"/>
      <c r="Y111" s="232"/>
      <c r="Z111" s="232"/>
      <c r="AA111" s="146"/>
      <c r="AB111" s="146"/>
      <c r="AC111" s="146"/>
      <c r="AD111" s="148"/>
      <c r="AE111" s="149"/>
      <c r="AF111" s="146"/>
      <c r="AG111" s="146"/>
      <c r="AH111" s="146"/>
      <c r="AI111" s="146"/>
      <c r="AJ111" s="146"/>
      <c r="AK111" s="146"/>
      <c r="AL111" s="297"/>
      <c r="AM111" s="148"/>
      <c r="AN111" s="149"/>
      <c r="AO111" s="146"/>
      <c r="AP111" s="146"/>
      <c r="AQ111" s="148"/>
    </row>
    <row r="112" spans="1:43" s="144" customFormat="1" ht="6" customHeight="1" x14ac:dyDescent="0.2">
      <c r="A112" s="298"/>
      <c r="B112" s="299"/>
      <c r="C112" s="300"/>
      <c r="D112" s="30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235"/>
      <c r="AM112" s="300"/>
      <c r="AN112" s="301"/>
      <c r="AO112" s="1"/>
      <c r="AP112" s="1"/>
      <c r="AQ112" s="302"/>
    </row>
    <row r="113" spans="1:43" s="144" customFormat="1" ht="11.25" customHeight="1" x14ac:dyDescent="0.2">
      <c r="A113" s="303"/>
      <c r="B113" s="757">
        <v>236</v>
      </c>
      <c r="C113" s="94"/>
      <c r="D113" s="95"/>
      <c r="E113" s="943" t="s">
        <v>24</v>
      </c>
      <c r="F113" s="943"/>
      <c r="G113" s="943"/>
      <c r="H113" s="924" t="str">
        <f>"POUR CHAQUE GROSSESSE QUI NE S'EST PAS TERMINÉE PAR UNE NAISSANCE VIVANTE EN " &amp; FIVE_YRS_BEFORE_SRVY &amp; "-" &amp; FW_YR &amp; " OU PLUS TARD, INSCRIVEZ 'F' DANS LE CALENDRIER AU MOIS OÙ LA GROSSESSE S'EST TERMINÉE  ET 'G' POUR LE NOMBRE RESTANT DE MOIS RÉVOLUS." &amp; "
S'IL Y A PLUS DE QUATRE GROSSESSES QUI NE SE SONT PAS TERMINÉES PAR UNE NAISSANCE VIVANTE, UTILISEZ DES QUESTIONNAIRES SUPPLÉMENTAIRES EN COMMENCANT À LA SECONDE LIGNE."</f>
        <v>POUR CHAQUE GROSSESSE QUI NE S'EST PAS TERMINÉE PAR UNE NAISSANCE VIVANTE EN 2010-2015 OU PLUS TARD, INSCRIVEZ 'F' DANS LE CALENDRIER AU MOIS OÙ LA GROSSESSE S'EST TERMINÉE  ET 'G' POUR LE NOMBRE RESTANT DE MOIS RÉVOLUS.
S'IL Y A PLUS DE QUATRE GROSSESSES QUI NE SE SONT PAS TERMINÉES PAR UNE NAISSANCE VIVANTE, UTILISEZ DES QUESTIONNAIRES SUPPLÉMENTAIRES EN COMMENCANT À LA SECONDE LIGNE.</v>
      </c>
      <c r="I113" s="924"/>
      <c r="J113" s="924"/>
      <c r="K113" s="924"/>
      <c r="L113" s="924"/>
      <c r="M113" s="924"/>
      <c r="N113" s="924"/>
      <c r="O113" s="924"/>
      <c r="P113" s="924"/>
      <c r="Q113" s="924"/>
      <c r="R113" s="924"/>
      <c r="S113" s="924"/>
      <c r="T113" s="924"/>
      <c r="U113" s="924"/>
      <c r="V113" s="924"/>
      <c r="W113" s="924"/>
      <c r="X113" s="924"/>
      <c r="Y113" s="924"/>
      <c r="Z113" s="924"/>
      <c r="AA113" s="924"/>
      <c r="AB113" s="924"/>
      <c r="AC113" s="924"/>
      <c r="AD113" s="924"/>
      <c r="AE113" s="924"/>
      <c r="AF113" s="924"/>
      <c r="AG113" s="924"/>
      <c r="AH113" s="924"/>
      <c r="AI113" s="924"/>
      <c r="AJ113" s="924"/>
      <c r="AK113" s="924"/>
      <c r="AL113" s="924"/>
      <c r="AM113" s="94"/>
      <c r="AN113" s="95"/>
      <c r="AO113" s="28"/>
      <c r="AP113" s="28"/>
      <c r="AQ113" s="304"/>
    </row>
    <row r="114" spans="1:43" s="144" customFormat="1" x14ac:dyDescent="0.2">
      <c r="A114" s="303"/>
      <c r="B114" s="216" t="s">
        <v>13</v>
      </c>
      <c r="C114" s="94"/>
      <c r="D114" s="95"/>
      <c r="E114" s="943"/>
      <c r="F114" s="943"/>
      <c r="G114" s="943"/>
      <c r="H114" s="924"/>
      <c r="I114" s="924"/>
      <c r="J114" s="924"/>
      <c r="K114" s="924"/>
      <c r="L114" s="924"/>
      <c r="M114" s="924"/>
      <c r="N114" s="924"/>
      <c r="O114" s="924"/>
      <c r="P114" s="924"/>
      <c r="Q114" s="924"/>
      <c r="R114" s="924"/>
      <c r="S114" s="924"/>
      <c r="T114" s="924"/>
      <c r="U114" s="924"/>
      <c r="V114" s="924"/>
      <c r="W114" s="924"/>
      <c r="X114" s="924"/>
      <c r="Y114" s="924"/>
      <c r="Z114" s="924"/>
      <c r="AA114" s="924"/>
      <c r="AB114" s="924"/>
      <c r="AC114" s="924"/>
      <c r="AD114" s="924"/>
      <c r="AE114" s="924"/>
      <c r="AF114" s="924"/>
      <c r="AG114" s="924"/>
      <c r="AH114" s="924"/>
      <c r="AI114" s="924"/>
      <c r="AJ114" s="924"/>
      <c r="AK114" s="924"/>
      <c r="AL114" s="924"/>
      <c r="AM114" s="94"/>
      <c r="AN114" s="95"/>
      <c r="AO114" s="28"/>
      <c r="AP114" s="28"/>
      <c r="AQ114" s="304"/>
    </row>
    <row r="115" spans="1:43" s="144" customFormat="1" x14ac:dyDescent="0.2">
      <c r="A115" s="303"/>
      <c r="B115" s="757"/>
      <c r="C115" s="94"/>
      <c r="D115" s="95"/>
      <c r="E115" s="943"/>
      <c r="F115" s="943"/>
      <c r="G115" s="943"/>
      <c r="H115" s="924"/>
      <c r="I115" s="924"/>
      <c r="J115" s="924"/>
      <c r="K115" s="924"/>
      <c r="L115" s="924"/>
      <c r="M115" s="924"/>
      <c r="N115" s="924"/>
      <c r="O115" s="924"/>
      <c r="P115" s="924"/>
      <c r="Q115" s="924"/>
      <c r="R115" s="924"/>
      <c r="S115" s="924"/>
      <c r="T115" s="924"/>
      <c r="U115" s="924"/>
      <c r="V115" s="924"/>
      <c r="W115" s="924"/>
      <c r="X115" s="924"/>
      <c r="Y115" s="924"/>
      <c r="Z115" s="924"/>
      <c r="AA115" s="924"/>
      <c r="AB115" s="924"/>
      <c r="AC115" s="924"/>
      <c r="AD115" s="924"/>
      <c r="AE115" s="924"/>
      <c r="AF115" s="924"/>
      <c r="AG115" s="924"/>
      <c r="AH115" s="924"/>
      <c r="AI115" s="924"/>
      <c r="AJ115" s="924"/>
      <c r="AK115" s="924"/>
      <c r="AL115" s="924"/>
      <c r="AM115" s="94"/>
      <c r="AN115" s="95"/>
      <c r="AO115" s="28"/>
      <c r="AP115" s="28"/>
      <c r="AQ115" s="304"/>
    </row>
    <row r="116" spans="1:43" s="144" customFormat="1" ht="10.5" x14ac:dyDescent="0.2">
      <c r="A116" s="303"/>
      <c r="B116" s="757"/>
      <c r="C116" s="94"/>
      <c r="D116" s="95"/>
      <c r="E116" s="236"/>
      <c r="F116" s="236"/>
      <c r="G116" s="236"/>
      <c r="H116" s="924"/>
      <c r="I116" s="924"/>
      <c r="J116" s="924"/>
      <c r="K116" s="924"/>
      <c r="L116" s="924"/>
      <c r="M116" s="924"/>
      <c r="N116" s="924"/>
      <c r="O116" s="924"/>
      <c r="P116" s="924"/>
      <c r="Q116" s="924"/>
      <c r="R116" s="924"/>
      <c r="S116" s="924"/>
      <c r="T116" s="924"/>
      <c r="U116" s="924"/>
      <c r="V116" s="924"/>
      <c r="W116" s="924"/>
      <c r="X116" s="924"/>
      <c r="Y116" s="924"/>
      <c r="Z116" s="924"/>
      <c r="AA116" s="924"/>
      <c r="AB116" s="924"/>
      <c r="AC116" s="924"/>
      <c r="AD116" s="924"/>
      <c r="AE116" s="924"/>
      <c r="AF116" s="924"/>
      <c r="AG116" s="924"/>
      <c r="AH116" s="924"/>
      <c r="AI116" s="924"/>
      <c r="AJ116" s="924"/>
      <c r="AK116" s="924"/>
      <c r="AL116" s="924"/>
      <c r="AM116" s="94"/>
      <c r="AN116" s="95"/>
      <c r="AO116" s="28"/>
      <c r="AP116" s="28"/>
      <c r="AQ116" s="304"/>
    </row>
    <row r="117" spans="1:43" s="144" customFormat="1" ht="10.5" x14ac:dyDescent="0.2">
      <c r="A117" s="303"/>
      <c r="B117" s="757"/>
      <c r="C117" s="94"/>
      <c r="D117" s="95"/>
      <c r="E117" s="236"/>
      <c r="F117" s="236"/>
      <c r="G117" s="236"/>
      <c r="H117" s="924"/>
      <c r="I117" s="924"/>
      <c r="J117" s="924"/>
      <c r="K117" s="924"/>
      <c r="L117" s="924"/>
      <c r="M117" s="924"/>
      <c r="N117" s="924"/>
      <c r="O117" s="924"/>
      <c r="P117" s="924"/>
      <c r="Q117" s="924"/>
      <c r="R117" s="924"/>
      <c r="S117" s="924"/>
      <c r="T117" s="924"/>
      <c r="U117" s="924"/>
      <c r="V117" s="924"/>
      <c r="W117" s="924"/>
      <c r="X117" s="924"/>
      <c r="Y117" s="924"/>
      <c r="Z117" s="924"/>
      <c r="AA117" s="924"/>
      <c r="AB117" s="924"/>
      <c r="AC117" s="924"/>
      <c r="AD117" s="924"/>
      <c r="AE117" s="924"/>
      <c r="AF117" s="924"/>
      <c r="AG117" s="924"/>
      <c r="AH117" s="924"/>
      <c r="AI117" s="924"/>
      <c r="AJ117" s="924"/>
      <c r="AK117" s="924"/>
      <c r="AL117" s="924"/>
      <c r="AM117" s="94"/>
      <c r="AN117" s="95"/>
      <c r="AO117" s="28"/>
      <c r="AP117" s="28"/>
      <c r="AQ117" s="304"/>
    </row>
    <row r="118" spans="1:43" s="144" customFormat="1" ht="20.25" customHeight="1" x14ac:dyDescent="0.2">
      <c r="A118" s="303"/>
      <c r="B118" s="757"/>
      <c r="C118" s="94"/>
      <c r="D118" s="95"/>
      <c r="E118" s="236"/>
      <c r="F118" s="236"/>
      <c r="G118" s="236"/>
      <c r="H118" s="924"/>
      <c r="I118" s="924"/>
      <c r="J118" s="924"/>
      <c r="K118" s="924"/>
      <c r="L118" s="924"/>
      <c r="M118" s="924"/>
      <c r="N118" s="924"/>
      <c r="O118" s="924"/>
      <c r="P118" s="924"/>
      <c r="Q118" s="924"/>
      <c r="R118" s="924"/>
      <c r="S118" s="924"/>
      <c r="T118" s="924"/>
      <c r="U118" s="924"/>
      <c r="V118" s="924"/>
      <c r="W118" s="924"/>
      <c r="X118" s="924"/>
      <c r="Y118" s="924"/>
      <c r="Z118" s="924"/>
      <c r="AA118" s="924"/>
      <c r="AB118" s="924"/>
      <c r="AC118" s="924"/>
      <c r="AD118" s="924"/>
      <c r="AE118" s="924"/>
      <c r="AF118" s="924"/>
      <c r="AG118" s="924"/>
      <c r="AH118" s="924"/>
      <c r="AI118" s="924"/>
      <c r="AJ118" s="924"/>
      <c r="AK118" s="924"/>
      <c r="AL118" s="924"/>
      <c r="AM118" s="94"/>
      <c r="AN118" s="95"/>
      <c r="AO118" s="28"/>
      <c r="AP118" s="28"/>
      <c r="AQ118" s="304"/>
    </row>
    <row r="119" spans="1:43" s="144" customFormat="1" ht="6" customHeight="1" thickBot="1" x14ac:dyDescent="0.25">
      <c r="A119" s="305"/>
      <c r="B119" s="761"/>
      <c r="C119" s="148"/>
      <c r="D119" s="149"/>
      <c r="E119" s="232"/>
      <c r="F119" s="232"/>
      <c r="G119" s="232"/>
      <c r="H119" s="232"/>
      <c r="I119" s="232"/>
      <c r="J119" s="232"/>
      <c r="K119" s="232"/>
      <c r="L119" s="232"/>
      <c r="M119" s="232"/>
      <c r="N119" s="232"/>
      <c r="O119" s="232"/>
      <c r="P119" s="232"/>
      <c r="Q119" s="232"/>
      <c r="R119" s="232"/>
      <c r="S119" s="232"/>
      <c r="T119" s="232"/>
      <c r="U119" s="232"/>
      <c r="V119" s="232"/>
      <c r="W119" s="232"/>
      <c r="X119" s="232"/>
      <c r="Y119" s="232"/>
      <c r="Z119" s="232"/>
      <c r="AA119" s="232"/>
      <c r="AB119" s="232"/>
      <c r="AC119" s="232"/>
      <c r="AD119" s="232"/>
      <c r="AE119" s="232"/>
      <c r="AF119" s="232"/>
      <c r="AG119" s="232"/>
      <c r="AH119" s="232"/>
      <c r="AI119" s="232"/>
      <c r="AJ119" s="232"/>
      <c r="AK119" s="232"/>
      <c r="AL119" s="233"/>
      <c r="AM119" s="148"/>
      <c r="AN119" s="149"/>
      <c r="AO119" s="146"/>
      <c r="AP119" s="146"/>
      <c r="AQ119" s="306"/>
    </row>
    <row r="120" spans="1:43" s="190" customFormat="1" ht="6" customHeight="1" x14ac:dyDescent="0.2">
      <c r="A120" s="222"/>
      <c r="B120" s="219"/>
      <c r="C120" s="220"/>
      <c r="D120" s="221"/>
      <c r="E120" s="222"/>
      <c r="F120" s="222"/>
      <c r="G120" s="222"/>
      <c r="H120" s="222"/>
      <c r="I120" s="222"/>
      <c r="J120" s="222"/>
      <c r="K120" s="222"/>
      <c r="L120" s="222"/>
      <c r="M120" s="222"/>
      <c r="N120" s="222"/>
      <c r="O120" s="222"/>
      <c r="P120" s="222"/>
      <c r="Q120" s="222"/>
      <c r="R120" s="222"/>
      <c r="S120" s="222"/>
      <c r="T120" s="222"/>
      <c r="U120" s="222"/>
      <c r="V120" s="221"/>
      <c r="W120" s="222"/>
      <c r="X120" s="222"/>
      <c r="Y120" s="222"/>
      <c r="Z120" s="222"/>
      <c r="AA120" s="222"/>
      <c r="AB120" s="222"/>
      <c r="AC120" s="222"/>
      <c r="AD120" s="222"/>
      <c r="AE120" s="222"/>
      <c r="AF120" s="222"/>
      <c r="AG120" s="222"/>
      <c r="AH120" s="222"/>
      <c r="AI120" s="222"/>
      <c r="AJ120" s="222"/>
      <c r="AK120" s="222"/>
      <c r="AL120" s="223"/>
      <c r="AM120" s="220"/>
      <c r="AN120" s="221"/>
      <c r="AO120" s="222"/>
      <c r="AP120" s="222"/>
      <c r="AQ120" s="222"/>
    </row>
    <row r="121" spans="1:43" ht="11.25" customHeight="1" x14ac:dyDescent="0.2">
      <c r="A121" s="28"/>
      <c r="B121" s="777">
        <v>237</v>
      </c>
      <c r="C121" s="94"/>
      <c r="D121" s="95"/>
      <c r="E121" s="914" t="str">
        <f ca="1">VLOOKUP(INDIRECT(ADDRESS(ROW(),COLUMN()-3)),Language_Translations,MATCH(Language_Selected,Language_Options,0),FALSE)</f>
        <v>Avez-vous eu une grossesse qui a pris fin avant 2010 et qui s'est terminée par une fausse-couche, un avortement ou un mort-né ?</v>
      </c>
      <c r="F121" s="914"/>
      <c r="G121" s="914"/>
      <c r="H121" s="914"/>
      <c r="I121" s="914"/>
      <c r="J121" s="914"/>
      <c r="K121" s="914"/>
      <c r="L121" s="914"/>
      <c r="M121" s="914"/>
      <c r="N121" s="914"/>
      <c r="O121" s="914"/>
      <c r="P121" s="914"/>
      <c r="Q121" s="914"/>
      <c r="R121" s="914"/>
      <c r="S121" s="914"/>
      <c r="T121" s="914"/>
      <c r="U121" s="159"/>
      <c r="V121" s="156"/>
      <c r="W121" s="159" t="s">
        <v>444</v>
      </c>
      <c r="X121" s="159"/>
      <c r="Y121" s="162" t="s">
        <v>2</v>
      </c>
      <c r="Z121" s="162"/>
      <c r="AA121" s="162"/>
      <c r="AB121" s="162"/>
      <c r="AC121" s="162"/>
      <c r="AD121" s="162"/>
      <c r="AE121" s="162"/>
      <c r="AF121" s="162"/>
      <c r="AG121" s="162"/>
      <c r="AH121" s="162"/>
      <c r="AI121" s="162"/>
      <c r="AJ121" s="162"/>
      <c r="AK121" s="162"/>
      <c r="AL121" s="169" t="s">
        <v>10</v>
      </c>
      <c r="AM121" s="94"/>
      <c r="AN121" s="95"/>
      <c r="AO121" s="24"/>
      <c r="AP121" s="24"/>
      <c r="AQ121" s="24"/>
    </row>
    <row r="122" spans="1:43" x14ac:dyDescent="0.2">
      <c r="A122" s="28"/>
      <c r="B122" s="216" t="s">
        <v>13</v>
      </c>
      <c r="C122" s="94"/>
      <c r="D122" s="95"/>
      <c r="E122" s="914"/>
      <c r="F122" s="914"/>
      <c r="G122" s="914"/>
      <c r="H122" s="914"/>
      <c r="I122" s="914"/>
      <c r="J122" s="914"/>
      <c r="K122" s="914"/>
      <c r="L122" s="914"/>
      <c r="M122" s="914"/>
      <c r="N122" s="914"/>
      <c r="O122" s="914"/>
      <c r="P122" s="914"/>
      <c r="Q122" s="914"/>
      <c r="R122" s="914"/>
      <c r="S122" s="914"/>
      <c r="T122" s="914"/>
      <c r="U122" s="159"/>
      <c r="V122" s="156"/>
      <c r="W122" s="159" t="s">
        <v>445</v>
      </c>
      <c r="X122" s="159"/>
      <c r="Y122" s="162" t="s">
        <v>2</v>
      </c>
      <c r="Z122" s="162"/>
      <c r="AA122" s="162"/>
      <c r="AB122" s="162"/>
      <c r="AC122" s="162"/>
      <c r="AD122" s="162"/>
      <c r="AE122" s="162"/>
      <c r="AF122" s="162"/>
      <c r="AG122" s="162"/>
      <c r="AH122" s="162"/>
      <c r="AI122" s="162"/>
      <c r="AJ122" s="162"/>
      <c r="AK122" s="162"/>
      <c r="AL122" s="169" t="s">
        <v>12</v>
      </c>
      <c r="AM122" s="94"/>
      <c r="AN122" s="95"/>
      <c r="AO122" s="24"/>
      <c r="AP122" s="29">
        <v>239</v>
      </c>
      <c r="AQ122" s="24"/>
    </row>
    <row r="123" spans="1:43" x14ac:dyDescent="0.2">
      <c r="A123" s="766"/>
      <c r="B123" s="216"/>
      <c r="C123" s="765"/>
      <c r="D123" s="95"/>
      <c r="E123" s="914"/>
      <c r="F123" s="914"/>
      <c r="G123" s="914"/>
      <c r="H123" s="914"/>
      <c r="I123" s="914"/>
      <c r="J123" s="914"/>
      <c r="K123" s="914"/>
      <c r="L123" s="914"/>
      <c r="M123" s="914"/>
      <c r="N123" s="914"/>
      <c r="O123" s="914"/>
      <c r="P123" s="914"/>
      <c r="Q123" s="914"/>
      <c r="R123" s="914"/>
      <c r="S123" s="914"/>
      <c r="T123" s="914"/>
      <c r="U123" s="159"/>
      <c r="V123" s="156"/>
      <c r="W123" s="159"/>
      <c r="X123" s="159"/>
      <c r="Y123" s="162"/>
      <c r="Z123" s="162"/>
      <c r="AA123" s="162"/>
      <c r="AB123" s="162"/>
      <c r="AC123" s="162"/>
      <c r="AD123" s="162"/>
      <c r="AE123" s="162"/>
      <c r="AF123" s="162"/>
      <c r="AG123" s="162"/>
      <c r="AH123" s="162"/>
      <c r="AI123" s="162"/>
      <c r="AJ123" s="162"/>
      <c r="AK123" s="162"/>
      <c r="AL123" s="169"/>
      <c r="AM123" s="765"/>
      <c r="AN123" s="95"/>
      <c r="AO123" s="792"/>
      <c r="AP123" s="769"/>
      <c r="AQ123" s="792"/>
    </row>
    <row r="124" spans="1:43" ht="6" customHeight="1" x14ac:dyDescent="0.2">
      <c r="A124" s="30"/>
      <c r="B124" s="793"/>
      <c r="C124" s="91"/>
      <c r="D124" s="44"/>
      <c r="E124" s="172"/>
      <c r="F124" s="172"/>
      <c r="G124" s="172"/>
      <c r="H124" s="172"/>
      <c r="I124" s="172"/>
      <c r="J124" s="172"/>
      <c r="K124" s="172"/>
      <c r="L124" s="172"/>
      <c r="M124" s="172"/>
      <c r="N124" s="172"/>
      <c r="O124" s="172"/>
      <c r="P124" s="172"/>
      <c r="Q124" s="172"/>
      <c r="R124" s="172"/>
      <c r="S124" s="172"/>
      <c r="T124" s="172"/>
      <c r="U124" s="172"/>
      <c r="V124" s="165"/>
      <c r="W124" s="172"/>
      <c r="X124" s="172"/>
      <c r="Y124" s="172"/>
      <c r="Z124" s="172"/>
      <c r="AA124" s="172"/>
      <c r="AB124" s="172"/>
      <c r="AC124" s="172"/>
      <c r="AD124" s="172"/>
      <c r="AE124" s="172"/>
      <c r="AF124" s="172"/>
      <c r="AG124" s="172"/>
      <c r="AH124" s="172"/>
      <c r="AI124" s="172"/>
      <c r="AJ124" s="172"/>
      <c r="AK124" s="172"/>
      <c r="AL124" s="173"/>
      <c r="AM124" s="91"/>
      <c r="AN124" s="44"/>
      <c r="AO124" s="30"/>
      <c r="AP124" s="30"/>
      <c r="AQ124" s="30"/>
    </row>
    <row r="125" spans="1:43" ht="6" customHeight="1" x14ac:dyDescent="0.2">
      <c r="A125" s="26"/>
      <c r="B125" s="756"/>
      <c r="C125" s="89"/>
      <c r="D125" s="45"/>
      <c r="E125" s="34"/>
      <c r="F125" s="34"/>
      <c r="G125" s="34"/>
      <c r="H125" s="34"/>
      <c r="I125" s="34"/>
      <c r="J125" s="34"/>
      <c r="K125" s="34"/>
      <c r="L125" s="34"/>
      <c r="M125" s="34"/>
      <c r="N125" s="34"/>
      <c r="O125" s="34"/>
      <c r="P125" s="34"/>
      <c r="Q125" s="34"/>
      <c r="R125" s="34"/>
      <c r="S125" s="34"/>
      <c r="T125" s="34"/>
      <c r="U125" s="34"/>
      <c r="V125" s="153"/>
      <c r="W125" s="34"/>
      <c r="X125" s="34"/>
      <c r="Y125" s="34"/>
      <c r="Z125" s="34"/>
      <c r="AA125" s="34"/>
      <c r="AB125" s="34"/>
      <c r="AC125" s="34"/>
      <c r="AD125" s="34"/>
      <c r="AE125" s="34"/>
      <c r="AF125" s="34"/>
      <c r="AG125" s="34"/>
      <c r="AH125" s="34"/>
      <c r="AI125" s="34"/>
      <c r="AJ125" s="34"/>
      <c r="AK125" s="34"/>
      <c r="AL125" s="41"/>
      <c r="AM125" s="89"/>
      <c r="AN125" s="45"/>
      <c r="AO125" s="26"/>
      <c r="AP125" s="26"/>
      <c r="AQ125" s="26"/>
    </row>
    <row r="126" spans="1:43" ht="11.25" customHeight="1" x14ac:dyDescent="0.2">
      <c r="A126" s="28"/>
      <c r="B126" s="777">
        <v>238</v>
      </c>
      <c r="C126" s="94"/>
      <c r="D126" s="95"/>
      <c r="E126" s="914" t="str">
        <f ca="1">VLOOKUP(INDIRECT(ADDRESS(ROW(),COLUMN()-3)),Language_Translations,MATCH(Language_Selected,Language_Options,0),FALSE)</f>
        <v>Quand la dernière grossesse de ce genre s'est-elle terminée avant 2010 ?</v>
      </c>
      <c r="F126" s="914"/>
      <c r="G126" s="914"/>
      <c r="H126" s="914"/>
      <c r="I126" s="914"/>
      <c r="J126" s="914"/>
      <c r="K126" s="914"/>
      <c r="L126" s="914"/>
      <c r="M126" s="914"/>
      <c r="N126" s="914"/>
      <c r="O126" s="914"/>
      <c r="P126" s="914"/>
      <c r="Q126" s="914"/>
      <c r="R126" s="914"/>
      <c r="S126" s="914"/>
      <c r="T126" s="914"/>
      <c r="U126" s="159"/>
      <c r="V126" s="156"/>
      <c r="W126" s="159"/>
      <c r="X126" s="159"/>
      <c r="Y126" s="159"/>
      <c r="Z126" s="159"/>
      <c r="AA126" s="159"/>
      <c r="AB126" s="159"/>
      <c r="AC126" s="159"/>
      <c r="AD126" s="159"/>
      <c r="AE126" s="159"/>
      <c r="AF126" s="159"/>
      <c r="AG126" s="159"/>
      <c r="AH126" s="159"/>
      <c r="AI126" s="153"/>
      <c r="AJ126" s="152"/>
      <c r="AK126" s="153"/>
      <c r="AL126" s="160"/>
      <c r="AM126" s="94"/>
      <c r="AN126" s="95"/>
      <c r="AO126" s="24"/>
      <c r="AP126" s="24"/>
      <c r="AQ126" s="24"/>
    </row>
    <row r="127" spans="1:43" x14ac:dyDescent="0.2">
      <c r="A127" s="28"/>
      <c r="B127" s="216" t="s">
        <v>13</v>
      </c>
      <c r="C127" s="94"/>
      <c r="D127" s="95"/>
      <c r="E127" s="914"/>
      <c r="F127" s="914"/>
      <c r="G127" s="914"/>
      <c r="H127" s="914"/>
      <c r="I127" s="914"/>
      <c r="J127" s="914"/>
      <c r="K127" s="914"/>
      <c r="L127" s="914"/>
      <c r="M127" s="914"/>
      <c r="N127" s="914"/>
      <c r="O127" s="914"/>
      <c r="P127" s="914"/>
      <c r="Q127" s="914"/>
      <c r="R127" s="914"/>
      <c r="S127" s="914"/>
      <c r="T127" s="914"/>
      <c r="U127" s="159"/>
      <c r="V127" s="156"/>
      <c r="W127" s="159" t="s">
        <v>388</v>
      </c>
      <c r="X127" s="159"/>
      <c r="Y127" s="159"/>
      <c r="Z127" s="162" t="s">
        <v>2</v>
      </c>
      <c r="AA127" s="430"/>
      <c r="AB127" s="162"/>
      <c r="AC127" s="162"/>
      <c r="AD127" s="162"/>
      <c r="AE127" s="162"/>
      <c r="AF127" s="162"/>
      <c r="AG127" s="162"/>
      <c r="AH127" s="162"/>
      <c r="AI127" s="165"/>
      <c r="AJ127" s="166"/>
      <c r="AK127" s="165"/>
      <c r="AL127" s="167"/>
      <c r="AM127" s="94"/>
      <c r="AN127" s="95"/>
      <c r="AO127" s="24"/>
      <c r="AP127" s="24"/>
      <c r="AQ127" s="24"/>
    </row>
    <row r="128" spans="1:43" x14ac:dyDescent="0.2">
      <c r="A128" s="28"/>
      <c r="B128" s="777"/>
      <c r="C128" s="94"/>
      <c r="D128" s="95"/>
      <c r="E128" s="914"/>
      <c r="F128" s="914"/>
      <c r="G128" s="914"/>
      <c r="H128" s="914"/>
      <c r="I128" s="914"/>
      <c r="J128" s="914"/>
      <c r="K128" s="914"/>
      <c r="L128" s="914"/>
      <c r="M128" s="914"/>
      <c r="N128" s="914"/>
      <c r="O128" s="914"/>
      <c r="P128" s="914"/>
      <c r="Q128" s="914"/>
      <c r="R128" s="914"/>
      <c r="S128" s="914"/>
      <c r="T128" s="914"/>
      <c r="U128" s="159"/>
      <c r="V128" s="156"/>
      <c r="W128" s="159"/>
      <c r="X128" s="159"/>
      <c r="Y128" s="159"/>
      <c r="Z128" s="159"/>
      <c r="AA128" s="159"/>
      <c r="AB128" s="159"/>
      <c r="AC128" s="159"/>
      <c r="AD128" s="159"/>
      <c r="AE128" s="153"/>
      <c r="AF128" s="152"/>
      <c r="AG128" s="153"/>
      <c r="AH128" s="152"/>
      <c r="AI128" s="153"/>
      <c r="AJ128" s="152"/>
      <c r="AK128" s="153"/>
      <c r="AL128" s="160"/>
      <c r="AM128" s="94"/>
      <c r="AN128" s="95"/>
      <c r="AO128" s="24"/>
      <c r="AP128" s="24"/>
      <c r="AQ128" s="24"/>
    </row>
    <row r="129" spans="1:43" x14ac:dyDescent="0.2">
      <c r="A129" s="28"/>
      <c r="B129" s="777"/>
      <c r="C129" s="94"/>
      <c r="D129" s="95"/>
      <c r="E129" s="914"/>
      <c r="F129" s="914"/>
      <c r="G129" s="914"/>
      <c r="H129" s="914"/>
      <c r="I129" s="914"/>
      <c r="J129" s="914"/>
      <c r="K129" s="914"/>
      <c r="L129" s="914"/>
      <c r="M129" s="914"/>
      <c r="N129" s="914"/>
      <c r="O129" s="914"/>
      <c r="P129" s="914"/>
      <c r="Q129" s="914"/>
      <c r="R129" s="914"/>
      <c r="S129" s="914"/>
      <c r="T129" s="914"/>
      <c r="U129" s="159"/>
      <c r="V129" s="156"/>
      <c r="W129" s="159" t="s">
        <v>389</v>
      </c>
      <c r="X129" s="159"/>
      <c r="Y129" s="159"/>
      <c r="Z129" s="162" t="s">
        <v>2</v>
      </c>
      <c r="AA129" s="162"/>
      <c r="AB129" s="162"/>
      <c r="AC129" s="162"/>
      <c r="AD129" s="162"/>
      <c r="AE129" s="165"/>
      <c r="AF129" s="166"/>
      <c r="AG129" s="165"/>
      <c r="AH129" s="166"/>
      <c r="AI129" s="165"/>
      <c r="AJ129" s="166"/>
      <c r="AK129" s="165"/>
      <c r="AL129" s="167"/>
      <c r="AM129" s="94"/>
      <c r="AN129" s="95"/>
      <c r="AO129" s="24"/>
      <c r="AP129" s="24"/>
      <c r="AQ129" s="24"/>
    </row>
    <row r="130" spans="1:43" ht="6" customHeight="1" x14ac:dyDescent="0.2">
      <c r="A130" s="30"/>
      <c r="B130" s="793"/>
      <c r="C130" s="91"/>
      <c r="D130" s="44"/>
      <c r="E130" s="30"/>
      <c r="F130" s="30"/>
      <c r="G130" s="30"/>
      <c r="H130" s="30"/>
      <c r="I130" s="30"/>
      <c r="J130" s="30"/>
      <c r="K130" s="30"/>
      <c r="L130" s="30"/>
      <c r="M130" s="30"/>
      <c r="N130" s="30"/>
      <c r="O130" s="30"/>
      <c r="P130" s="30"/>
      <c r="Q130" s="30"/>
      <c r="R130" s="30"/>
      <c r="S130" s="30"/>
      <c r="T130" s="30"/>
      <c r="U130" s="30"/>
      <c r="V130" s="44"/>
      <c r="W130" s="30"/>
      <c r="X130" s="30"/>
      <c r="Y130" s="30"/>
      <c r="Z130" s="30"/>
      <c r="AA130" s="30"/>
      <c r="AB130" s="30"/>
      <c r="AC130" s="30"/>
      <c r="AD130" s="30"/>
      <c r="AE130" s="30"/>
      <c r="AF130" s="30"/>
      <c r="AG130" s="30"/>
      <c r="AH130" s="30"/>
      <c r="AI130" s="30"/>
      <c r="AJ130" s="30"/>
      <c r="AK130" s="30"/>
      <c r="AL130" s="185"/>
      <c r="AM130" s="91"/>
      <c r="AN130" s="44"/>
      <c r="AO130" s="30"/>
      <c r="AP130" s="30"/>
      <c r="AQ130" s="30"/>
    </row>
    <row r="131" spans="1:43" ht="6" customHeight="1" x14ac:dyDescent="0.2">
      <c r="A131" s="26"/>
      <c r="B131" s="756"/>
      <c r="C131" s="89"/>
      <c r="D131" s="45"/>
      <c r="E131" s="26"/>
      <c r="F131" s="26"/>
      <c r="G131" s="26"/>
      <c r="H131" s="26"/>
      <c r="I131" s="26"/>
      <c r="J131" s="26"/>
      <c r="K131" s="26"/>
      <c r="L131" s="26"/>
      <c r="M131" s="26"/>
      <c r="N131" s="26"/>
      <c r="O131" s="26"/>
      <c r="P131" s="26"/>
      <c r="Q131" s="26"/>
      <c r="R131" s="26"/>
      <c r="S131" s="26"/>
      <c r="T131" s="26"/>
      <c r="U131" s="26"/>
      <c r="V131" s="45"/>
      <c r="W131" s="26"/>
      <c r="X131" s="26"/>
      <c r="Y131" s="26"/>
      <c r="Z131" s="26"/>
      <c r="AA131" s="26"/>
      <c r="AB131" s="26"/>
      <c r="AC131" s="26"/>
      <c r="AD131" s="26"/>
      <c r="AE131" s="26"/>
      <c r="AF131" s="26"/>
      <c r="AG131" s="26"/>
      <c r="AH131" s="26"/>
      <c r="AI131" s="26"/>
      <c r="AJ131" s="26"/>
      <c r="AK131" s="26"/>
      <c r="AL131" s="187"/>
      <c r="AM131" s="89"/>
      <c r="AN131" s="45"/>
      <c r="AO131" s="26"/>
      <c r="AP131" s="26"/>
      <c r="AQ131" s="26"/>
    </row>
    <row r="132" spans="1:43" ht="11.25" customHeight="1" x14ac:dyDescent="0.2">
      <c r="A132" s="28"/>
      <c r="B132" s="757">
        <v>239</v>
      </c>
      <c r="C132" s="94"/>
      <c r="D132" s="95"/>
      <c r="E132" s="918" t="str">
        <f ca="1">VLOOKUP(INDIRECT(ADDRESS(ROW(),COLUMN()-3)),Language_Translations,MATCH(Language_Selected,Language_Options,0),FALSE)</f>
        <v>Quand vos dernières règles ont-elles commencé ?</v>
      </c>
      <c r="F132" s="918"/>
      <c r="G132" s="918"/>
      <c r="H132" s="918"/>
      <c r="I132" s="918"/>
      <c r="J132" s="918"/>
      <c r="K132" s="918"/>
      <c r="L132" s="918"/>
      <c r="M132" s="918"/>
      <c r="N132" s="918"/>
      <c r="O132" s="918"/>
      <c r="P132" s="918"/>
      <c r="Q132" s="918"/>
      <c r="R132" s="918"/>
      <c r="S132" s="918"/>
      <c r="T132" s="918"/>
      <c r="U132" s="28"/>
      <c r="V132" s="95"/>
      <c r="W132" s="28"/>
      <c r="X132" s="28"/>
      <c r="Y132" s="28"/>
      <c r="Z132" s="28"/>
      <c r="AA132" s="28"/>
      <c r="AB132" s="28"/>
      <c r="AC132" s="28"/>
      <c r="AD132" s="28"/>
      <c r="AE132" s="28"/>
      <c r="AF132" s="28"/>
      <c r="AG132" s="28"/>
      <c r="AH132" s="28"/>
      <c r="AI132" s="45"/>
      <c r="AJ132" s="89"/>
      <c r="AK132" s="45"/>
      <c r="AL132" s="37"/>
      <c r="AM132" s="94"/>
      <c r="AN132" s="95"/>
      <c r="AO132" s="28"/>
      <c r="AP132" s="28"/>
      <c r="AQ132" s="28"/>
    </row>
    <row r="133" spans="1:43" x14ac:dyDescent="0.2">
      <c r="A133" s="28"/>
      <c r="B133" s="777"/>
      <c r="C133" s="94"/>
      <c r="D133" s="95"/>
      <c r="E133" s="918"/>
      <c r="F133" s="918"/>
      <c r="G133" s="918"/>
      <c r="H133" s="918"/>
      <c r="I133" s="918"/>
      <c r="J133" s="918"/>
      <c r="K133" s="918"/>
      <c r="L133" s="918"/>
      <c r="M133" s="918"/>
      <c r="N133" s="918"/>
      <c r="O133" s="918"/>
      <c r="P133" s="918"/>
      <c r="Q133" s="918"/>
      <c r="R133" s="918"/>
      <c r="S133" s="918"/>
      <c r="T133" s="918"/>
      <c r="U133" s="28"/>
      <c r="V133" s="95"/>
      <c r="W133" s="700" t="s">
        <v>1645</v>
      </c>
      <c r="X133" s="24"/>
      <c r="Y133" s="24"/>
      <c r="Z133" s="24"/>
      <c r="AA133" s="24"/>
      <c r="AB133" s="182"/>
      <c r="AC133" s="182" t="s">
        <v>2</v>
      </c>
      <c r="AD133" s="182"/>
      <c r="AE133" s="182"/>
      <c r="AF133" s="182"/>
      <c r="AG133" s="178" t="s">
        <v>10</v>
      </c>
      <c r="AH133" s="24"/>
      <c r="AI133" s="44"/>
      <c r="AJ133" s="91"/>
      <c r="AK133" s="44"/>
      <c r="AL133" s="39"/>
      <c r="AM133" s="94"/>
      <c r="AN133" s="95"/>
      <c r="AO133" s="24"/>
      <c r="AP133" s="24"/>
      <c r="AQ133" s="24"/>
    </row>
    <row r="134" spans="1:43" x14ac:dyDescent="0.2">
      <c r="A134" s="28"/>
      <c r="B134" s="777"/>
      <c r="C134" s="94"/>
      <c r="D134" s="95"/>
      <c r="E134" s="918"/>
      <c r="F134" s="918"/>
      <c r="G134" s="918"/>
      <c r="H134" s="918"/>
      <c r="I134" s="918"/>
      <c r="J134" s="918"/>
      <c r="K134" s="918"/>
      <c r="L134" s="918"/>
      <c r="M134" s="918"/>
      <c r="N134" s="918"/>
      <c r="O134" s="918"/>
      <c r="P134" s="918"/>
      <c r="Q134" s="918"/>
      <c r="R134" s="918"/>
      <c r="S134" s="918"/>
      <c r="T134" s="918"/>
      <c r="U134" s="28"/>
      <c r="V134" s="95"/>
      <c r="W134" s="24"/>
      <c r="X134" s="24"/>
      <c r="Y134" s="24"/>
      <c r="Z134" s="24"/>
      <c r="AA134" s="24"/>
      <c r="AB134" s="24"/>
      <c r="AC134" s="24"/>
      <c r="AD134" s="24"/>
      <c r="AE134" s="24"/>
      <c r="AF134" s="24"/>
      <c r="AG134" s="36"/>
      <c r="AH134" s="24"/>
      <c r="AI134" s="45"/>
      <c r="AJ134" s="89"/>
      <c r="AK134" s="45"/>
      <c r="AL134" s="37"/>
      <c r="AM134" s="94"/>
      <c r="AN134" s="95"/>
      <c r="AO134" s="24"/>
      <c r="AP134" s="24"/>
      <c r="AQ134" s="24"/>
    </row>
    <row r="135" spans="1:43" x14ac:dyDescent="0.2">
      <c r="A135" s="28"/>
      <c r="B135" s="777"/>
      <c r="C135" s="94"/>
      <c r="D135" s="95"/>
      <c r="E135" s="28"/>
      <c r="F135" s="28"/>
      <c r="G135" s="28"/>
      <c r="H135" s="28"/>
      <c r="I135" s="28"/>
      <c r="J135" s="28"/>
      <c r="K135" s="28"/>
      <c r="L135" s="28"/>
      <c r="M135" s="28"/>
      <c r="N135" s="28"/>
      <c r="O135" s="28"/>
      <c r="P135" s="28"/>
      <c r="Q135" s="28"/>
      <c r="R135" s="28"/>
      <c r="S135" s="28"/>
      <c r="T135" s="28"/>
      <c r="U135" s="28"/>
      <c r="V135" s="95"/>
      <c r="W135" s="700" t="s">
        <v>1646</v>
      </c>
      <c r="X135" s="24"/>
      <c r="Y135" s="24"/>
      <c r="Z135" s="24"/>
      <c r="AA135" s="24"/>
      <c r="AB135" s="182"/>
      <c r="AC135" s="183"/>
      <c r="AD135" s="182" t="s">
        <v>2</v>
      </c>
      <c r="AE135" s="182"/>
      <c r="AF135" s="182"/>
      <c r="AG135" s="178" t="s">
        <v>12</v>
      </c>
      <c r="AH135" s="24"/>
      <c r="AI135" s="44"/>
      <c r="AJ135" s="91"/>
      <c r="AK135" s="44"/>
      <c r="AL135" s="39"/>
      <c r="AM135" s="94"/>
      <c r="AN135" s="95"/>
      <c r="AO135" s="24"/>
      <c r="AP135" s="24"/>
      <c r="AQ135" s="24"/>
    </row>
    <row r="136" spans="1:43" x14ac:dyDescent="0.2">
      <c r="A136" s="28"/>
      <c r="B136" s="777"/>
      <c r="C136" s="94"/>
      <c r="D136" s="95"/>
      <c r="E136" s="28"/>
      <c r="F136" s="28"/>
      <c r="G136" s="28"/>
      <c r="H136" s="28"/>
      <c r="I136" s="28"/>
      <c r="J136" s="28"/>
      <c r="K136" s="28"/>
      <c r="L136" s="28"/>
      <c r="M136" s="28"/>
      <c r="N136" s="28"/>
      <c r="O136" s="28"/>
      <c r="P136" s="28"/>
      <c r="Q136" s="28"/>
      <c r="R136" s="28"/>
      <c r="S136" s="28"/>
      <c r="T136" s="28"/>
      <c r="U136" s="28"/>
      <c r="V136" s="95"/>
      <c r="W136" s="24"/>
      <c r="X136" s="24"/>
      <c r="Y136" s="24"/>
      <c r="Z136" s="24"/>
      <c r="AA136" s="24"/>
      <c r="AD136" s="24"/>
      <c r="AE136" s="24"/>
      <c r="AF136" s="24"/>
      <c r="AG136" s="36"/>
      <c r="AH136" s="24"/>
      <c r="AI136" s="45"/>
      <c r="AJ136" s="89"/>
      <c r="AK136" s="45"/>
      <c r="AL136" s="37"/>
      <c r="AM136" s="94"/>
      <c r="AN136" s="95"/>
      <c r="AO136" s="24"/>
      <c r="AP136" s="24"/>
      <c r="AQ136" s="24"/>
    </row>
    <row r="137" spans="1:43" x14ac:dyDescent="0.2">
      <c r="A137" s="28"/>
      <c r="B137" s="777"/>
      <c r="C137" s="94"/>
      <c r="D137" s="95"/>
      <c r="E137" s="24"/>
      <c r="F137" s="24"/>
      <c r="G137" s="24"/>
      <c r="H137" s="24"/>
      <c r="I137" s="24"/>
      <c r="J137" s="24"/>
      <c r="K137" s="24"/>
      <c r="L137" s="24"/>
      <c r="M137" s="24"/>
      <c r="N137" s="24"/>
      <c r="O137" s="24"/>
      <c r="P137" s="24"/>
      <c r="Q137" s="24"/>
      <c r="R137" s="24"/>
      <c r="S137" s="24"/>
      <c r="T137" s="24"/>
      <c r="U137" s="24"/>
      <c r="V137" s="95"/>
      <c r="W137" s="700" t="s">
        <v>1647</v>
      </c>
      <c r="X137" s="24"/>
      <c r="Y137" s="24"/>
      <c r="Z137" s="24"/>
      <c r="AA137" s="24"/>
      <c r="AB137" s="183" t="s">
        <v>2</v>
      </c>
      <c r="AC137" s="183"/>
      <c r="AD137" s="182"/>
      <c r="AE137" s="182"/>
      <c r="AF137" s="182"/>
      <c r="AG137" s="178" t="s">
        <v>14</v>
      </c>
      <c r="AH137" s="24"/>
      <c r="AI137" s="44"/>
      <c r="AJ137" s="91"/>
      <c r="AK137" s="44"/>
      <c r="AL137" s="39"/>
      <c r="AM137" s="94"/>
      <c r="AN137" s="95"/>
      <c r="AO137" s="24"/>
      <c r="AP137" s="24"/>
      <c r="AQ137" s="24"/>
    </row>
    <row r="138" spans="1:43" x14ac:dyDescent="0.2">
      <c r="A138" s="28"/>
      <c r="B138" s="777"/>
      <c r="C138" s="94"/>
      <c r="D138" s="95"/>
      <c r="E138" s="28"/>
      <c r="F138" s="28"/>
      <c r="G138" s="28"/>
      <c r="H138" s="28"/>
      <c r="I138" s="28"/>
      <c r="J138" s="28"/>
      <c r="K138" s="28"/>
      <c r="L138" s="28"/>
      <c r="M138" s="28"/>
      <c r="N138" s="28"/>
      <c r="O138" s="28"/>
      <c r="P138" s="28"/>
      <c r="Q138" s="28"/>
      <c r="R138" s="28"/>
      <c r="S138" s="28"/>
      <c r="T138" s="24"/>
      <c r="U138" s="24"/>
      <c r="V138" s="95"/>
      <c r="W138" s="24"/>
      <c r="X138" s="24"/>
      <c r="Y138" s="24"/>
      <c r="Z138" s="24"/>
      <c r="AA138" s="24"/>
      <c r="AB138" s="24"/>
      <c r="AD138" s="24"/>
      <c r="AE138" s="24"/>
      <c r="AF138" s="24"/>
      <c r="AG138" s="36"/>
      <c r="AH138" s="24"/>
      <c r="AI138" s="45"/>
      <c r="AJ138" s="89"/>
      <c r="AK138" s="45"/>
      <c r="AL138" s="37"/>
      <c r="AM138" s="94"/>
      <c r="AN138" s="95"/>
      <c r="AO138" s="24"/>
      <c r="AP138" s="24"/>
      <c r="AQ138" s="24"/>
    </row>
    <row r="139" spans="1:43" x14ac:dyDescent="0.2">
      <c r="A139" s="28"/>
      <c r="B139" s="777"/>
      <c r="C139" s="94"/>
      <c r="D139" s="95"/>
      <c r="E139" s="890" t="s">
        <v>1437</v>
      </c>
      <c r="F139" s="890"/>
      <c r="G139" s="890"/>
      <c r="H139" s="890"/>
      <c r="I139" s="890"/>
      <c r="J139" s="890"/>
      <c r="K139" s="890"/>
      <c r="L139" s="890"/>
      <c r="M139" s="890"/>
      <c r="N139" s="890"/>
      <c r="O139" s="890"/>
      <c r="P139" s="890"/>
      <c r="Q139" s="890"/>
      <c r="R139" s="890"/>
      <c r="S139" s="890"/>
      <c r="T139" s="890"/>
      <c r="U139" s="24"/>
      <c r="V139" s="95"/>
      <c r="W139" s="700" t="s">
        <v>1648</v>
      </c>
      <c r="X139" s="24"/>
      <c r="Y139" s="24"/>
      <c r="Z139" s="24"/>
      <c r="AA139" s="24"/>
      <c r="AB139" s="182"/>
      <c r="AC139" s="182" t="s">
        <v>2</v>
      </c>
      <c r="AD139" s="183"/>
      <c r="AE139" s="182"/>
      <c r="AF139" s="182"/>
      <c r="AG139" s="178" t="s">
        <v>16</v>
      </c>
      <c r="AH139" s="24"/>
      <c r="AI139" s="44"/>
      <c r="AJ139" s="91"/>
      <c r="AK139" s="44"/>
      <c r="AL139" s="39"/>
      <c r="AM139" s="94"/>
      <c r="AN139" s="95"/>
      <c r="AO139" s="24"/>
      <c r="AP139" s="24"/>
      <c r="AQ139" s="24"/>
    </row>
    <row r="140" spans="1:43" x14ac:dyDescent="0.2">
      <c r="A140" s="28"/>
      <c r="B140" s="777"/>
      <c r="C140" s="94"/>
      <c r="D140" s="95"/>
      <c r="E140" s="24"/>
      <c r="F140" s="24"/>
      <c r="G140" s="24"/>
      <c r="H140" s="24"/>
      <c r="I140" s="24"/>
      <c r="J140" s="24"/>
      <c r="K140" s="24"/>
      <c r="L140" s="24"/>
      <c r="M140" s="24"/>
      <c r="N140" s="24"/>
      <c r="O140" s="24"/>
      <c r="P140" s="24"/>
      <c r="Q140" s="24"/>
      <c r="R140" s="24"/>
      <c r="S140" s="24"/>
      <c r="T140" s="24"/>
      <c r="U140" s="24"/>
      <c r="V140" s="95"/>
      <c r="W140" s="24"/>
      <c r="X140" s="24"/>
      <c r="Y140" s="24"/>
      <c r="Z140" s="24"/>
      <c r="AA140" s="24"/>
      <c r="AB140" s="24"/>
      <c r="AC140" s="24"/>
      <c r="AD140" s="24"/>
      <c r="AE140" s="24"/>
      <c r="AF140" s="24"/>
      <c r="AG140" s="24"/>
      <c r="AH140" s="24"/>
      <c r="AI140" s="24"/>
      <c r="AJ140" s="24"/>
      <c r="AK140" s="24"/>
      <c r="AL140" s="36"/>
      <c r="AM140" s="94"/>
      <c r="AN140" s="95"/>
      <c r="AO140" s="24"/>
      <c r="AP140" s="24"/>
      <c r="AQ140" s="24"/>
    </row>
    <row r="141" spans="1:43" x14ac:dyDescent="0.2">
      <c r="A141" s="28"/>
      <c r="B141" s="777"/>
      <c r="C141" s="94"/>
      <c r="D141" s="95"/>
      <c r="E141" s="24"/>
      <c r="F141" s="24"/>
      <c r="G141" s="24"/>
      <c r="H141" s="24"/>
      <c r="I141" s="24"/>
      <c r="J141" s="24"/>
      <c r="K141" s="24"/>
      <c r="L141" s="24"/>
      <c r="M141" s="24"/>
      <c r="N141" s="24"/>
      <c r="O141" s="24"/>
      <c r="P141" s="24"/>
      <c r="Q141" s="24"/>
      <c r="R141" s="24"/>
      <c r="S141" s="24"/>
      <c r="T141" s="24"/>
      <c r="U141" s="24"/>
      <c r="V141" s="95"/>
      <c r="W141" s="700" t="s">
        <v>552</v>
      </c>
      <c r="X141" s="24"/>
      <c r="Y141" s="24"/>
      <c r="Z141" s="24"/>
      <c r="AA141" s="24"/>
      <c r="AB141" s="24"/>
      <c r="AC141" s="24"/>
      <c r="AD141" s="24"/>
      <c r="AE141" s="24"/>
      <c r="AF141" s="24"/>
      <c r="AG141" s="24"/>
      <c r="AH141" s="24"/>
      <c r="AI141" s="24"/>
      <c r="AJ141" s="24"/>
      <c r="AK141" s="24"/>
      <c r="AL141" s="36"/>
      <c r="AM141" s="94"/>
      <c r="AN141" s="95"/>
      <c r="AO141" s="24"/>
      <c r="AP141" s="24"/>
      <c r="AQ141" s="24"/>
    </row>
    <row r="142" spans="1:43" x14ac:dyDescent="0.2">
      <c r="A142" s="28"/>
      <c r="B142" s="777"/>
      <c r="C142" s="94"/>
      <c r="D142" s="95"/>
      <c r="E142" s="24"/>
      <c r="F142" s="24"/>
      <c r="G142" s="24"/>
      <c r="H142" s="24"/>
      <c r="I142" s="24"/>
      <c r="J142" s="24"/>
      <c r="K142" s="24"/>
      <c r="L142" s="24"/>
      <c r="M142" s="24"/>
      <c r="N142" s="24"/>
      <c r="O142" s="24"/>
      <c r="P142" s="24"/>
      <c r="Q142" s="24"/>
      <c r="R142" s="24"/>
      <c r="S142" s="24"/>
      <c r="T142" s="24"/>
      <c r="U142" s="24"/>
      <c r="V142" s="95"/>
      <c r="W142" s="24"/>
      <c r="X142" s="700" t="s">
        <v>553</v>
      </c>
      <c r="Y142" s="24"/>
      <c r="Z142" s="24"/>
      <c r="AA142" s="24"/>
      <c r="AB142" s="24"/>
      <c r="AC142" s="24"/>
      <c r="AD142" s="24"/>
      <c r="AE142" s="24"/>
      <c r="AF142" s="24"/>
      <c r="AG142" s="182" t="s">
        <v>2</v>
      </c>
      <c r="AH142" s="182"/>
      <c r="AI142" s="183"/>
      <c r="AJ142" s="182"/>
      <c r="AK142" s="182"/>
      <c r="AL142" s="36" t="s">
        <v>161</v>
      </c>
      <c r="AM142" s="94"/>
      <c r="AN142" s="95"/>
      <c r="AO142" s="24"/>
      <c r="AP142" s="24"/>
      <c r="AQ142" s="24"/>
    </row>
    <row r="143" spans="1:43" x14ac:dyDescent="0.2">
      <c r="A143" s="28"/>
      <c r="B143" s="777"/>
      <c r="C143" s="94"/>
      <c r="D143" s="95"/>
      <c r="E143" s="24"/>
      <c r="F143" s="24"/>
      <c r="G143" s="24"/>
      <c r="H143" s="24"/>
      <c r="I143" s="24"/>
      <c r="J143" s="24"/>
      <c r="K143" s="24"/>
      <c r="L143" s="24"/>
      <c r="M143" s="24"/>
      <c r="N143" s="24"/>
      <c r="O143" s="24"/>
      <c r="P143" s="24"/>
      <c r="Q143" s="24"/>
      <c r="R143" s="24"/>
      <c r="S143" s="24"/>
      <c r="T143" s="24"/>
      <c r="U143" s="24"/>
      <c r="V143" s="95"/>
      <c r="W143" s="24"/>
      <c r="X143" s="24"/>
      <c r="Y143" s="24"/>
      <c r="Z143" s="24"/>
      <c r="AA143" s="24"/>
      <c r="AB143" s="24"/>
      <c r="AC143" s="24"/>
      <c r="AD143" s="24"/>
      <c r="AE143" s="24"/>
      <c r="AF143" s="24"/>
      <c r="AG143" s="24"/>
      <c r="AH143" s="24"/>
      <c r="AI143" s="24"/>
      <c r="AJ143" s="24"/>
      <c r="AK143" s="24"/>
      <c r="AL143" s="36"/>
      <c r="AM143" s="94"/>
      <c r="AN143" s="95"/>
      <c r="AO143" s="24"/>
      <c r="AP143" s="24"/>
      <c r="AQ143" s="24"/>
    </row>
    <row r="144" spans="1:43" x14ac:dyDescent="0.2">
      <c r="A144" s="28"/>
      <c r="B144" s="777"/>
      <c r="C144" s="94"/>
      <c r="D144" s="95"/>
      <c r="E144" s="24"/>
      <c r="F144" s="24"/>
      <c r="G144" s="24"/>
      <c r="H144" s="24"/>
      <c r="I144" s="24"/>
      <c r="J144" s="24"/>
      <c r="K144" s="24"/>
      <c r="L144" s="24"/>
      <c r="M144" s="24"/>
      <c r="N144" s="24"/>
      <c r="O144" s="24"/>
      <c r="P144" s="24"/>
      <c r="Q144" s="24"/>
      <c r="R144" s="24"/>
      <c r="S144" s="24"/>
      <c r="T144" s="24"/>
      <c r="U144" s="24"/>
      <c r="V144" s="95"/>
      <c r="W144" s="700" t="s">
        <v>554</v>
      </c>
      <c r="X144" s="24"/>
      <c r="Y144" s="24"/>
      <c r="Z144" s="24"/>
      <c r="AA144" s="24"/>
      <c r="AB144" s="24"/>
      <c r="AC144" s="24"/>
      <c r="AD144" s="182"/>
      <c r="AE144" s="183"/>
      <c r="AF144" s="182"/>
      <c r="AG144" s="182"/>
      <c r="AH144" s="182" t="s">
        <v>2</v>
      </c>
      <c r="AI144" s="182"/>
      <c r="AJ144" s="182"/>
      <c r="AK144" s="182"/>
      <c r="AL144" s="36" t="s">
        <v>162</v>
      </c>
      <c r="AM144" s="94"/>
      <c r="AN144" s="95"/>
      <c r="AO144" s="24"/>
      <c r="AP144" s="24"/>
      <c r="AQ144" s="24"/>
    </row>
    <row r="145" spans="1:43" x14ac:dyDescent="0.2">
      <c r="A145" s="28"/>
      <c r="B145" s="777"/>
      <c r="C145" s="94"/>
      <c r="D145" s="95"/>
      <c r="E145" s="24"/>
      <c r="F145" s="24"/>
      <c r="G145" s="24"/>
      <c r="H145" s="24"/>
      <c r="I145" s="24"/>
      <c r="J145" s="24"/>
      <c r="K145" s="24"/>
      <c r="L145" s="24"/>
      <c r="M145" s="24"/>
      <c r="N145" s="24"/>
      <c r="O145" s="24"/>
      <c r="P145" s="24"/>
      <c r="Q145" s="24"/>
      <c r="R145" s="24"/>
      <c r="S145" s="24"/>
      <c r="T145" s="24"/>
      <c r="U145" s="24"/>
      <c r="V145" s="95"/>
      <c r="W145" s="24"/>
      <c r="X145" s="24"/>
      <c r="Y145" s="24"/>
      <c r="Z145" s="24"/>
      <c r="AA145" s="24"/>
      <c r="AB145" s="24"/>
      <c r="AC145" s="24"/>
      <c r="AD145" s="24"/>
      <c r="AE145" s="24"/>
      <c r="AF145" s="24"/>
      <c r="AG145" s="24"/>
      <c r="AH145" s="24"/>
      <c r="AI145" s="24"/>
      <c r="AJ145" s="24"/>
      <c r="AK145" s="24"/>
      <c r="AL145" s="36"/>
      <c r="AM145" s="94"/>
      <c r="AN145" s="95"/>
      <c r="AO145" s="24"/>
      <c r="AP145" s="24"/>
      <c r="AQ145" s="24"/>
    </row>
    <row r="146" spans="1:43" x14ac:dyDescent="0.2">
      <c r="A146" s="28"/>
      <c r="B146" s="777"/>
      <c r="C146" s="94"/>
      <c r="D146" s="95"/>
      <c r="E146" s="24"/>
      <c r="F146" s="24"/>
      <c r="G146" s="24"/>
      <c r="H146" s="24"/>
      <c r="I146" s="24"/>
      <c r="J146" s="24"/>
      <c r="K146" s="24"/>
      <c r="L146" s="24"/>
      <c r="M146" s="24"/>
      <c r="N146" s="24"/>
      <c r="O146" s="24"/>
      <c r="P146" s="24"/>
      <c r="Q146" s="24"/>
      <c r="R146" s="24"/>
      <c r="S146" s="24"/>
      <c r="T146" s="24"/>
      <c r="U146" s="24"/>
      <c r="V146" s="95"/>
      <c r="W146" s="700" t="s">
        <v>555</v>
      </c>
      <c r="X146" s="24"/>
      <c r="Y146" s="24"/>
      <c r="Z146" s="24"/>
      <c r="AA146" s="24"/>
      <c r="AB146" s="24"/>
      <c r="AC146" s="24"/>
      <c r="AE146" s="182" t="s">
        <v>2</v>
      </c>
      <c r="AF146" s="183"/>
      <c r="AG146" s="182"/>
      <c r="AH146" s="182"/>
      <c r="AI146" s="182"/>
      <c r="AJ146" s="182"/>
      <c r="AK146" s="182"/>
      <c r="AL146" s="36" t="s">
        <v>163</v>
      </c>
      <c r="AM146" s="94"/>
      <c r="AN146" s="95"/>
      <c r="AO146" s="24"/>
      <c r="AP146" s="24"/>
      <c r="AQ146" s="24"/>
    </row>
    <row r="147" spans="1:43" ht="6" customHeight="1" x14ac:dyDescent="0.2">
      <c r="A147" s="30"/>
      <c r="B147" s="793"/>
      <c r="C147" s="91"/>
      <c r="D147" s="44"/>
      <c r="E147" s="30"/>
      <c r="F147" s="30"/>
      <c r="G147" s="30"/>
      <c r="H147" s="30"/>
      <c r="I147" s="30"/>
      <c r="J147" s="30"/>
      <c r="K147" s="30"/>
      <c r="L147" s="30"/>
      <c r="M147" s="30"/>
      <c r="N147" s="30"/>
      <c r="O147" s="30"/>
      <c r="P147" s="30"/>
      <c r="Q147" s="30"/>
      <c r="R147" s="30"/>
      <c r="S147" s="30"/>
      <c r="T147" s="30"/>
      <c r="U147" s="30"/>
      <c r="V147" s="44"/>
      <c r="W147" s="30"/>
      <c r="X147" s="30"/>
      <c r="Y147" s="30"/>
      <c r="Z147" s="30"/>
      <c r="AA147" s="30"/>
      <c r="AB147" s="30"/>
      <c r="AC147" s="30"/>
      <c r="AD147" s="30"/>
      <c r="AE147" s="30"/>
      <c r="AF147" s="30"/>
      <c r="AG147" s="30"/>
      <c r="AH147" s="30"/>
      <c r="AI147" s="30"/>
      <c r="AJ147" s="30"/>
      <c r="AK147" s="30"/>
      <c r="AL147" s="185"/>
      <c r="AM147" s="91"/>
      <c r="AN147" s="44"/>
      <c r="AO147" s="30"/>
      <c r="AP147" s="30"/>
      <c r="AQ147" s="30"/>
    </row>
    <row r="148" spans="1:43" ht="6" customHeight="1" x14ac:dyDescent="0.2">
      <c r="A148" s="26"/>
      <c r="B148" s="756"/>
      <c r="C148" s="89"/>
      <c r="D148" s="45"/>
      <c r="E148" s="26"/>
      <c r="F148" s="26"/>
      <c r="G148" s="26"/>
      <c r="H148" s="26"/>
      <c r="I148" s="26"/>
      <c r="J148" s="26"/>
      <c r="K148" s="26"/>
      <c r="L148" s="26"/>
      <c r="M148" s="26"/>
      <c r="N148" s="26"/>
      <c r="O148" s="26"/>
      <c r="P148" s="26"/>
      <c r="Q148" s="26"/>
      <c r="R148" s="26"/>
      <c r="S148" s="26"/>
      <c r="T148" s="26"/>
      <c r="U148" s="26"/>
      <c r="V148" s="45"/>
      <c r="W148" s="26"/>
      <c r="X148" s="26"/>
      <c r="Y148" s="26"/>
      <c r="Z148" s="26"/>
      <c r="AA148" s="26"/>
      <c r="AB148" s="26"/>
      <c r="AC148" s="26"/>
      <c r="AD148" s="26"/>
      <c r="AE148" s="26"/>
      <c r="AF148" s="26"/>
      <c r="AG148" s="26"/>
      <c r="AH148" s="26"/>
      <c r="AI148" s="26"/>
      <c r="AJ148" s="26"/>
      <c r="AK148" s="26"/>
      <c r="AL148" s="187"/>
      <c r="AM148" s="89"/>
      <c r="AN148" s="45"/>
      <c r="AO148" s="26"/>
      <c r="AP148" s="26"/>
      <c r="AQ148" s="26"/>
    </row>
    <row r="149" spans="1:43" ht="11.25" customHeight="1" x14ac:dyDescent="0.2">
      <c r="A149" s="28"/>
      <c r="B149" s="777">
        <v>240</v>
      </c>
      <c r="C149" s="94"/>
      <c r="D149" s="95"/>
      <c r="E149" s="927" t="str">
        <f ca="1">VLOOKUP(INDIRECT(ADDRESS(ROW(),COLUMN()-3)),Language_Translations,MATCH(Language_Selected,Language_Options,0),FALSE)</f>
        <v>Entre la période des règles et les règles suivantes, est-ce qu'il y a une période où les femmes ont plus de chances de tomber enceintes ?</v>
      </c>
      <c r="F149" s="927"/>
      <c r="G149" s="927"/>
      <c r="H149" s="927"/>
      <c r="I149" s="927"/>
      <c r="J149" s="927"/>
      <c r="K149" s="927"/>
      <c r="L149" s="927"/>
      <c r="M149" s="927"/>
      <c r="N149" s="927"/>
      <c r="O149" s="927"/>
      <c r="P149" s="927"/>
      <c r="Q149" s="927"/>
      <c r="R149" s="927"/>
      <c r="S149" s="927"/>
      <c r="T149" s="927"/>
      <c r="U149" s="24"/>
      <c r="V149" s="95"/>
      <c r="W149" s="24" t="s">
        <v>444</v>
      </c>
      <c r="X149" s="24"/>
      <c r="Y149" s="182" t="s">
        <v>2</v>
      </c>
      <c r="Z149" s="182"/>
      <c r="AA149" s="182"/>
      <c r="AB149" s="182"/>
      <c r="AC149" s="182"/>
      <c r="AD149" s="182"/>
      <c r="AE149" s="182"/>
      <c r="AF149" s="182"/>
      <c r="AG149" s="182"/>
      <c r="AH149" s="182"/>
      <c r="AI149" s="182"/>
      <c r="AJ149" s="182"/>
      <c r="AK149" s="182"/>
      <c r="AL149" s="178" t="s">
        <v>10</v>
      </c>
      <c r="AM149" s="94"/>
      <c r="AN149" s="95"/>
      <c r="AO149" s="24"/>
      <c r="AP149" s="24"/>
      <c r="AQ149" s="24"/>
    </row>
    <row r="150" spans="1:43" x14ac:dyDescent="0.2">
      <c r="A150" s="28"/>
      <c r="B150" s="777"/>
      <c r="C150" s="94"/>
      <c r="D150" s="95"/>
      <c r="E150" s="927"/>
      <c r="F150" s="927"/>
      <c r="G150" s="927"/>
      <c r="H150" s="927"/>
      <c r="I150" s="927"/>
      <c r="J150" s="927"/>
      <c r="K150" s="927"/>
      <c r="L150" s="927"/>
      <c r="M150" s="927"/>
      <c r="N150" s="927"/>
      <c r="O150" s="927"/>
      <c r="P150" s="927"/>
      <c r="Q150" s="927"/>
      <c r="R150" s="927"/>
      <c r="S150" s="927"/>
      <c r="T150" s="927"/>
      <c r="U150" s="24"/>
      <c r="V150" s="95"/>
      <c r="W150" s="24" t="s">
        <v>445</v>
      </c>
      <c r="X150" s="24"/>
      <c r="Y150" s="182" t="s">
        <v>2</v>
      </c>
      <c r="Z150" s="182"/>
      <c r="AA150" s="182"/>
      <c r="AB150" s="182"/>
      <c r="AC150" s="182"/>
      <c r="AD150" s="182"/>
      <c r="AE150" s="182"/>
      <c r="AF150" s="182"/>
      <c r="AG150" s="182"/>
      <c r="AH150" s="182"/>
      <c r="AI150" s="182"/>
      <c r="AJ150" s="182"/>
      <c r="AK150" s="182"/>
      <c r="AL150" s="178" t="s">
        <v>12</v>
      </c>
      <c r="AM150" s="94"/>
      <c r="AN150" s="95"/>
      <c r="AO150" s="24"/>
      <c r="AP150" s="915">
        <v>242</v>
      </c>
      <c r="AQ150" s="24"/>
    </row>
    <row r="151" spans="1:43" x14ac:dyDescent="0.2">
      <c r="A151" s="28"/>
      <c r="B151" s="777"/>
      <c r="C151" s="94"/>
      <c r="D151" s="95"/>
      <c r="E151" s="927"/>
      <c r="F151" s="927"/>
      <c r="G151" s="927"/>
      <c r="H151" s="927"/>
      <c r="I151" s="927"/>
      <c r="J151" s="927"/>
      <c r="K151" s="927"/>
      <c r="L151" s="927"/>
      <c r="M151" s="927"/>
      <c r="N151" s="927"/>
      <c r="O151" s="927"/>
      <c r="P151" s="927"/>
      <c r="Q151" s="927"/>
      <c r="R151" s="927"/>
      <c r="S151" s="927"/>
      <c r="T151" s="927"/>
      <c r="U151" s="24"/>
      <c r="V151" s="95"/>
      <c r="W151" s="24" t="s">
        <v>543</v>
      </c>
      <c r="X151" s="24"/>
      <c r="Y151" s="24"/>
      <c r="Z151" s="24"/>
      <c r="AA151" s="182" t="s">
        <v>2</v>
      </c>
      <c r="AB151" s="183"/>
      <c r="AC151" s="183"/>
      <c r="AD151" s="182"/>
      <c r="AE151" s="182"/>
      <c r="AF151" s="182"/>
      <c r="AG151" s="182"/>
      <c r="AH151" s="182"/>
      <c r="AI151" s="182"/>
      <c r="AJ151" s="182"/>
      <c r="AK151" s="182"/>
      <c r="AL151" s="178" t="s">
        <v>58</v>
      </c>
      <c r="AM151" s="94"/>
      <c r="AN151" s="95"/>
      <c r="AO151" s="24"/>
      <c r="AP151" s="915"/>
      <c r="AQ151" s="24"/>
    </row>
    <row r="152" spans="1:43" ht="6" customHeight="1" x14ac:dyDescent="0.2">
      <c r="A152" s="30"/>
      <c r="B152" s="793"/>
      <c r="C152" s="91"/>
      <c r="D152" s="44"/>
      <c r="E152" s="30"/>
      <c r="F152" s="30"/>
      <c r="G152" s="30"/>
      <c r="H152" s="30"/>
      <c r="I152" s="30"/>
      <c r="J152" s="30"/>
      <c r="K152" s="30"/>
      <c r="L152" s="30"/>
      <c r="M152" s="30"/>
      <c r="N152" s="30"/>
      <c r="O152" s="30"/>
      <c r="P152" s="30"/>
      <c r="Q152" s="30"/>
      <c r="R152" s="30"/>
      <c r="S152" s="30"/>
      <c r="T152" s="30"/>
      <c r="U152" s="30"/>
      <c r="V152" s="44"/>
      <c r="W152" s="30"/>
      <c r="X152" s="30"/>
      <c r="Y152" s="30"/>
      <c r="Z152" s="30"/>
      <c r="AA152" s="30"/>
      <c r="AB152" s="30"/>
      <c r="AC152" s="30"/>
      <c r="AD152" s="30"/>
      <c r="AE152" s="30"/>
      <c r="AF152" s="30"/>
      <c r="AG152" s="30"/>
      <c r="AH152" s="30"/>
      <c r="AI152" s="30"/>
      <c r="AJ152" s="30"/>
      <c r="AK152" s="30"/>
      <c r="AL152" s="185"/>
      <c r="AM152" s="91"/>
      <c r="AN152" s="44"/>
      <c r="AO152" s="30"/>
      <c r="AP152" s="30"/>
      <c r="AQ152" s="30"/>
    </row>
    <row r="153" spans="1:43" ht="6" customHeight="1" x14ac:dyDescent="0.2">
      <c r="A153" s="26"/>
      <c r="B153" s="756"/>
      <c r="C153" s="89"/>
      <c r="D153" s="45"/>
      <c r="E153" s="26"/>
      <c r="F153" s="26"/>
      <c r="G153" s="26"/>
      <c r="H153" s="26"/>
      <c r="I153" s="26"/>
      <c r="J153" s="26"/>
      <c r="K153" s="26"/>
      <c r="L153" s="26"/>
      <c r="M153" s="26"/>
      <c r="N153" s="26"/>
      <c r="O153" s="26"/>
      <c r="P153" s="26"/>
      <c r="Q153" s="26"/>
      <c r="R153" s="26"/>
      <c r="S153" s="26"/>
      <c r="T153" s="26"/>
      <c r="U153" s="26"/>
      <c r="V153" s="45"/>
      <c r="W153" s="26"/>
      <c r="X153" s="26"/>
      <c r="Y153" s="26"/>
      <c r="Z153" s="26"/>
      <c r="AA153" s="26"/>
      <c r="AB153" s="26"/>
      <c r="AC153" s="26"/>
      <c r="AD153" s="26"/>
      <c r="AE153" s="26"/>
      <c r="AF153" s="26"/>
      <c r="AG153" s="26"/>
      <c r="AH153" s="26"/>
      <c r="AI153" s="26"/>
      <c r="AJ153" s="26"/>
      <c r="AK153" s="26"/>
      <c r="AL153" s="187"/>
      <c r="AM153" s="89"/>
      <c r="AN153" s="45"/>
      <c r="AO153" s="26"/>
      <c r="AP153" s="26"/>
      <c r="AQ153" s="26"/>
    </row>
    <row r="154" spans="1:43" ht="11.25" customHeight="1" x14ac:dyDescent="0.25">
      <c r="A154" s="28"/>
      <c r="B154" s="777">
        <v>241</v>
      </c>
      <c r="C154" s="94"/>
      <c r="D154" s="95"/>
      <c r="E154" s="927" t="str">
        <f ca="1">VLOOKUP(INDIRECT(ADDRESS(ROW(),COLUMN()-3)),Language_Translations,MATCH(Language_Selected,Language_Options,0),FALSE)</f>
        <v>Est-ce que cette période se situe juste avant que les règles ne commencent, pendant la période des règles, juste après que les règles soient terminées ou bien au milieu de deux périodes de règles ?</v>
      </c>
      <c r="F154" s="927"/>
      <c r="G154" s="927"/>
      <c r="H154" s="927"/>
      <c r="I154" s="927"/>
      <c r="J154" s="927"/>
      <c r="K154" s="927"/>
      <c r="L154" s="927"/>
      <c r="M154" s="927"/>
      <c r="N154" s="927"/>
      <c r="O154" s="927"/>
      <c r="P154" s="927"/>
      <c r="Q154" s="927"/>
      <c r="R154" s="927"/>
      <c r="S154" s="927"/>
      <c r="T154" s="927"/>
      <c r="U154" s="24"/>
      <c r="V154" s="95"/>
      <c r="W154" s="700" t="s">
        <v>1788</v>
      </c>
      <c r="X154" s="24"/>
      <c r="Y154" s="24"/>
      <c r="Z154" s="24"/>
      <c r="AA154" s="24"/>
      <c r="AB154" s="24"/>
      <c r="AC154" s="24"/>
      <c r="AD154" s="24"/>
      <c r="AE154" s="24"/>
      <c r="AF154" s="24"/>
      <c r="AG154" s="24"/>
      <c r="AH154" s="24"/>
      <c r="AI154" s="24"/>
      <c r="AJ154" s="24"/>
      <c r="AK154" s="24"/>
      <c r="AL154" s="36"/>
      <c r="AM154" s="94"/>
      <c r="AN154" s="95"/>
      <c r="AO154" s="24"/>
      <c r="AP154" s="24"/>
      <c r="AQ154" s="24"/>
    </row>
    <row r="155" spans="1:43" x14ac:dyDescent="0.2">
      <c r="A155" s="28"/>
      <c r="B155" s="777"/>
      <c r="C155" s="94"/>
      <c r="D155" s="95"/>
      <c r="E155" s="927"/>
      <c r="F155" s="927"/>
      <c r="G155" s="927"/>
      <c r="H155" s="927"/>
      <c r="I155" s="927"/>
      <c r="J155" s="927"/>
      <c r="K155" s="927"/>
      <c r="L155" s="927"/>
      <c r="M155" s="927"/>
      <c r="N155" s="927"/>
      <c r="O155" s="927"/>
      <c r="P155" s="927"/>
      <c r="Q155" s="927"/>
      <c r="R155" s="927"/>
      <c r="S155" s="927"/>
      <c r="T155" s="927"/>
      <c r="U155" s="24"/>
      <c r="V155" s="95"/>
      <c r="W155" s="24"/>
      <c r="X155" s="700" t="s">
        <v>556</v>
      </c>
      <c r="Y155" s="24"/>
      <c r="Z155" s="24"/>
      <c r="AA155" s="182"/>
      <c r="AB155" s="183"/>
      <c r="AC155" s="182" t="s">
        <v>2</v>
      </c>
      <c r="AD155" s="182"/>
      <c r="AE155" s="182"/>
      <c r="AF155" s="182"/>
      <c r="AG155" s="182"/>
      <c r="AH155" s="182"/>
      <c r="AI155" s="182"/>
      <c r="AJ155" s="182"/>
      <c r="AK155" s="182"/>
      <c r="AL155" s="178" t="s">
        <v>10</v>
      </c>
      <c r="AM155" s="94"/>
      <c r="AN155" s="95"/>
      <c r="AO155" s="24"/>
      <c r="AP155" s="24"/>
      <c r="AQ155" s="24"/>
    </row>
    <row r="156" spans="1:43" x14ac:dyDescent="0.2">
      <c r="A156" s="28"/>
      <c r="B156" s="777"/>
      <c r="C156" s="94"/>
      <c r="D156" s="95"/>
      <c r="E156" s="927"/>
      <c r="F156" s="927"/>
      <c r="G156" s="927"/>
      <c r="H156" s="927"/>
      <c r="I156" s="927"/>
      <c r="J156" s="927"/>
      <c r="K156" s="927"/>
      <c r="L156" s="927"/>
      <c r="M156" s="927"/>
      <c r="N156" s="927"/>
      <c r="O156" s="927"/>
      <c r="P156" s="927"/>
      <c r="Q156" s="927"/>
      <c r="R156" s="927"/>
      <c r="S156" s="927"/>
      <c r="T156" s="927"/>
      <c r="U156" s="24"/>
      <c r="V156" s="95"/>
      <c r="W156" s="700" t="s">
        <v>1789</v>
      </c>
      <c r="X156" s="24"/>
      <c r="Y156" s="24"/>
      <c r="Z156" s="24"/>
      <c r="AA156" s="24"/>
      <c r="AB156" s="24"/>
      <c r="AC156" s="24"/>
      <c r="AD156" s="182" t="s">
        <v>2</v>
      </c>
      <c r="AE156" s="182"/>
      <c r="AF156" s="183"/>
      <c r="AG156" s="182"/>
      <c r="AH156" s="182"/>
      <c r="AI156" s="182"/>
      <c r="AJ156" s="182"/>
      <c r="AK156" s="182"/>
      <c r="AL156" s="178" t="s">
        <v>12</v>
      </c>
      <c r="AM156" s="94"/>
      <c r="AN156" s="95"/>
      <c r="AO156" s="24"/>
      <c r="AP156" s="24"/>
      <c r="AQ156" s="24"/>
    </row>
    <row r="157" spans="1:43" x14ac:dyDescent="0.2">
      <c r="A157" s="28"/>
      <c r="B157" s="777"/>
      <c r="C157" s="94"/>
      <c r="D157" s="95"/>
      <c r="E157" s="927"/>
      <c r="F157" s="927"/>
      <c r="G157" s="927"/>
      <c r="H157" s="927"/>
      <c r="I157" s="927"/>
      <c r="J157" s="927"/>
      <c r="K157" s="927"/>
      <c r="L157" s="927"/>
      <c r="M157" s="927"/>
      <c r="N157" s="927"/>
      <c r="O157" s="927"/>
      <c r="P157" s="927"/>
      <c r="Q157" s="927"/>
      <c r="R157" s="927"/>
      <c r="S157" s="927"/>
      <c r="T157" s="927"/>
      <c r="U157" s="24"/>
      <c r="V157" s="95"/>
      <c r="W157" s="700" t="s">
        <v>1790</v>
      </c>
      <c r="X157" s="24"/>
      <c r="Y157" s="24"/>
      <c r="Z157" s="24"/>
      <c r="AA157" s="24"/>
      <c r="AB157" s="24"/>
      <c r="AC157" s="24"/>
      <c r="AD157" s="24"/>
      <c r="AE157" s="24"/>
      <c r="AG157" s="24"/>
      <c r="AH157" s="182" t="s">
        <v>2</v>
      </c>
      <c r="AI157" s="182"/>
      <c r="AJ157" s="182"/>
      <c r="AK157" s="182"/>
      <c r="AL157" s="178" t="s">
        <v>14</v>
      </c>
      <c r="AM157" s="94"/>
      <c r="AN157" s="95"/>
      <c r="AO157" s="24"/>
      <c r="AP157" s="24"/>
      <c r="AQ157" s="24"/>
    </row>
    <row r="158" spans="1:43" x14ac:dyDescent="0.2">
      <c r="A158" s="28"/>
      <c r="B158" s="777"/>
      <c r="C158" s="94"/>
      <c r="D158" s="95"/>
      <c r="E158" s="927"/>
      <c r="F158" s="927"/>
      <c r="G158" s="927"/>
      <c r="H158" s="927"/>
      <c r="I158" s="927"/>
      <c r="J158" s="927"/>
      <c r="K158" s="927"/>
      <c r="L158" s="927"/>
      <c r="M158" s="927"/>
      <c r="N158" s="927"/>
      <c r="O158" s="927"/>
      <c r="P158" s="927"/>
      <c r="Q158" s="927"/>
      <c r="R158" s="927"/>
      <c r="S158" s="927"/>
      <c r="T158" s="927"/>
      <c r="U158" s="24"/>
      <c r="V158" s="95"/>
      <c r="W158" s="700" t="s">
        <v>557</v>
      </c>
      <c r="X158" s="24"/>
      <c r="Y158" s="24"/>
      <c r="Z158" s="24"/>
      <c r="AA158" s="24"/>
      <c r="AB158" s="24"/>
      <c r="AC158" s="24"/>
      <c r="AD158" s="24"/>
      <c r="AE158" s="24"/>
      <c r="AF158" s="24"/>
      <c r="AG158" s="24"/>
      <c r="AH158" s="24"/>
      <c r="AI158" s="24"/>
      <c r="AJ158" s="24"/>
      <c r="AK158" s="24"/>
      <c r="AL158" s="36"/>
      <c r="AM158" s="94"/>
      <c r="AN158" s="95"/>
      <c r="AO158" s="24"/>
      <c r="AP158" s="24"/>
      <c r="AQ158" s="24"/>
    </row>
    <row r="159" spans="1:43" x14ac:dyDescent="0.2">
      <c r="A159" s="28"/>
      <c r="B159" s="777"/>
      <c r="C159" s="94"/>
      <c r="D159" s="95"/>
      <c r="E159" s="927"/>
      <c r="F159" s="927"/>
      <c r="G159" s="927"/>
      <c r="H159" s="927"/>
      <c r="I159" s="927"/>
      <c r="J159" s="927"/>
      <c r="K159" s="927"/>
      <c r="L159" s="927"/>
      <c r="M159" s="927"/>
      <c r="N159" s="927"/>
      <c r="O159" s="927"/>
      <c r="P159" s="927"/>
      <c r="Q159" s="927"/>
      <c r="R159" s="927"/>
      <c r="S159" s="927"/>
      <c r="T159" s="927"/>
      <c r="U159" s="24"/>
      <c r="V159" s="95"/>
      <c r="W159" s="24"/>
      <c r="X159" s="700" t="s">
        <v>1438</v>
      </c>
      <c r="Y159" s="24"/>
      <c r="Z159" s="24"/>
      <c r="AA159" s="24"/>
      <c r="AB159" s="24"/>
      <c r="AC159" s="182"/>
      <c r="AD159" s="183"/>
      <c r="AE159" s="182"/>
      <c r="AF159" s="182"/>
      <c r="AG159" s="182" t="s">
        <v>2</v>
      </c>
      <c r="AH159" s="182"/>
      <c r="AI159" s="182"/>
      <c r="AJ159" s="182"/>
      <c r="AK159" s="182"/>
      <c r="AL159" s="178" t="s">
        <v>16</v>
      </c>
      <c r="AM159" s="94"/>
      <c r="AN159" s="95"/>
      <c r="AO159" s="24"/>
      <c r="AP159" s="24"/>
      <c r="AQ159" s="24"/>
    </row>
    <row r="160" spans="1:43" x14ac:dyDescent="0.2">
      <c r="A160" s="28"/>
      <c r="B160" s="777"/>
      <c r="C160" s="94"/>
      <c r="D160" s="95"/>
      <c r="E160" s="927"/>
      <c r="F160" s="927"/>
      <c r="G160" s="927"/>
      <c r="H160" s="927"/>
      <c r="I160" s="927"/>
      <c r="J160" s="927"/>
      <c r="K160" s="927"/>
      <c r="L160" s="927"/>
      <c r="M160" s="927"/>
      <c r="N160" s="927"/>
      <c r="O160" s="927"/>
      <c r="P160" s="927"/>
      <c r="Q160" s="927"/>
      <c r="R160" s="927"/>
      <c r="S160" s="927"/>
      <c r="T160" s="927"/>
      <c r="U160" s="24"/>
      <c r="V160" s="95"/>
      <c r="W160" s="24"/>
      <c r="X160" s="24"/>
      <c r="Y160" s="24"/>
      <c r="Z160" s="24"/>
      <c r="AA160" s="24"/>
      <c r="AB160" s="24"/>
      <c r="AC160" s="24"/>
      <c r="AD160" s="24"/>
      <c r="AE160" s="24"/>
      <c r="AF160" s="24"/>
      <c r="AG160" s="24"/>
      <c r="AH160" s="24"/>
      <c r="AI160" s="24"/>
      <c r="AJ160" s="24"/>
      <c r="AK160" s="24"/>
      <c r="AL160" s="36"/>
      <c r="AM160" s="94"/>
      <c r="AN160" s="95"/>
      <c r="AO160" s="24"/>
      <c r="AP160" s="24"/>
      <c r="AQ160" s="24"/>
    </row>
    <row r="161" spans="1:44" x14ac:dyDescent="0.2">
      <c r="A161" s="28"/>
      <c r="B161" s="777"/>
      <c r="C161" s="94"/>
      <c r="D161" s="95"/>
      <c r="E161" s="927"/>
      <c r="F161" s="927"/>
      <c r="G161" s="927"/>
      <c r="H161" s="927"/>
      <c r="I161" s="927"/>
      <c r="J161" s="927"/>
      <c r="K161" s="927"/>
      <c r="L161" s="927"/>
      <c r="M161" s="927"/>
      <c r="N161" s="927"/>
      <c r="O161" s="927"/>
      <c r="P161" s="927"/>
      <c r="Q161" s="927"/>
      <c r="R161" s="927"/>
      <c r="S161" s="927"/>
      <c r="T161" s="927"/>
      <c r="U161" s="24"/>
      <c r="V161" s="95"/>
      <c r="W161" s="700" t="s">
        <v>558</v>
      </c>
      <c r="X161" s="24"/>
      <c r="Y161" s="24"/>
      <c r="Z161" s="28"/>
      <c r="AB161" s="150"/>
      <c r="AC161" s="150"/>
      <c r="AD161" s="150"/>
      <c r="AE161" s="150"/>
      <c r="AF161" s="150"/>
      <c r="AG161" s="150"/>
      <c r="AH161" s="150"/>
      <c r="AI161" s="150"/>
      <c r="AJ161" s="150"/>
      <c r="AK161" s="150"/>
      <c r="AL161" s="178" t="s">
        <v>59</v>
      </c>
      <c r="AM161" s="94"/>
      <c r="AN161" s="95"/>
      <c r="AO161" s="24"/>
      <c r="AP161" s="24"/>
      <c r="AQ161" s="24"/>
    </row>
    <row r="162" spans="1:44" x14ac:dyDescent="0.2">
      <c r="A162" s="28"/>
      <c r="B162" s="777"/>
      <c r="C162" s="94"/>
      <c r="D162" s="95"/>
      <c r="E162" s="927"/>
      <c r="F162" s="927"/>
      <c r="G162" s="927"/>
      <c r="H162" s="927"/>
      <c r="I162" s="927"/>
      <c r="J162" s="927"/>
      <c r="K162" s="927"/>
      <c r="L162" s="927"/>
      <c r="M162" s="927"/>
      <c r="N162" s="927"/>
      <c r="O162" s="927"/>
      <c r="P162" s="927"/>
      <c r="Q162" s="927"/>
      <c r="R162" s="927"/>
      <c r="S162" s="927"/>
      <c r="T162" s="927"/>
      <c r="U162" s="24"/>
      <c r="V162" s="95"/>
      <c r="W162" s="24"/>
      <c r="X162" s="24"/>
      <c r="Y162" s="24"/>
      <c r="Z162" s="890" t="s">
        <v>559</v>
      </c>
      <c r="AA162" s="890"/>
      <c r="AB162" s="890"/>
      <c r="AC162" s="890"/>
      <c r="AD162" s="890"/>
      <c r="AE162" s="890"/>
      <c r="AF162" s="890"/>
      <c r="AG162" s="890"/>
      <c r="AH162" s="890"/>
      <c r="AI162" s="890"/>
      <c r="AJ162" s="890"/>
      <c r="AK162" s="890"/>
      <c r="AL162" s="36"/>
      <c r="AM162" s="94"/>
      <c r="AN162" s="95"/>
      <c r="AO162" s="24"/>
      <c r="AP162" s="24"/>
      <c r="AQ162" s="24"/>
    </row>
    <row r="163" spans="1:44" x14ac:dyDescent="0.2">
      <c r="A163" s="28"/>
      <c r="B163" s="777"/>
      <c r="C163" s="94"/>
      <c r="D163" s="95"/>
      <c r="E163" s="927"/>
      <c r="F163" s="927"/>
      <c r="G163" s="927"/>
      <c r="H163" s="927"/>
      <c r="I163" s="927"/>
      <c r="J163" s="927"/>
      <c r="K163" s="927"/>
      <c r="L163" s="927"/>
      <c r="M163" s="927"/>
      <c r="N163" s="927"/>
      <c r="O163" s="927"/>
      <c r="P163" s="927"/>
      <c r="Q163" s="927"/>
      <c r="R163" s="927"/>
      <c r="S163" s="927"/>
      <c r="T163" s="927"/>
      <c r="U163" s="24"/>
      <c r="V163" s="95"/>
      <c r="W163" s="24" t="s">
        <v>560</v>
      </c>
      <c r="X163" s="24"/>
      <c r="Y163" s="24"/>
      <c r="Z163" s="24"/>
      <c r="AA163" s="24"/>
      <c r="AB163" s="182" t="s">
        <v>2</v>
      </c>
      <c r="AC163" s="183"/>
      <c r="AD163" s="182"/>
      <c r="AE163" s="182"/>
      <c r="AF163" s="182"/>
      <c r="AG163" s="182"/>
      <c r="AH163" s="182"/>
      <c r="AI163" s="182"/>
      <c r="AJ163" s="182"/>
      <c r="AK163" s="182"/>
      <c r="AL163" s="178" t="s">
        <v>58</v>
      </c>
      <c r="AM163" s="94"/>
      <c r="AN163" s="95"/>
      <c r="AO163" s="24"/>
      <c r="AP163" s="24"/>
      <c r="AQ163" s="24"/>
    </row>
    <row r="164" spans="1:44" ht="6" customHeight="1" x14ac:dyDescent="0.2">
      <c r="A164" s="30"/>
      <c r="B164" s="793"/>
      <c r="C164" s="91"/>
      <c r="D164" s="44"/>
      <c r="E164" s="30"/>
      <c r="F164" s="30"/>
      <c r="G164" s="30"/>
      <c r="H164" s="30"/>
      <c r="I164" s="30"/>
      <c r="J164" s="30"/>
      <c r="K164" s="30"/>
      <c r="L164" s="30"/>
      <c r="M164" s="30"/>
      <c r="N164" s="30"/>
      <c r="O164" s="30"/>
      <c r="P164" s="30"/>
      <c r="Q164" s="30"/>
      <c r="R164" s="30"/>
      <c r="S164" s="30"/>
      <c r="T164" s="30"/>
      <c r="U164" s="30"/>
      <c r="V164" s="44"/>
      <c r="W164" s="30"/>
      <c r="X164" s="30"/>
      <c r="Y164" s="30"/>
      <c r="Z164" s="30"/>
      <c r="AA164" s="30"/>
      <c r="AB164" s="30"/>
      <c r="AC164" s="30"/>
      <c r="AD164" s="30"/>
      <c r="AE164" s="30"/>
      <c r="AF164" s="30"/>
      <c r="AG164" s="30"/>
      <c r="AH164" s="30"/>
      <c r="AI164" s="30"/>
      <c r="AJ164" s="30"/>
      <c r="AK164" s="30"/>
      <c r="AL164" s="185"/>
      <c r="AM164" s="91"/>
      <c r="AN164" s="44"/>
      <c r="AO164" s="30"/>
      <c r="AP164" s="30"/>
      <c r="AQ164" s="30"/>
    </row>
    <row r="165" spans="1:44" ht="6" customHeight="1" x14ac:dyDescent="0.2">
      <c r="A165" s="26"/>
      <c r="B165" s="756"/>
      <c r="C165" s="89"/>
      <c r="D165" s="45"/>
      <c r="E165" s="26"/>
      <c r="F165" s="26"/>
      <c r="G165" s="26"/>
      <c r="H165" s="26"/>
      <c r="I165" s="26"/>
      <c r="J165" s="26"/>
      <c r="K165" s="26"/>
      <c r="L165" s="26"/>
      <c r="M165" s="26"/>
      <c r="N165" s="26"/>
      <c r="O165" s="26"/>
      <c r="P165" s="26"/>
      <c r="Q165" s="26"/>
      <c r="R165" s="26"/>
      <c r="S165" s="26"/>
      <c r="T165" s="26"/>
      <c r="U165" s="26"/>
      <c r="V165" s="45"/>
      <c r="W165" s="26"/>
      <c r="X165" s="26"/>
      <c r="Y165" s="26"/>
      <c r="Z165" s="26"/>
      <c r="AA165" s="26"/>
      <c r="AB165" s="26"/>
      <c r="AC165" s="26"/>
      <c r="AD165" s="26"/>
      <c r="AE165" s="26"/>
      <c r="AF165" s="26"/>
      <c r="AG165" s="26"/>
      <c r="AH165" s="26"/>
      <c r="AI165" s="26"/>
      <c r="AJ165" s="26"/>
      <c r="AK165" s="26"/>
      <c r="AL165" s="187"/>
      <c r="AM165" s="89"/>
      <c r="AN165" s="45"/>
      <c r="AO165" s="26"/>
      <c r="AP165" s="26"/>
      <c r="AQ165" s="26"/>
    </row>
    <row r="166" spans="1:44" ht="11.25" customHeight="1" x14ac:dyDescent="0.2">
      <c r="A166" s="28"/>
      <c r="B166" s="777">
        <v>242</v>
      </c>
      <c r="C166" s="94"/>
      <c r="D166" s="95"/>
      <c r="E166" s="927" t="str">
        <f ca="1">VLOOKUP(INDIRECT(ADDRESS(ROW(),COLUMN()-3)),Language_Translations,MATCH(Language_Selected,Language_Options,0),FALSE)</f>
        <v>Après la naissance d'un enfant, est-ce qu'une femme peut tomber enceinte avant que ses règles soient revenues ?</v>
      </c>
      <c r="F166" s="927"/>
      <c r="G166" s="927"/>
      <c r="H166" s="927"/>
      <c r="I166" s="927"/>
      <c r="J166" s="927"/>
      <c r="K166" s="927"/>
      <c r="L166" s="927"/>
      <c r="M166" s="927"/>
      <c r="N166" s="927"/>
      <c r="O166" s="927"/>
      <c r="P166" s="927"/>
      <c r="Q166" s="927"/>
      <c r="R166" s="927"/>
      <c r="S166" s="927"/>
      <c r="T166" s="927"/>
      <c r="U166" s="24"/>
      <c r="V166" s="95"/>
      <c r="W166" s="24" t="s">
        <v>444</v>
      </c>
      <c r="X166" s="24"/>
      <c r="Y166" s="182" t="s">
        <v>2</v>
      </c>
      <c r="Z166" s="182"/>
      <c r="AA166" s="182"/>
      <c r="AB166" s="182"/>
      <c r="AC166" s="182"/>
      <c r="AD166" s="182"/>
      <c r="AE166" s="182"/>
      <c r="AF166" s="182"/>
      <c r="AG166" s="182"/>
      <c r="AH166" s="182"/>
      <c r="AI166" s="182"/>
      <c r="AJ166" s="182"/>
      <c r="AK166" s="182"/>
      <c r="AL166" s="178" t="s">
        <v>10</v>
      </c>
      <c r="AM166" s="94"/>
      <c r="AN166" s="95"/>
      <c r="AO166" s="24"/>
      <c r="AP166" s="24"/>
      <c r="AQ166" s="24"/>
    </row>
    <row r="167" spans="1:44" x14ac:dyDescent="0.2">
      <c r="A167" s="28"/>
      <c r="B167" s="777"/>
      <c r="C167" s="94"/>
      <c r="D167" s="95"/>
      <c r="E167" s="927"/>
      <c r="F167" s="927"/>
      <c r="G167" s="927"/>
      <c r="H167" s="927"/>
      <c r="I167" s="927"/>
      <c r="J167" s="927"/>
      <c r="K167" s="927"/>
      <c r="L167" s="927"/>
      <c r="M167" s="927"/>
      <c r="N167" s="927"/>
      <c r="O167" s="927"/>
      <c r="P167" s="927"/>
      <c r="Q167" s="927"/>
      <c r="R167" s="927"/>
      <c r="S167" s="927"/>
      <c r="T167" s="927"/>
      <c r="U167" s="24"/>
      <c r="V167" s="95"/>
      <c r="W167" s="24" t="s">
        <v>445</v>
      </c>
      <c r="X167" s="24"/>
      <c r="Y167" s="182" t="s">
        <v>2</v>
      </c>
      <c r="Z167" s="182"/>
      <c r="AA167" s="182"/>
      <c r="AB167" s="182"/>
      <c r="AC167" s="182"/>
      <c r="AD167" s="182"/>
      <c r="AE167" s="182"/>
      <c r="AF167" s="182"/>
      <c r="AG167" s="182"/>
      <c r="AH167" s="182"/>
      <c r="AI167" s="182"/>
      <c r="AJ167" s="182"/>
      <c r="AK167" s="182"/>
      <c r="AL167" s="178" t="s">
        <v>12</v>
      </c>
      <c r="AM167" s="94"/>
      <c r="AN167" s="95"/>
      <c r="AO167" s="24"/>
      <c r="AP167" s="29"/>
      <c r="AQ167" s="24"/>
    </row>
    <row r="168" spans="1:44" x14ac:dyDescent="0.2">
      <c r="A168" s="28"/>
      <c r="B168" s="777"/>
      <c r="C168" s="94"/>
      <c r="D168" s="95"/>
      <c r="E168" s="927"/>
      <c r="F168" s="927"/>
      <c r="G168" s="927"/>
      <c r="H168" s="927"/>
      <c r="I168" s="927"/>
      <c r="J168" s="927"/>
      <c r="K168" s="927"/>
      <c r="L168" s="927"/>
      <c r="M168" s="927"/>
      <c r="N168" s="927"/>
      <c r="O168" s="927"/>
      <c r="P168" s="927"/>
      <c r="Q168" s="927"/>
      <c r="R168" s="927"/>
      <c r="S168" s="927"/>
      <c r="T168" s="927"/>
      <c r="U168" s="24"/>
      <c r="V168" s="95"/>
      <c r="W168" s="701" t="s">
        <v>560</v>
      </c>
      <c r="X168" s="24"/>
      <c r="Y168" s="24"/>
      <c r="Z168" s="24"/>
      <c r="AA168" s="24"/>
      <c r="AB168" s="182" t="s">
        <v>2</v>
      </c>
      <c r="AC168" s="183"/>
      <c r="AD168" s="182"/>
      <c r="AE168" s="182"/>
      <c r="AF168" s="182"/>
      <c r="AG168" s="182"/>
      <c r="AH168" s="182"/>
      <c r="AI168" s="182"/>
      <c r="AJ168" s="182"/>
      <c r="AK168" s="182"/>
      <c r="AL168" s="178" t="s">
        <v>58</v>
      </c>
      <c r="AM168" s="94"/>
      <c r="AN168" s="95"/>
      <c r="AO168" s="24"/>
      <c r="AP168" s="29"/>
      <c r="AQ168" s="24"/>
    </row>
    <row r="169" spans="1:44" ht="6" customHeight="1" x14ac:dyDescent="0.2">
      <c r="A169" s="30"/>
      <c r="B169" s="793"/>
      <c r="C169" s="91"/>
      <c r="D169" s="44"/>
      <c r="E169" s="30"/>
      <c r="F169" s="30"/>
      <c r="G169" s="30"/>
      <c r="H169" s="30"/>
      <c r="I169" s="30"/>
      <c r="J169" s="30"/>
      <c r="K169" s="30"/>
      <c r="L169" s="30"/>
      <c r="M169" s="30"/>
      <c r="N169" s="30"/>
      <c r="O169" s="30"/>
      <c r="P169" s="30"/>
      <c r="Q169" s="30"/>
      <c r="R169" s="30"/>
      <c r="S169" s="30"/>
      <c r="T169" s="30"/>
      <c r="U169" s="30"/>
      <c r="V169" s="44"/>
      <c r="W169" s="30"/>
      <c r="X169" s="30"/>
      <c r="Y169" s="30"/>
      <c r="Z169" s="30"/>
      <c r="AA169" s="30"/>
      <c r="AB169" s="30"/>
      <c r="AC169" s="30"/>
      <c r="AD169" s="30"/>
      <c r="AE169" s="30"/>
      <c r="AF169" s="30"/>
      <c r="AG169" s="30"/>
      <c r="AH169" s="30"/>
      <c r="AI169" s="30"/>
      <c r="AJ169" s="30"/>
      <c r="AK169" s="30"/>
      <c r="AL169" s="185"/>
      <c r="AM169" s="91"/>
      <c r="AN169" s="44"/>
      <c r="AO169" s="30"/>
      <c r="AP169" s="30"/>
      <c r="AQ169" s="30"/>
    </row>
    <row r="170" spans="1:44" s="80" customFormat="1" ht="6" customHeight="1" x14ac:dyDescent="0.2">
      <c r="A170" s="26"/>
      <c r="B170" s="75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187"/>
      <c r="AN170" s="26"/>
      <c r="AO170" s="26"/>
      <c r="AP170" s="26"/>
      <c r="AQ170" s="26"/>
      <c r="AR170" s="180"/>
    </row>
    <row r="171" spans="1:44" s="80" customFormat="1" ht="11.25" customHeight="1" x14ac:dyDescent="0.2">
      <c r="A171" s="24"/>
      <c r="B171" s="942" t="str">
        <f>"(1) On suppose que l'année de la collecte est " &amp; FW_YR &amp; ". Pour la collecte commençant en " &amp; FW_YR+1 &amp; ", toutes les références aux années de calendrier doivent être augmentées d'une année; par exemple, " &amp; FW_YR-6 &amp; " doit être changé en " &amp; FW_YR-5 &amp; ", " &amp; FW_YR-5 &amp; " doit être changé en " &amp; FW_YR-4 &amp; ", " &amp; FW_YR-4 &amp; " doit être changé en " &amp; FW_YR-3 &amp; ", et ainsi de suite pour toutes les années dans tout le questionnaire."</f>
        <v>(1) On suppose que l'année de la collecte est 2015. Pour la collecte commençant en 2016, toutes les références aux années de calendrier doivent être augmentées d'une année; par exemple, 2009 doit être changé en 2010, 2010 doit être changé en 2011, 2011 doit être changé en 2012, et ainsi de suite pour toutes les années dans tout le questionnaire.</v>
      </c>
      <c r="C171" s="942"/>
      <c r="D171" s="942"/>
      <c r="E171" s="942"/>
      <c r="F171" s="942"/>
      <c r="G171" s="942"/>
      <c r="H171" s="942"/>
      <c r="I171" s="942"/>
      <c r="J171" s="942"/>
      <c r="K171" s="942"/>
      <c r="L171" s="942"/>
      <c r="M171" s="942"/>
      <c r="N171" s="942"/>
      <c r="O171" s="942"/>
      <c r="P171" s="942"/>
      <c r="Q171" s="942"/>
      <c r="R171" s="942"/>
      <c r="S171" s="942"/>
      <c r="T171" s="942"/>
      <c r="U171" s="942"/>
      <c r="V171" s="942"/>
      <c r="W171" s="942"/>
      <c r="X171" s="942"/>
      <c r="Y171" s="942"/>
      <c r="Z171" s="942"/>
      <c r="AA171" s="942"/>
      <c r="AB171" s="942"/>
      <c r="AC171" s="942"/>
      <c r="AD171" s="942"/>
      <c r="AE171" s="942"/>
      <c r="AF171" s="942"/>
      <c r="AG171" s="942"/>
      <c r="AH171" s="942"/>
      <c r="AI171" s="942"/>
      <c r="AJ171" s="942"/>
      <c r="AK171" s="942"/>
      <c r="AL171" s="942"/>
      <c r="AM171" s="942"/>
      <c r="AN171" s="942"/>
      <c r="AO171" s="942"/>
      <c r="AP171" s="942"/>
      <c r="AQ171" s="942"/>
      <c r="AR171" s="180"/>
    </row>
    <row r="172" spans="1:44" s="80" customFormat="1" ht="11.25" customHeight="1" x14ac:dyDescent="0.2">
      <c r="A172" s="24"/>
      <c r="B172" s="942"/>
      <c r="C172" s="942"/>
      <c r="D172" s="942"/>
      <c r="E172" s="942"/>
      <c r="F172" s="942"/>
      <c r="G172" s="942"/>
      <c r="H172" s="942"/>
      <c r="I172" s="942"/>
      <c r="J172" s="942"/>
      <c r="K172" s="942"/>
      <c r="L172" s="942"/>
      <c r="M172" s="942"/>
      <c r="N172" s="942"/>
      <c r="O172" s="942"/>
      <c r="P172" s="942"/>
      <c r="Q172" s="942"/>
      <c r="R172" s="942"/>
      <c r="S172" s="942"/>
      <c r="T172" s="942"/>
      <c r="U172" s="942"/>
      <c r="V172" s="942"/>
      <c r="W172" s="942"/>
      <c r="X172" s="942"/>
      <c r="Y172" s="942"/>
      <c r="Z172" s="942"/>
      <c r="AA172" s="942"/>
      <c r="AB172" s="942"/>
      <c r="AC172" s="942"/>
      <c r="AD172" s="942"/>
      <c r="AE172" s="942"/>
      <c r="AF172" s="942"/>
      <c r="AG172" s="942"/>
      <c r="AH172" s="942"/>
      <c r="AI172" s="942"/>
      <c r="AJ172" s="942"/>
      <c r="AK172" s="942"/>
      <c r="AL172" s="942"/>
      <c r="AM172" s="942"/>
      <c r="AN172" s="942"/>
      <c r="AO172" s="942"/>
      <c r="AP172" s="942"/>
      <c r="AQ172" s="942"/>
      <c r="AR172" s="180"/>
    </row>
    <row r="173" spans="1:44" s="80" customFormat="1" ht="11.25" customHeight="1" x14ac:dyDescent="0.2">
      <c r="A173" s="24"/>
      <c r="B173" s="942"/>
      <c r="C173" s="942"/>
      <c r="D173" s="942"/>
      <c r="E173" s="942"/>
      <c r="F173" s="942"/>
      <c r="G173" s="942"/>
      <c r="H173" s="942"/>
      <c r="I173" s="942"/>
      <c r="J173" s="942"/>
      <c r="K173" s="942"/>
      <c r="L173" s="942"/>
      <c r="M173" s="942"/>
      <c r="N173" s="942"/>
      <c r="O173" s="942"/>
      <c r="P173" s="942"/>
      <c r="Q173" s="942"/>
      <c r="R173" s="942"/>
      <c r="S173" s="942"/>
      <c r="T173" s="942"/>
      <c r="U173" s="942"/>
      <c r="V173" s="942"/>
      <c r="W173" s="942"/>
      <c r="X173" s="942"/>
      <c r="Y173" s="942"/>
      <c r="Z173" s="942"/>
      <c r="AA173" s="942"/>
      <c r="AB173" s="942"/>
      <c r="AC173" s="942"/>
      <c r="AD173" s="942"/>
      <c r="AE173" s="942"/>
      <c r="AF173" s="942"/>
      <c r="AG173" s="942"/>
      <c r="AH173" s="942"/>
      <c r="AI173" s="942"/>
      <c r="AJ173" s="942"/>
      <c r="AK173" s="942"/>
      <c r="AL173" s="942"/>
      <c r="AM173" s="942"/>
      <c r="AN173" s="942"/>
      <c r="AO173" s="942"/>
      <c r="AP173" s="942"/>
      <c r="AQ173" s="942"/>
      <c r="AR173" s="180"/>
    </row>
    <row r="174" spans="1:44" ht="6" customHeight="1" x14ac:dyDescent="0.2"/>
  </sheetData>
  <sheetProtection formatCells="0" formatRows="0" insertRows="0" deleteRows="0"/>
  <mergeCells count="53">
    <mergeCell ref="H41:T44"/>
    <mergeCell ref="H113:AL118"/>
    <mergeCell ref="AF86:AL90"/>
    <mergeCell ref="W105:AC105"/>
    <mergeCell ref="I76:O77"/>
    <mergeCell ref="E48:T49"/>
    <mergeCell ref="S79:AB81"/>
    <mergeCell ref="E63:T65"/>
    <mergeCell ref="A1:AQ1"/>
    <mergeCell ref="W3:AL3"/>
    <mergeCell ref="E3:T3"/>
    <mergeCell ref="AF84:AG84"/>
    <mergeCell ref="E52:T52"/>
    <mergeCell ref="F56:L60"/>
    <mergeCell ref="N56:T60"/>
    <mergeCell ref="E26:G28"/>
    <mergeCell ref="E84:G84"/>
    <mergeCell ref="W84:Y84"/>
    <mergeCell ref="E11:AL11"/>
    <mergeCell ref="E39:T39"/>
    <mergeCell ref="E5:T8"/>
    <mergeCell ref="E19:T22"/>
    <mergeCell ref="H25:AL29"/>
    <mergeCell ref="AN3:AQ3"/>
    <mergeCell ref="B171:AQ173"/>
    <mergeCell ref="AP150:AP151"/>
    <mergeCell ref="E113:G115"/>
    <mergeCell ref="W110:AC110"/>
    <mergeCell ref="E132:T134"/>
    <mergeCell ref="E126:T129"/>
    <mergeCell ref="Z162:AK162"/>
    <mergeCell ref="E166:T168"/>
    <mergeCell ref="E154:T163"/>
    <mergeCell ref="E149:T151"/>
    <mergeCell ref="K110:R110"/>
    <mergeCell ref="F110:I110"/>
    <mergeCell ref="E139:T139"/>
    <mergeCell ref="Y6:AJ7"/>
    <mergeCell ref="E121:T123"/>
    <mergeCell ref="AP33:AP34"/>
    <mergeCell ref="E86:T90"/>
    <mergeCell ref="E32:T34"/>
    <mergeCell ref="E74:T74"/>
    <mergeCell ref="E68:T71"/>
    <mergeCell ref="W100:AC100"/>
    <mergeCell ref="W95:AC95"/>
    <mergeCell ref="W86:AC90"/>
    <mergeCell ref="E41:G43"/>
    <mergeCell ref="K100:R100"/>
    <mergeCell ref="F100:I100"/>
    <mergeCell ref="E37:T38"/>
    <mergeCell ref="F105:I105"/>
    <mergeCell ref="K105:R105"/>
  </mergeCells>
  <printOptions horizontalCentered="1"/>
  <pageMargins left="0.5" right="0.5" top="0.5" bottom="0.5" header="0.3" footer="0.3"/>
  <pageSetup paperSize="9" orientation="portrait" r:id="rId1"/>
  <headerFooter>
    <oddFooter>&amp;CW-&amp;P</oddFooter>
  </headerFooter>
  <rowBreaks count="2" manualBreakCount="2">
    <brk id="72" max="42" man="1"/>
    <brk id="130" max="4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tabColor theme="9"/>
  </sheetPr>
  <dimension ref="A1:AP92"/>
  <sheetViews>
    <sheetView view="pageBreakPreview" zoomScaleNormal="100" zoomScaleSheetLayoutView="100" workbookViewId="0"/>
  </sheetViews>
  <sheetFormatPr defaultColWidth="2.77734375" defaultRowHeight="10" x14ac:dyDescent="0.2"/>
  <cols>
    <col min="1" max="1" width="1.77734375" style="142" customWidth="1"/>
    <col min="2" max="2" width="4.77734375" style="604" customWidth="1"/>
    <col min="3" max="4" width="1.77734375" style="142" customWidth="1"/>
    <col min="5" max="24" width="2.77734375" style="142"/>
    <col min="25" max="26" width="1.77734375" style="142" customWidth="1"/>
    <col min="27" max="36" width="2.77734375" style="142"/>
    <col min="37" max="37" width="2.77734375" style="142" customWidth="1"/>
    <col min="38" max="40" width="2.77734375" style="142"/>
    <col min="41" max="41" width="2.77734375" style="43"/>
    <col min="42" max="42" width="1.77734375" style="142" customWidth="1"/>
    <col min="43" max="16384" width="2.77734375" style="142"/>
  </cols>
  <sheetData>
    <row r="1" spans="1:42" x14ac:dyDescent="0.2">
      <c r="A1" s="949" t="s">
        <v>165</v>
      </c>
      <c r="B1" s="949"/>
      <c r="C1" s="949"/>
      <c r="D1" s="949"/>
      <c r="E1" s="949"/>
      <c r="F1" s="949"/>
      <c r="G1" s="949"/>
      <c r="H1" s="949"/>
      <c r="I1" s="949"/>
      <c r="J1" s="949"/>
      <c r="K1" s="949"/>
      <c r="L1" s="949"/>
      <c r="M1" s="949"/>
      <c r="N1" s="949"/>
      <c r="O1" s="949"/>
      <c r="P1" s="949"/>
      <c r="Q1" s="949"/>
      <c r="R1" s="949"/>
      <c r="S1" s="949"/>
      <c r="T1" s="949"/>
      <c r="U1" s="949"/>
      <c r="V1" s="949"/>
      <c r="W1" s="949"/>
      <c r="X1" s="949"/>
      <c r="Y1" s="949"/>
      <c r="Z1" s="949"/>
      <c r="AA1" s="949"/>
      <c r="AB1" s="949"/>
      <c r="AC1" s="949"/>
      <c r="AD1" s="949"/>
      <c r="AE1" s="949"/>
      <c r="AF1" s="949"/>
      <c r="AG1" s="949"/>
      <c r="AH1" s="949"/>
      <c r="AI1" s="949"/>
      <c r="AJ1" s="949"/>
      <c r="AK1" s="949"/>
      <c r="AL1" s="949"/>
      <c r="AM1" s="949"/>
      <c r="AN1" s="949"/>
      <c r="AO1" s="949"/>
      <c r="AP1" s="949"/>
    </row>
    <row r="2" spans="1:42" ht="6" customHeight="1" thickBot="1" x14ac:dyDescent="0.25">
      <c r="A2" s="28"/>
      <c r="B2" s="777"/>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8"/>
      <c r="AG2" s="24"/>
      <c r="AH2" s="24"/>
      <c r="AI2" s="24"/>
      <c r="AJ2" s="24"/>
      <c r="AK2" s="24"/>
      <c r="AL2" s="24"/>
      <c r="AM2" s="24"/>
      <c r="AN2" s="24"/>
      <c r="AO2" s="36"/>
      <c r="AP2" s="24"/>
    </row>
    <row r="3" spans="1:42" ht="6" customHeight="1" x14ac:dyDescent="0.2">
      <c r="A3" s="298"/>
      <c r="B3" s="299"/>
      <c r="C3" s="300"/>
      <c r="D3" s="30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235"/>
      <c r="AP3" s="302"/>
    </row>
    <row r="4" spans="1:42" ht="11.25" customHeight="1" x14ac:dyDescent="0.2">
      <c r="A4" s="303"/>
      <c r="B4" s="757">
        <v>301</v>
      </c>
      <c r="C4" s="94"/>
      <c r="D4" s="95"/>
      <c r="E4" s="918" t="str">
        <f ca="1">VLOOKUP(INDIRECT(ADDRESS(ROW(),COLUMN()-3)),Language_Translations,MATCH(Language_Selected,Language_Options,0),FALSE)</f>
        <v>Je voudrais maintenant que nous parlions de planification familiale, c'est-à-dire les différents moyens ou méthodes qu'un couple peut utiliser pour retarder ou éviter une grossesse. Avez-vous déjà entendu parler d'une (MÉTHODE) ?</v>
      </c>
      <c r="F4" s="918"/>
      <c r="G4" s="918"/>
      <c r="H4" s="918"/>
      <c r="I4" s="918"/>
      <c r="J4" s="918"/>
      <c r="K4" s="918"/>
      <c r="L4" s="918"/>
      <c r="M4" s="918"/>
      <c r="N4" s="918"/>
      <c r="O4" s="918"/>
      <c r="P4" s="918"/>
      <c r="Q4" s="918"/>
      <c r="R4" s="918"/>
      <c r="S4" s="918"/>
      <c r="T4" s="918"/>
      <c r="U4" s="918"/>
      <c r="V4" s="918"/>
      <c r="W4" s="918"/>
      <c r="X4" s="918"/>
      <c r="Y4" s="918"/>
      <c r="Z4" s="918"/>
      <c r="AA4" s="918"/>
      <c r="AB4" s="918"/>
      <c r="AC4" s="918"/>
      <c r="AD4" s="918"/>
      <c r="AE4" s="918"/>
      <c r="AF4" s="918"/>
      <c r="AG4" s="918"/>
      <c r="AH4" s="918"/>
      <c r="AI4" s="918"/>
      <c r="AJ4" s="918"/>
      <c r="AK4" s="918"/>
      <c r="AL4" s="918"/>
      <c r="AM4" s="918"/>
      <c r="AN4" s="918"/>
      <c r="AO4" s="918"/>
      <c r="AP4" s="304"/>
    </row>
    <row r="5" spans="1:42" x14ac:dyDescent="0.2">
      <c r="A5" s="303"/>
      <c r="B5" s="174"/>
      <c r="C5" s="94"/>
      <c r="D5" s="95"/>
      <c r="E5" s="918"/>
      <c r="F5" s="918"/>
      <c r="G5" s="918"/>
      <c r="H5" s="918"/>
      <c r="I5" s="918"/>
      <c r="J5" s="918"/>
      <c r="K5" s="918"/>
      <c r="L5" s="918"/>
      <c r="M5" s="918"/>
      <c r="N5" s="918"/>
      <c r="O5" s="918"/>
      <c r="P5" s="918"/>
      <c r="Q5" s="918"/>
      <c r="R5" s="918"/>
      <c r="S5" s="918"/>
      <c r="T5" s="918"/>
      <c r="U5" s="918"/>
      <c r="V5" s="918"/>
      <c r="W5" s="918"/>
      <c r="X5" s="918"/>
      <c r="Y5" s="918"/>
      <c r="Z5" s="918"/>
      <c r="AA5" s="918"/>
      <c r="AB5" s="918"/>
      <c r="AC5" s="918"/>
      <c r="AD5" s="918"/>
      <c r="AE5" s="918"/>
      <c r="AF5" s="918"/>
      <c r="AG5" s="918"/>
      <c r="AH5" s="918"/>
      <c r="AI5" s="918"/>
      <c r="AJ5" s="918"/>
      <c r="AK5" s="918"/>
      <c r="AL5" s="918"/>
      <c r="AM5" s="918"/>
      <c r="AN5" s="918"/>
      <c r="AO5" s="918"/>
      <c r="AP5" s="304"/>
    </row>
    <row r="6" spans="1:42" ht="6" customHeight="1" thickBot="1" x14ac:dyDescent="0.25">
      <c r="A6" s="305"/>
      <c r="B6" s="761"/>
      <c r="C6" s="148"/>
      <c r="D6" s="149"/>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297"/>
      <c r="AP6" s="306"/>
    </row>
    <row r="7" spans="1:42" ht="6" customHeight="1" x14ac:dyDescent="0.2">
      <c r="A7" s="28"/>
      <c r="B7" s="757"/>
      <c r="C7" s="94"/>
      <c r="D7" s="95"/>
      <c r="E7" s="28"/>
      <c r="F7" s="28"/>
      <c r="G7" s="28"/>
      <c r="H7" s="28"/>
      <c r="I7" s="28"/>
      <c r="J7" s="28"/>
      <c r="K7" s="28"/>
      <c r="L7" s="28"/>
      <c r="M7" s="28"/>
      <c r="N7" s="28"/>
      <c r="O7" s="28"/>
      <c r="P7" s="28"/>
      <c r="Q7" s="28"/>
      <c r="R7" s="28"/>
      <c r="S7" s="28"/>
      <c r="T7" s="28"/>
      <c r="U7" s="28"/>
      <c r="V7" s="28"/>
      <c r="W7" s="28"/>
      <c r="X7" s="28"/>
      <c r="Y7" s="300"/>
      <c r="Z7" s="301"/>
      <c r="AA7" s="28"/>
      <c r="AB7" s="28"/>
      <c r="AC7" s="28"/>
      <c r="AD7" s="28"/>
      <c r="AE7" s="28"/>
      <c r="AF7" s="28"/>
      <c r="AG7" s="28"/>
      <c r="AH7" s="28"/>
      <c r="AI7" s="28"/>
      <c r="AJ7" s="28"/>
      <c r="AK7" s="28"/>
      <c r="AL7" s="28"/>
      <c r="AM7" s="28"/>
      <c r="AN7" s="28"/>
      <c r="AO7" s="42"/>
      <c r="AP7" s="94"/>
    </row>
    <row r="8" spans="1:42" ht="11.25" customHeight="1" x14ac:dyDescent="0.2">
      <c r="A8" s="28"/>
      <c r="B8" s="757" t="s">
        <v>111</v>
      </c>
      <c r="C8" s="94"/>
      <c r="D8" s="95"/>
      <c r="E8" s="918" t="str">
        <f ca="1">VLOOKUP(CONCATENATE($B$4&amp;"-"&amp;INDIRECT(ADDRESS(ROW(),COLUMN()-3))),Language_Translations,MATCH(Language_Selected,Language_Options,0),FALSE)</f>
        <v>Stérilisation féminine.
 INSISTEZ : Les femmes peuvent avoir une opération pour ne plus avoir d'enfants.</v>
      </c>
      <c r="F8" s="918"/>
      <c r="G8" s="918"/>
      <c r="H8" s="918"/>
      <c r="I8" s="918"/>
      <c r="J8" s="918"/>
      <c r="K8" s="918"/>
      <c r="L8" s="918"/>
      <c r="M8" s="918"/>
      <c r="N8" s="918"/>
      <c r="O8" s="918"/>
      <c r="P8" s="918"/>
      <c r="Q8" s="918"/>
      <c r="R8" s="918"/>
      <c r="S8" s="918"/>
      <c r="T8" s="918"/>
      <c r="U8" s="918"/>
      <c r="V8" s="918"/>
      <c r="W8" s="918"/>
      <c r="X8" s="918"/>
      <c r="Y8" s="94"/>
      <c r="Z8" s="95"/>
      <c r="AA8" s="28" t="s">
        <v>444</v>
      </c>
      <c r="AB8" s="28"/>
      <c r="AC8" s="90" t="s">
        <v>2</v>
      </c>
      <c r="AD8" s="90"/>
      <c r="AE8" s="90"/>
      <c r="AF8" s="90"/>
      <c r="AG8" s="90"/>
      <c r="AH8" s="90"/>
      <c r="AI8" s="90"/>
      <c r="AJ8" s="90"/>
      <c r="AK8" s="90"/>
      <c r="AL8" s="90"/>
      <c r="AM8" s="90"/>
      <c r="AN8" s="90"/>
      <c r="AO8" s="296" t="s">
        <v>10</v>
      </c>
      <c r="AP8" s="94"/>
    </row>
    <row r="9" spans="1:42" ht="11.25" customHeight="1" x14ac:dyDescent="0.2">
      <c r="A9" s="28"/>
      <c r="B9" s="757"/>
      <c r="C9" s="94"/>
      <c r="D9" s="95"/>
      <c r="E9" s="918"/>
      <c r="F9" s="918"/>
      <c r="G9" s="918"/>
      <c r="H9" s="918"/>
      <c r="I9" s="918"/>
      <c r="J9" s="918"/>
      <c r="K9" s="918"/>
      <c r="L9" s="918"/>
      <c r="M9" s="918"/>
      <c r="N9" s="918"/>
      <c r="O9" s="918"/>
      <c r="P9" s="918"/>
      <c r="Q9" s="918"/>
      <c r="R9" s="918"/>
      <c r="S9" s="918"/>
      <c r="T9" s="918"/>
      <c r="U9" s="918"/>
      <c r="V9" s="918"/>
      <c r="W9" s="918"/>
      <c r="X9" s="918"/>
      <c r="Y9" s="94"/>
      <c r="Z9" s="95"/>
      <c r="AA9" s="28" t="s">
        <v>445</v>
      </c>
      <c r="AB9" s="28"/>
      <c r="AC9" s="90" t="s">
        <v>2</v>
      </c>
      <c r="AD9" s="90"/>
      <c r="AE9" s="90"/>
      <c r="AF9" s="90"/>
      <c r="AG9" s="90"/>
      <c r="AH9" s="90"/>
      <c r="AI9" s="90"/>
      <c r="AJ9" s="90"/>
      <c r="AK9" s="90"/>
      <c r="AL9" s="90"/>
      <c r="AM9" s="90"/>
      <c r="AN9" s="90"/>
      <c r="AO9" s="296" t="s">
        <v>12</v>
      </c>
      <c r="AP9" s="94"/>
    </row>
    <row r="10" spans="1:42" x14ac:dyDescent="0.2">
      <c r="A10" s="28"/>
      <c r="B10" s="757"/>
      <c r="C10" s="94"/>
      <c r="D10" s="95"/>
      <c r="E10" s="918"/>
      <c r="F10" s="918"/>
      <c r="G10" s="918"/>
      <c r="H10" s="918"/>
      <c r="I10" s="918"/>
      <c r="J10" s="918"/>
      <c r="K10" s="918"/>
      <c r="L10" s="918"/>
      <c r="M10" s="918"/>
      <c r="N10" s="918"/>
      <c r="O10" s="918"/>
      <c r="P10" s="918"/>
      <c r="Q10" s="918"/>
      <c r="R10" s="918"/>
      <c r="S10" s="918"/>
      <c r="T10" s="918"/>
      <c r="U10" s="918"/>
      <c r="V10" s="918"/>
      <c r="W10" s="918"/>
      <c r="X10" s="918"/>
      <c r="Y10" s="94"/>
      <c r="Z10" s="95"/>
      <c r="AP10" s="94"/>
    </row>
    <row r="11" spans="1:42" ht="6" customHeight="1" x14ac:dyDescent="0.2">
      <c r="A11" s="30"/>
      <c r="B11" s="793"/>
      <c r="C11" s="91"/>
      <c r="D11" s="44"/>
      <c r="E11" s="30"/>
      <c r="F11" s="30"/>
      <c r="G11" s="30"/>
      <c r="H11" s="30"/>
      <c r="I11" s="30"/>
      <c r="J11" s="30"/>
      <c r="K11" s="30"/>
      <c r="L11" s="30"/>
      <c r="M11" s="30"/>
      <c r="N11" s="30"/>
      <c r="O11" s="30"/>
      <c r="P11" s="30"/>
      <c r="Q11" s="30"/>
      <c r="R11" s="30"/>
      <c r="S11" s="30"/>
      <c r="T11" s="30"/>
      <c r="U11" s="30"/>
      <c r="V11" s="30"/>
      <c r="W11" s="30"/>
      <c r="X11" s="30"/>
      <c r="Y11" s="91"/>
      <c r="Z11" s="44"/>
      <c r="AA11" s="30"/>
      <c r="AB11" s="30"/>
      <c r="AC11" s="30"/>
      <c r="AD11" s="30"/>
      <c r="AE11" s="30"/>
      <c r="AF11" s="30"/>
      <c r="AG11" s="30"/>
      <c r="AH11" s="30"/>
      <c r="AI11" s="30"/>
      <c r="AJ11" s="30"/>
      <c r="AK11" s="30"/>
      <c r="AL11" s="30"/>
      <c r="AM11" s="30"/>
      <c r="AN11" s="30"/>
      <c r="AO11" s="185"/>
      <c r="AP11" s="91"/>
    </row>
    <row r="12" spans="1:42" ht="6" customHeight="1" x14ac:dyDescent="0.2">
      <c r="A12" s="26"/>
      <c r="B12" s="756"/>
      <c r="C12" s="89"/>
      <c r="D12" s="45"/>
      <c r="E12" s="26"/>
      <c r="F12" s="26"/>
      <c r="G12" s="26"/>
      <c r="H12" s="26"/>
      <c r="I12" s="26"/>
      <c r="J12" s="26"/>
      <c r="K12" s="26"/>
      <c r="L12" s="26"/>
      <c r="M12" s="26"/>
      <c r="N12" s="26"/>
      <c r="O12" s="26"/>
      <c r="P12" s="26"/>
      <c r="Q12" s="26"/>
      <c r="R12" s="26"/>
      <c r="S12" s="26"/>
      <c r="T12" s="26"/>
      <c r="U12" s="26"/>
      <c r="V12" s="26"/>
      <c r="W12" s="26"/>
      <c r="X12" s="26"/>
      <c r="Y12" s="89"/>
      <c r="Z12" s="45"/>
      <c r="AA12" s="26"/>
      <c r="AB12" s="26"/>
      <c r="AC12" s="26"/>
      <c r="AD12" s="26"/>
      <c r="AE12" s="26"/>
      <c r="AF12" s="26"/>
      <c r="AG12" s="26"/>
      <c r="AH12" s="26"/>
      <c r="AI12" s="26"/>
      <c r="AJ12" s="26"/>
      <c r="AK12" s="26"/>
      <c r="AL12" s="26"/>
      <c r="AM12" s="26"/>
      <c r="AN12" s="26"/>
      <c r="AO12" s="187"/>
      <c r="AP12" s="89"/>
    </row>
    <row r="13" spans="1:42" ht="11.25" customHeight="1" x14ac:dyDescent="0.2">
      <c r="A13" s="28"/>
      <c r="B13" s="757" t="s">
        <v>112</v>
      </c>
      <c r="C13" s="94"/>
      <c r="D13" s="95"/>
      <c r="E13" s="918" t="str">
        <f ca="1">VLOOKUP(CONCATENATE($B$4&amp;"-"&amp;INDIRECT(ADDRESS(ROW(),COLUMN()-3))),Language_Translations,MATCH(Language_Selected,Language_Options,0),FALSE)</f>
        <v>Stérilisation masculine.
INSISTEZ : Les hommes peuvent avoir une opération pour ne plus avoir d'enfants.</v>
      </c>
      <c r="F13" s="918"/>
      <c r="G13" s="918"/>
      <c r="H13" s="918"/>
      <c r="I13" s="918"/>
      <c r="J13" s="918"/>
      <c r="K13" s="918"/>
      <c r="L13" s="918"/>
      <c r="M13" s="918"/>
      <c r="N13" s="918"/>
      <c r="O13" s="918"/>
      <c r="P13" s="918"/>
      <c r="Q13" s="918"/>
      <c r="R13" s="918"/>
      <c r="S13" s="918"/>
      <c r="T13" s="918"/>
      <c r="U13" s="918"/>
      <c r="V13" s="918"/>
      <c r="W13" s="918"/>
      <c r="X13" s="918"/>
      <c r="Y13" s="94"/>
      <c r="Z13" s="95"/>
      <c r="AA13" s="702" t="s">
        <v>444</v>
      </c>
      <c r="AB13" s="28"/>
      <c r="AC13" s="90" t="s">
        <v>2</v>
      </c>
      <c r="AD13" s="90"/>
      <c r="AE13" s="90"/>
      <c r="AF13" s="90"/>
      <c r="AG13" s="90"/>
      <c r="AH13" s="90"/>
      <c r="AI13" s="90"/>
      <c r="AJ13" s="90"/>
      <c r="AK13" s="90"/>
      <c r="AL13" s="90"/>
      <c r="AM13" s="90"/>
      <c r="AN13" s="90"/>
      <c r="AO13" s="296" t="s">
        <v>10</v>
      </c>
      <c r="AP13" s="94"/>
    </row>
    <row r="14" spans="1:42" ht="11.25" customHeight="1" x14ac:dyDescent="0.2">
      <c r="A14" s="28"/>
      <c r="B14" s="757"/>
      <c r="C14" s="94"/>
      <c r="D14" s="95"/>
      <c r="E14" s="918"/>
      <c r="F14" s="918"/>
      <c r="G14" s="918"/>
      <c r="H14" s="918"/>
      <c r="I14" s="918"/>
      <c r="J14" s="918"/>
      <c r="K14" s="918"/>
      <c r="L14" s="918"/>
      <c r="M14" s="918"/>
      <c r="N14" s="918"/>
      <c r="O14" s="918"/>
      <c r="P14" s="918"/>
      <c r="Q14" s="918"/>
      <c r="R14" s="918"/>
      <c r="S14" s="918"/>
      <c r="T14" s="918"/>
      <c r="U14" s="918"/>
      <c r="V14" s="918"/>
      <c r="W14" s="918"/>
      <c r="X14" s="918"/>
      <c r="Y14" s="94"/>
      <c r="Z14" s="95"/>
      <c r="AA14" s="702" t="s">
        <v>445</v>
      </c>
      <c r="AB14" s="28"/>
      <c r="AC14" s="90" t="s">
        <v>2</v>
      </c>
      <c r="AD14" s="90"/>
      <c r="AE14" s="90"/>
      <c r="AF14" s="90"/>
      <c r="AG14" s="90"/>
      <c r="AH14" s="90"/>
      <c r="AI14" s="90"/>
      <c r="AJ14" s="90"/>
      <c r="AK14" s="90"/>
      <c r="AL14" s="90"/>
      <c r="AM14" s="90"/>
      <c r="AN14" s="90"/>
      <c r="AO14" s="296" t="s">
        <v>12</v>
      </c>
      <c r="AP14" s="94"/>
    </row>
    <row r="15" spans="1:42" x14ac:dyDescent="0.2">
      <c r="A15" s="28"/>
      <c r="B15" s="216"/>
      <c r="C15" s="94"/>
      <c r="D15" s="95"/>
      <c r="E15" s="918"/>
      <c r="F15" s="918"/>
      <c r="G15" s="918"/>
      <c r="H15" s="918"/>
      <c r="I15" s="918"/>
      <c r="J15" s="918"/>
      <c r="K15" s="918"/>
      <c r="L15" s="918"/>
      <c r="M15" s="918"/>
      <c r="N15" s="918"/>
      <c r="O15" s="918"/>
      <c r="P15" s="918"/>
      <c r="Q15" s="918"/>
      <c r="R15" s="918"/>
      <c r="S15" s="918"/>
      <c r="T15" s="918"/>
      <c r="U15" s="918"/>
      <c r="V15" s="918"/>
      <c r="W15" s="918"/>
      <c r="X15" s="918"/>
      <c r="Y15" s="94"/>
      <c r="Z15" s="95"/>
      <c r="AP15" s="94"/>
    </row>
    <row r="16" spans="1:42" ht="6" customHeight="1" x14ac:dyDescent="0.2">
      <c r="A16" s="30"/>
      <c r="B16" s="793"/>
      <c r="C16" s="91"/>
      <c r="D16" s="44"/>
      <c r="E16" s="30"/>
      <c r="F16" s="30"/>
      <c r="G16" s="30"/>
      <c r="H16" s="30"/>
      <c r="I16" s="30"/>
      <c r="J16" s="30"/>
      <c r="K16" s="30"/>
      <c r="L16" s="30"/>
      <c r="M16" s="30"/>
      <c r="N16" s="30"/>
      <c r="O16" s="30"/>
      <c r="P16" s="30"/>
      <c r="Q16" s="30"/>
      <c r="R16" s="30"/>
      <c r="S16" s="30"/>
      <c r="T16" s="30"/>
      <c r="U16" s="30"/>
      <c r="V16" s="30"/>
      <c r="W16" s="30"/>
      <c r="X16" s="30"/>
      <c r="Y16" s="91"/>
      <c r="Z16" s="44"/>
      <c r="AA16" s="30"/>
      <c r="AB16" s="30"/>
      <c r="AC16" s="30"/>
      <c r="AD16" s="30"/>
      <c r="AE16" s="30"/>
      <c r="AF16" s="30"/>
      <c r="AG16" s="30"/>
      <c r="AH16" s="30"/>
      <c r="AI16" s="30"/>
      <c r="AJ16" s="30"/>
      <c r="AK16" s="30"/>
      <c r="AL16" s="30"/>
      <c r="AM16" s="30"/>
      <c r="AN16" s="30"/>
      <c r="AO16" s="185"/>
      <c r="AP16" s="91"/>
    </row>
    <row r="17" spans="1:42" ht="6" customHeight="1" x14ac:dyDescent="0.2">
      <c r="A17" s="26"/>
      <c r="B17" s="756"/>
      <c r="C17" s="89"/>
      <c r="D17" s="45"/>
      <c r="E17" s="26"/>
      <c r="F17" s="26"/>
      <c r="G17" s="26"/>
      <c r="H17" s="26"/>
      <c r="I17" s="26"/>
      <c r="J17" s="26"/>
      <c r="K17" s="26"/>
      <c r="L17" s="26"/>
      <c r="M17" s="26"/>
      <c r="N17" s="26"/>
      <c r="O17" s="26"/>
      <c r="P17" s="26"/>
      <c r="Q17" s="26"/>
      <c r="R17" s="26"/>
      <c r="S17" s="26"/>
      <c r="T17" s="26"/>
      <c r="U17" s="26"/>
      <c r="V17" s="26"/>
      <c r="W17" s="26"/>
      <c r="X17" s="26"/>
      <c r="Y17" s="89"/>
      <c r="Z17" s="45"/>
      <c r="AA17" s="26"/>
      <c r="AB17" s="26"/>
      <c r="AC17" s="26"/>
      <c r="AD17" s="26"/>
      <c r="AE17" s="26"/>
      <c r="AF17" s="26"/>
      <c r="AG17" s="26"/>
      <c r="AH17" s="26"/>
      <c r="AI17" s="26"/>
      <c r="AJ17" s="26"/>
      <c r="AK17" s="26"/>
      <c r="AL17" s="26"/>
      <c r="AM17" s="26"/>
      <c r="AN17" s="26"/>
      <c r="AO17" s="187"/>
      <c r="AP17" s="89"/>
    </row>
    <row r="18" spans="1:42" ht="11.25" customHeight="1" x14ac:dyDescent="0.2">
      <c r="A18" s="28"/>
      <c r="B18" s="757" t="s">
        <v>113</v>
      </c>
      <c r="C18" s="94"/>
      <c r="D18" s="95"/>
      <c r="E18" s="918" t="str">
        <f ca="1">VLOOKUP(CONCATENATE($B$4&amp;"-"&amp;INDIRECT(ADDRESS(ROW(),COLUMN()-3))),Language_Translations,MATCH(Language_Selected,Language_Options,0),FALSE)</f>
        <v>DIU.
INSISTEZ : Les femmes peuvent avoir un stérilet qu'un médecin ou une infirmière leur place dans l'utérus pour leur éviter une grossesse pendant un ou plusieurs mois.</v>
      </c>
      <c r="F18" s="918"/>
      <c r="G18" s="918"/>
      <c r="H18" s="918"/>
      <c r="I18" s="918"/>
      <c r="J18" s="918"/>
      <c r="K18" s="918"/>
      <c r="L18" s="918"/>
      <c r="M18" s="918"/>
      <c r="N18" s="918"/>
      <c r="O18" s="918"/>
      <c r="P18" s="918"/>
      <c r="Q18" s="918"/>
      <c r="R18" s="918"/>
      <c r="S18" s="918"/>
      <c r="T18" s="918"/>
      <c r="U18" s="918"/>
      <c r="V18" s="918"/>
      <c r="W18" s="918"/>
      <c r="X18" s="918"/>
      <c r="Y18" s="94"/>
      <c r="Z18" s="95"/>
      <c r="AP18" s="94"/>
    </row>
    <row r="19" spans="1:42" ht="11.25" customHeight="1" x14ac:dyDescent="0.2">
      <c r="A19" s="28"/>
      <c r="B19" s="757"/>
      <c r="C19" s="94"/>
      <c r="D19" s="95"/>
      <c r="E19" s="918"/>
      <c r="F19" s="918"/>
      <c r="G19" s="918"/>
      <c r="H19" s="918"/>
      <c r="I19" s="918"/>
      <c r="J19" s="918"/>
      <c r="K19" s="918"/>
      <c r="L19" s="918"/>
      <c r="M19" s="918"/>
      <c r="N19" s="918"/>
      <c r="O19" s="918"/>
      <c r="P19" s="918"/>
      <c r="Q19" s="918"/>
      <c r="R19" s="918"/>
      <c r="S19" s="918"/>
      <c r="T19" s="918"/>
      <c r="U19" s="918"/>
      <c r="V19" s="918"/>
      <c r="W19" s="918"/>
      <c r="X19" s="918"/>
      <c r="Y19" s="94"/>
      <c r="Z19" s="95"/>
      <c r="AA19" s="702" t="s">
        <v>444</v>
      </c>
      <c r="AB19" s="28"/>
      <c r="AC19" s="90" t="s">
        <v>2</v>
      </c>
      <c r="AD19" s="90"/>
      <c r="AE19" s="90"/>
      <c r="AF19" s="90"/>
      <c r="AG19" s="90"/>
      <c r="AH19" s="90"/>
      <c r="AI19" s="90"/>
      <c r="AJ19" s="90"/>
      <c r="AK19" s="90"/>
      <c r="AL19" s="90"/>
      <c r="AM19" s="90"/>
      <c r="AN19" s="90"/>
      <c r="AO19" s="296" t="s">
        <v>10</v>
      </c>
      <c r="AP19" s="94"/>
    </row>
    <row r="20" spans="1:42" ht="11.25" customHeight="1" x14ac:dyDescent="0.2">
      <c r="A20" s="766"/>
      <c r="B20" s="757"/>
      <c r="C20" s="765"/>
      <c r="D20" s="95"/>
      <c r="E20" s="918"/>
      <c r="F20" s="918"/>
      <c r="G20" s="918"/>
      <c r="H20" s="918"/>
      <c r="I20" s="918"/>
      <c r="J20" s="918"/>
      <c r="K20" s="918"/>
      <c r="L20" s="918"/>
      <c r="M20" s="918"/>
      <c r="N20" s="918"/>
      <c r="O20" s="918"/>
      <c r="P20" s="918"/>
      <c r="Q20" s="918"/>
      <c r="R20" s="918"/>
      <c r="S20" s="918"/>
      <c r="T20" s="918"/>
      <c r="U20" s="918"/>
      <c r="V20" s="918"/>
      <c r="W20" s="918"/>
      <c r="X20" s="918"/>
      <c r="Y20" s="765"/>
      <c r="Z20" s="95"/>
      <c r="AA20" s="702" t="s">
        <v>445</v>
      </c>
      <c r="AB20" s="28"/>
      <c r="AC20" s="90" t="s">
        <v>2</v>
      </c>
      <c r="AD20" s="90"/>
      <c r="AE20" s="90"/>
      <c r="AF20" s="90"/>
      <c r="AG20" s="90"/>
      <c r="AH20" s="90"/>
      <c r="AI20" s="90"/>
      <c r="AJ20" s="90"/>
      <c r="AK20" s="90"/>
      <c r="AL20" s="90"/>
      <c r="AM20" s="90"/>
      <c r="AN20" s="90"/>
      <c r="AO20" s="296" t="s">
        <v>12</v>
      </c>
      <c r="AP20" s="765"/>
    </row>
    <row r="21" spans="1:42" x14ac:dyDescent="0.2">
      <c r="A21" s="28"/>
      <c r="B21" s="757"/>
      <c r="C21" s="94"/>
      <c r="D21" s="95"/>
      <c r="E21" s="918"/>
      <c r="F21" s="918"/>
      <c r="G21" s="918"/>
      <c r="H21" s="918"/>
      <c r="I21" s="918"/>
      <c r="J21" s="918"/>
      <c r="K21" s="918"/>
      <c r="L21" s="918"/>
      <c r="M21" s="918"/>
      <c r="N21" s="918"/>
      <c r="O21" s="918"/>
      <c r="P21" s="918"/>
      <c r="Q21" s="918"/>
      <c r="R21" s="918"/>
      <c r="S21" s="918"/>
      <c r="T21" s="918"/>
      <c r="U21" s="918"/>
      <c r="V21" s="918"/>
      <c r="W21" s="918"/>
      <c r="X21" s="918"/>
      <c r="Y21" s="94"/>
      <c r="Z21" s="95"/>
      <c r="AA21" s="28"/>
      <c r="AB21" s="28"/>
      <c r="AC21" s="90"/>
      <c r="AD21" s="90"/>
      <c r="AE21" s="90"/>
      <c r="AF21" s="90"/>
      <c r="AG21" s="90"/>
      <c r="AH21" s="90"/>
      <c r="AI21" s="90"/>
      <c r="AJ21" s="90"/>
      <c r="AK21" s="90"/>
      <c r="AL21" s="90"/>
      <c r="AM21" s="90"/>
      <c r="AN21" s="90"/>
      <c r="AO21" s="296"/>
      <c r="AP21" s="94"/>
    </row>
    <row r="22" spans="1:42" ht="6" customHeight="1" x14ac:dyDescent="0.2">
      <c r="A22" s="30"/>
      <c r="B22" s="793"/>
      <c r="C22" s="91"/>
      <c r="D22" s="44"/>
      <c r="E22" s="30"/>
      <c r="F22" s="30"/>
      <c r="G22" s="30"/>
      <c r="H22" s="30"/>
      <c r="I22" s="30"/>
      <c r="J22" s="30"/>
      <c r="K22" s="30"/>
      <c r="L22" s="30"/>
      <c r="M22" s="30"/>
      <c r="N22" s="30"/>
      <c r="O22" s="30"/>
      <c r="P22" s="30"/>
      <c r="Q22" s="30"/>
      <c r="R22" s="30"/>
      <c r="S22" s="30"/>
      <c r="T22" s="30"/>
      <c r="U22" s="30"/>
      <c r="V22" s="30"/>
      <c r="W22" s="30"/>
      <c r="X22" s="30"/>
      <c r="Y22" s="91"/>
      <c r="Z22" s="44"/>
      <c r="AA22" s="30"/>
      <c r="AB22" s="30"/>
      <c r="AC22" s="30"/>
      <c r="AD22" s="30"/>
      <c r="AE22" s="30"/>
      <c r="AF22" s="30"/>
      <c r="AG22" s="30"/>
      <c r="AH22" s="30"/>
      <c r="AI22" s="30"/>
      <c r="AJ22" s="30"/>
      <c r="AK22" s="30"/>
      <c r="AL22" s="30"/>
      <c r="AM22" s="30"/>
      <c r="AN22" s="30"/>
      <c r="AO22" s="185"/>
      <c r="AP22" s="91"/>
    </row>
    <row r="23" spans="1:42" ht="6" customHeight="1" x14ac:dyDescent="0.2">
      <c r="A23" s="26"/>
      <c r="B23" s="756"/>
      <c r="C23" s="89"/>
      <c r="D23" s="45"/>
      <c r="E23" s="26"/>
      <c r="F23" s="26"/>
      <c r="G23" s="26"/>
      <c r="H23" s="26"/>
      <c r="I23" s="26"/>
      <c r="J23" s="26"/>
      <c r="K23" s="26"/>
      <c r="L23" s="26"/>
      <c r="M23" s="26"/>
      <c r="N23" s="26"/>
      <c r="O23" s="26"/>
      <c r="P23" s="26"/>
      <c r="Q23" s="26"/>
      <c r="R23" s="26"/>
      <c r="S23" s="26"/>
      <c r="T23" s="26"/>
      <c r="U23" s="26"/>
      <c r="V23" s="26"/>
      <c r="W23" s="26"/>
      <c r="X23" s="26"/>
      <c r="Y23" s="89"/>
      <c r="Z23" s="45"/>
      <c r="AA23" s="26"/>
      <c r="AB23" s="26"/>
      <c r="AC23" s="26"/>
      <c r="AD23" s="26"/>
      <c r="AE23" s="26"/>
      <c r="AF23" s="26"/>
      <c r="AG23" s="26"/>
      <c r="AH23" s="26"/>
      <c r="AI23" s="26"/>
      <c r="AJ23" s="26"/>
      <c r="AK23" s="26"/>
      <c r="AL23" s="26"/>
      <c r="AM23" s="26"/>
      <c r="AN23" s="26"/>
      <c r="AO23" s="187"/>
      <c r="AP23" s="89"/>
    </row>
    <row r="24" spans="1:42" ht="11.25" customHeight="1" x14ac:dyDescent="0.2">
      <c r="A24" s="28"/>
      <c r="B24" s="757" t="s">
        <v>114</v>
      </c>
      <c r="C24" s="94"/>
      <c r="D24" s="95"/>
      <c r="E24" s="918" t="str">
        <f ca="1">VLOOKUP(CONCATENATE($B$4&amp;"-"&amp;INDIRECT(ADDRESS(ROW(),COLUMN()-3))),Language_Translations,MATCH(Language_Selected,Language_Options,0),FALSE)</f>
        <v>Injectables.
INSISTEZ : Les femmes peuvent avoir une injection faite par du personnel de santé pour leur éviter une grossesse pendant un mois ou plus.</v>
      </c>
      <c r="F24" s="918"/>
      <c r="G24" s="918"/>
      <c r="H24" s="918"/>
      <c r="I24" s="918"/>
      <c r="J24" s="918"/>
      <c r="K24" s="918"/>
      <c r="L24" s="918"/>
      <c r="M24" s="918"/>
      <c r="N24" s="918"/>
      <c r="O24" s="918"/>
      <c r="P24" s="918"/>
      <c r="Q24" s="918"/>
      <c r="R24" s="918"/>
      <c r="S24" s="918"/>
      <c r="T24" s="918"/>
      <c r="U24" s="918"/>
      <c r="V24" s="918"/>
      <c r="W24" s="918"/>
      <c r="X24" s="918"/>
      <c r="Y24" s="94"/>
      <c r="Z24" s="95"/>
      <c r="AO24" s="142"/>
      <c r="AP24" s="94"/>
    </row>
    <row r="25" spans="1:42" x14ac:dyDescent="0.2">
      <c r="A25" s="28"/>
      <c r="B25" s="216"/>
      <c r="C25" s="94"/>
      <c r="D25" s="95"/>
      <c r="E25" s="918"/>
      <c r="F25" s="918"/>
      <c r="G25" s="918"/>
      <c r="H25" s="918"/>
      <c r="I25" s="918"/>
      <c r="J25" s="918"/>
      <c r="K25" s="918"/>
      <c r="L25" s="918"/>
      <c r="M25" s="918"/>
      <c r="N25" s="918"/>
      <c r="O25" s="918"/>
      <c r="P25" s="918"/>
      <c r="Q25" s="918"/>
      <c r="R25" s="918"/>
      <c r="S25" s="918"/>
      <c r="T25" s="918"/>
      <c r="U25" s="918"/>
      <c r="V25" s="918"/>
      <c r="W25" s="918"/>
      <c r="X25" s="918"/>
      <c r="Y25" s="94"/>
      <c r="Z25" s="95"/>
      <c r="AA25" s="702" t="s">
        <v>444</v>
      </c>
      <c r="AB25" s="28"/>
      <c r="AC25" s="90" t="s">
        <v>2</v>
      </c>
      <c r="AD25" s="90"/>
      <c r="AE25" s="90"/>
      <c r="AF25" s="90"/>
      <c r="AG25" s="90"/>
      <c r="AH25" s="90"/>
      <c r="AI25" s="90"/>
      <c r="AJ25" s="90"/>
      <c r="AK25" s="90"/>
      <c r="AL25" s="90"/>
      <c r="AM25" s="90"/>
      <c r="AN25" s="90"/>
      <c r="AO25" s="296" t="s">
        <v>10</v>
      </c>
      <c r="AP25" s="94"/>
    </row>
    <row r="26" spans="1:42" x14ac:dyDescent="0.2">
      <c r="A26" s="766"/>
      <c r="B26" s="216"/>
      <c r="C26" s="765"/>
      <c r="D26" s="95"/>
      <c r="E26" s="918"/>
      <c r="F26" s="918"/>
      <c r="G26" s="918"/>
      <c r="H26" s="918"/>
      <c r="I26" s="918"/>
      <c r="J26" s="918"/>
      <c r="K26" s="918"/>
      <c r="L26" s="918"/>
      <c r="M26" s="918"/>
      <c r="N26" s="918"/>
      <c r="O26" s="918"/>
      <c r="P26" s="918"/>
      <c r="Q26" s="918"/>
      <c r="R26" s="918"/>
      <c r="S26" s="918"/>
      <c r="T26" s="918"/>
      <c r="U26" s="918"/>
      <c r="V26" s="918"/>
      <c r="W26" s="918"/>
      <c r="X26" s="918"/>
      <c r="Y26" s="765"/>
      <c r="Z26" s="95"/>
      <c r="AA26" s="702" t="s">
        <v>445</v>
      </c>
      <c r="AB26" s="28"/>
      <c r="AC26" s="90" t="s">
        <v>2</v>
      </c>
      <c r="AD26" s="90"/>
      <c r="AE26" s="90"/>
      <c r="AF26" s="90"/>
      <c r="AG26" s="90"/>
      <c r="AH26" s="90"/>
      <c r="AI26" s="90"/>
      <c r="AJ26" s="90"/>
      <c r="AK26" s="90"/>
      <c r="AL26" s="90"/>
      <c r="AM26" s="90"/>
      <c r="AN26" s="90"/>
      <c r="AO26" s="296" t="s">
        <v>12</v>
      </c>
      <c r="AP26" s="765"/>
    </row>
    <row r="27" spans="1:42" x14ac:dyDescent="0.2">
      <c r="A27" s="28"/>
      <c r="B27" s="216"/>
      <c r="C27" s="94"/>
      <c r="D27" s="95"/>
      <c r="E27" s="918"/>
      <c r="F27" s="918"/>
      <c r="G27" s="918"/>
      <c r="H27" s="918"/>
      <c r="I27" s="918"/>
      <c r="J27" s="918"/>
      <c r="K27" s="918"/>
      <c r="L27" s="918"/>
      <c r="M27" s="918"/>
      <c r="N27" s="918"/>
      <c r="O27" s="918"/>
      <c r="P27" s="918"/>
      <c r="Q27" s="918"/>
      <c r="R27" s="918"/>
      <c r="S27" s="918"/>
      <c r="T27" s="918"/>
      <c r="U27" s="918"/>
      <c r="V27" s="918"/>
      <c r="W27" s="918"/>
      <c r="X27" s="918"/>
      <c r="Y27" s="94"/>
      <c r="Z27" s="95"/>
      <c r="AA27" s="28"/>
      <c r="AB27" s="28"/>
      <c r="AC27" s="28"/>
      <c r="AD27" s="28"/>
      <c r="AE27" s="28"/>
      <c r="AF27" s="28"/>
      <c r="AG27" s="28"/>
      <c r="AH27" s="28"/>
      <c r="AI27" s="28"/>
      <c r="AJ27" s="28"/>
      <c r="AK27" s="28"/>
      <c r="AL27" s="28"/>
      <c r="AM27" s="28"/>
      <c r="AN27" s="28"/>
      <c r="AO27" s="42"/>
      <c r="AP27" s="94"/>
    </row>
    <row r="28" spans="1:42" ht="6" customHeight="1" x14ac:dyDescent="0.2">
      <c r="A28" s="30"/>
      <c r="B28" s="793"/>
      <c r="C28" s="91"/>
      <c r="D28" s="44"/>
      <c r="E28" s="30"/>
      <c r="F28" s="30"/>
      <c r="G28" s="30"/>
      <c r="H28" s="30"/>
      <c r="I28" s="30"/>
      <c r="J28" s="30"/>
      <c r="K28" s="30"/>
      <c r="L28" s="30"/>
      <c r="M28" s="30"/>
      <c r="N28" s="30"/>
      <c r="O28" s="30"/>
      <c r="P28" s="30"/>
      <c r="Q28" s="30"/>
      <c r="R28" s="30"/>
      <c r="S28" s="30"/>
      <c r="T28" s="30"/>
      <c r="U28" s="30"/>
      <c r="V28" s="30"/>
      <c r="W28" s="30"/>
      <c r="X28" s="30"/>
      <c r="Y28" s="91"/>
      <c r="Z28" s="44"/>
      <c r="AA28" s="30"/>
      <c r="AB28" s="30"/>
      <c r="AC28" s="30"/>
      <c r="AD28" s="30"/>
      <c r="AE28" s="30"/>
      <c r="AF28" s="30"/>
      <c r="AG28" s="30"/>
      <c r="AH28" s="30"/>
      <c r="AI28" s="30"/>
      <c r="AJ28" s="30"/>
      <c r="AK28" s="30"/>
      <c r="AL28" s="30"/>
      <c r="AM28" s="30"/>
      <c r="AN28" s="30"/>
      <c r="AO28" s="185"/>
      <c r="AP28" s="91"/>
    </row>
    <row r="29" spans="1:42" ht="6" customHeight="1" x14ac:dyDescent="0.2">
      <c r="A29" s="26"/>
      <c r="B29" s="756"/>
      <c r="C29" s="89"/>
      <c r="D29" s="45"/>
      <c r="E29" s="26"/>
      <c r="F29" s="26"/>
      <c r="G29" s="26"/>
      <c r="H29" s="26"/>
      <c r="I29" s="26"/>
      <c r="J29" s="26"/>
      <c r="K29" s="26"/>
      <c r="L29" s="26"/>
      <c r="M29" s="26"/>
      <c r="N29" s="26"/>
      <c r="O29" s="26"/>
      <c r="P29" s="26"/>
      <c r="Q29" s="26"/>
      <c r="R29" s="26"/>
      <c r="S29" s="26"/>
      <c r="T29" s="26"/>
      <c r="U29" s="26"/>
      <c r="V29" s="26"/>
      <c r="W29" s="26"/>
      <c r="X29" s="26"/>
      <c r="Y29" s="89"/>
      <c r="Z29" s="45"/>
      <c r="AA29" s="26"/>
      <c r="AB29" s="26"/>
      <c r="AC29" s="26"/>
      <c r="AD29" s="26"/>
      <c r="AE29" s="26"/>
      <c r="AF29" s="26"/>
      <c r="AG29" s="26"/>
      <c r="AH29" s="26"/>
      <c r="AI29" s="26"/>
      <c r="AJ29" s="26"/>
      <c r="AK29" s="26"/>
      <c r="AL29" s="26"/>
      <c r="AM29" s="26"/>
      <c r="AN29" s="26"/>
      <c r="AO29" s="187"/>
      <c r="AP29" s="89"/>
    </row>
    <row r="30" spans="1:42" ht="11.25" customHeight="1" x14ac:dyDescent="0.2">
      <c r="A30" s="28"/>
      <c r="B30" s="757" t="s">
        <v>115</v>
      </c>
      <c r="C30" s="94"/>
      <c r="D30" s="95"/>
      <c r="E30" s="918" t="str">
        <f ca="1">VLOOKUP(CONCATENATE($B$4&amp;"-"&amp;INDIRECT(ADDRESS(ROW(),COLUMN()-3))),Language_Translations,MATCH(Language_Selected,Language_Options,0),FALSE)</f>
        <v>Implants.
INSISTEZ : Les femmes peuvent se faire insérer par un médecin ou une infirmière un bâtonnet ou plus sous la peau du haut du bras pour leur éviter une grossesse, pendant une année ou plus.</v>
      </c>
      <c r="F30" s="918"/>
      <c r="G30" s="918"/>
      <c r="H30" s="918"/>
      <c r="I30" s="918"/>
      <c r="J30" s="918"/>
      <c r="K30" s="918"/>
      <c r="L30" s="918"/>
      <c r="M30" s="918"/>
      <c r="N30" s="918"/>
      <c r="O30" s="918"/>
      <c r="P30" s="918"/>
      <c r="Q30" s="918"/>
      <c r="R30" s="918"/>
      <c r="S30" s="918"/>
      <c r="T30" s="918"/>
      <c r="U30" s="918"/>
      <c r="V30" s="918"/>
      <c r="W30" s="918"/>
      <c r="X30" s="918"/>
      <c r="Y30" s="94"/>
      <c r="Z30" s="95"/>
      <c r="AO30" s="142"/>
      <c r="AP30" s="94"/>
    </row>
    <row r="31" spans="1:42" x14ac:dyDescent="0.2">
      <c r="A31" s="28"/>
      <c r="B31" s="216"/>
      <c r="C31" s="94"/>
      <c r="D31" s="95"/>
      <c r="E31" s="918"/>
      <c r="F31" s="918"/>
      <c r="G31" s="918"/>
      <c r="H31" s="918"/>
      <c r="I31" s="918"/>
      <c r="J31" s="918"/>
      <c r="K31" s="918"/>
      <c r="L31" s="918"/>
      <c r="M31" s="918"/>
      <c r="N31" s="918"/>
      <c r="O31" s="918"/>
      <c r="P31" s="918"/>
      <c r="Q31" s="918"/>
      <c r="R31" s="918"/>
      <c r="S31" s="918"/>
      <c r="T31" s="918"/>
      <c r="U31" s="918"/>
      <c r="V31" s="918"/>
      <c r="W31" s="918"/>
      <c r="X31" s="918"/>
      <c r="Y31" s="94"/>
      <c r="Z31" s="95"/>
      <c r="AA31" s="702" t="s">
        <v>444</v>
      </c>
      <c r="AB31" s="28"/>
      <c r="AC31" s="90" t="s">
        <v>2</v>
      </c>
      <c r="AD31" s="90"/>
      <c r="AE31" s="90"/>
      <c r="AF31" s="90"/>
      <c r="AG31" s="90"/>
      <c r="AH31" s="90"/>
      <c r="AI31" s="90"/>
      <c r="AJ31" s="90"/>
      <c r="AK31" s="90"/>
      <c r="AL31" s="90"/>
      <c r="AM31" s="90"/>
      <c r="AN31" s="90"/>
      <c r="AO31" s="296" t="s">
        <v>10</v>
      </c>
      <c r="AP31" s="94"/>
    </row>
    <row r="32" spans="1:42" x14ac:dyDescent="0.2">
      <c r="A32" s="28"/>
      <c r="B32" s="216"/>
      <c r="C32" s="94"/>
      <c r="D32" s="95"/>
      <c r="E32" s="918"/>
      <c r="F32" s="918"/>
      <c r="G32" s="918"/>
      <c r="H32" s="918"/>
      <c r="I32" s="918"/>
      <c r="J32" s="918"/>
      <c r="K32" s="918"/>
      <c r="L32" s="918"/>
      <c r="M32" s="918"/>
      <c r="N32" s="918"/>
      <c r="O32" s="918"/>
      <c r="P32" s="918"/>
      <c r="Q32" s="918"/>
      <c r="R32" s="918"/>
      <c r="S32" s="918"/>
      <c r="T32" s="918"/>
      <c r="U32" s="918"/>
      <c r="V32" s="918"/>
      <c r="W32" s="918"/>
      <c r="X32" s="918"/>
      <c r="Y32" s="94"/>
      <c r="Z32" s="95"/>
      <c r="AA32" s="702" t="s">
        <v>445</v>
      </c>
      <c r="AB32" s="28"/>
      <c r="AC32" s="90" t="s">
        <v>2</v>
      </c>
      <c r="AD32" s="90"/>
      <c r="AE32" s="90"/>
      <c r="AF32" s="90"/>
      <c r="AG32" s="90"/>
      <c r="AH32" s="90"/>
      <c r="AI32" s="90"/>
      <c r="AJ32" s="90"/>
      <c r="AK32" s="90"/>
      <c r="AL32" s="90"/>
      <c r="AM32" s="90"/>
      <c r="AN32" s="90"/>
      <c r="AO32" s="296" t="s">
        <v>12</v>
      </c>
      <c r="AP32" s="94"/>
    </row>
    <row r="33" spans="1:42" x14ac:dyDescent="0.2">
      <c r="A33" s="28"/>
      <c r="B33" s="757"/>
      <c r="C33" s="94"/>
      <c r="D33" s="95"/>
      <c r="E33" s="918"/>
      <c r="F33" s="918"/>
      <c r="G33" s="918"/>
      <c r="H33" s="918"/>
      <c r="I33" s="918"/>
      <c r="J33" s="918"/>
      <c r="K33" s="918"/>
      <c r="L33" s="918"/>
      <c r="M33" s="918"/>
      <c r="N33" s="918"/>
      <c r="O33" s="918"/>
      <c r="P33" s="918"/>
      <c r="Q33" s="918"/>
      <c r="R33" s="918"/>
      <c r="S33" s="918"/>
      <c r="T33" s="918"/>
      <c r="U33" s="918"/>
      <c r="V33" s="918"/>
      <c r="W33" s="918"/>
      <c r="X33" s="918"/>
      <c r="Y33" s="94"/>
      <c r="Z33" s="95"/>
      <c r="AA33" s="28"/>
      <c r="AB33" s="28"/>
      <c r="AC33" s="28"/>
      <c r="AD33" s="28"/>
      <c r="AE33" s="28"/>
      <c r="AF33" s="28"/>
      <c r="AG33" s="28"/>
      <c r="AH33" s="28"/>
      <c r="AI33" s="28"/>
      <c r="AJ33" s="28"/>
      <c r="AK33" s="28"/>
      <c r="AL33" s="28"/>
      <c r="AM33" s="28"/>
      <c r="AN33" s="28"/>
      <c r="AO33" s="42"/>
      <c r="AP33" s="94"/>
    </row>
    <row r="34" spans="1:42" ht="6" customHeight="1" x14ac:dyDescent="0.2">
      <c r="A34" s="30"/>
      <c r="B34" s="793"/>
      <c r="C34" s="91"/>
      <c r="D34" s="44"/>
      <c r="E34" s="30"/>
      <c r="F34" s="30"/>
      <c r="G34" s="30"/>
      <c r="H34" s="30"/>
      <c r="I34" s="30"/>
      <c r="J34" s="30"/>
      <c r="K34" s="30"/>
      <c r="L34" s="30"/>
      <c r="M34" s="30"/>
      <c r="N34" s="30"/>
      <c r="O34" s="30"/>
      <c r="P34" s="30"/>
      <c r="Q34" s="30"/>
      <c r="R34" s="30"/>
      <c r="S34" s="30"/>
      <c r="T34" s="30"/>
      <c r="U34" s="30"/>
      <c r="V34" s="30"/>
      <c r="W34" s="30"/>
      <c r="X34" s="30"/>
      <c r="Y34" s="91"/>
      <c r="Z34" s="44"/>
      <c r="AA34" s="30"/>
      <c r="AB34" s="30"/>
      <c r="AC34" s="30"/>
      <c r="AD34" s="30"/>
      <c r="AE34" s="30"/>
      <c r="AF34" s="30"/>
      <c r="AG34" s="30"/>
      <c r="AH34" s="30"/>
      <c r="AI34" s="30"/>
      <c r="AJ34" s="30"/>
      <c r="AK34" s="30"/>
      <c r="AL34" s="30"/>
      <c r="AM34" s="30"/>
      <c r="AN34" s="30"/>
      <c r="AO34" s="185"/>
      <c r="AP34" s="91"/>
    </row>
    <row r="35" spans="1:42" ht="6" customHeight="1" x14ac:dyDescent="0.2">
      <c r="A35" s="26"/>
      <c r="B35" s="756"/>
      <c r="C35" s="89"/>
      <c r="D35" s="45"/>
      <c r="E35" s="26"/>
      <c r="F35" s="26"/>
      <c r="G35" s="26"/>
      <c r="H35" s="26"/>
      <c r="I35" s="26"/>
      <c r="J35" s="26"/>
      <c r="K35" s="26"/>
      <c r="L35" s="26"/>
      <c r="M35" s="26"/>
      <c r="N35" s="26"/>
      <c r="O35" s="26"/>
      <c r="P35" s="26"/>
      <c r="Q35" s="26"/>
      <c r="R35" s="26"/>
      <c r="S35" s="26"/>
      <c r="T35" s="26"/>
      <c r="U35" s="26"/>
      <c r="V35" s="26"/>
      <c r="W35" s="26"/>
      <c r="X35" s="26"/>
      <c r="Y35" s="89"/>
      <c r="Z35" s="45"/>
      <c r="AA35" s="26"/>
      <c r="AB35" s="26"/>
      <c r="AC35" s="26"/>
      <c r="AD35" s="26"/>
      <c r="AE35" s="26"/>
      <c r="AF35" s="26"/>
      <c r="AG35" s="26"/>
      <c r="AH35" s="26"/>
      <c r="AI35" s="26"/>
      <c r="AJ35" s="26"/>
      <c r="AK35" s="26"/>
      <c r="AL35" s="26"/>
      <c r="AM35" s="26"/>
      <c r="AN35" s="26"/>
      <c r="AO35" s="187"/>
      <c r="AP35" s="89"/>
    </row>
    <row r="36" spans="1:42" ht="11.25" customHeight="1" x14ac:dyDescent="0.2">
      <c r="A36" s="28"/>
      <c r="B36" s="757" t="s">
        <v>116</v>
      </c>
      <c r="C36" s="94"/>
      <c r="D36" s="95"/>
      <c r="E36" s="918" t="str">
        <f ca="1">VLOOKUP(CONCATENATE($B$4&amp;"-"&amp;INDIRECT(ADDRESS(ROW(),COLUMN()-3))),Language_Translations,MATCH(Language_Selected,Language_Options,0),FALSE)</f>
        <v>Pilule.
INSISTEZ : Les femmes peuvent prendre une pilule chaque jour pour éviter une grossesse.</v>
      </c>
      <c r="F36" s="918"/>
      <c r="G36" s="918"/>
      <c r="H36" s="918"/>
      <c r="I36" s="918"/>
      <c r="J36" s="918"/>
      <c r="K36" s="918"/>
      <c r="L36" s="918"/>
      <c r="M36" s="918"/>
      <c r="N36" s="918"/>
      <c r="O36" s="918"/>
      <c r="P36" s="918"/>
      <c r="Q36" s="918"/>
      <c r="R36" s="918"/>
      <c r="S36" s="918"/>
      <c r="T36" s="918"/>
      <c r="U36" s="918"/>
      <c r="V36" s="918"/>
      <c r="W36" s="918"/>
      <c r="X36" s="918"/>
      <c r="Y36" s="94"/>
      <c r="Z36" s="95"/>
      <c r="AA36" s="702" t="s">
        <v>444</v>
      </c>
      <c r="AB36" s="28"/>
      <c r="AC36" s="90" t="s">
        <v>2</v>
      </c>
      <c r="AD36" s="90"/>
      <c r="AE36" s="90"/>
      <c r="AF36" s="90"/>
      <c r="AG36" s="90"/>
      <c r="AH36" s="90"/>
      <c r="AI36" s="90"/>
      <c r="AJ36" s="90"/>
      <c r="AK36" s="90"/>
      <c r="AL36" s="90"/>
      <c r="AM36" s="90"/>
      <c r="AN36" s="90"/>
      <c r="AO36" s="296" t="s">
        <v>10</v>
      </c>
      <c r="AP36" s="94"/>
    </row>
    <row r="37" spans="1:42" ht="11.25" customHeight="1" x14ac:dyDescent="0.2">
      <c r="A37" s="28"/>
      <c r="B37" s="757"/>
      <c r="C37" s="94"/>
      <c r="D37" s="95"/>
      <c r="E37" s="918"/>
      <c r="F37" s="918"/>
      <c r="G37" s="918"/>
      <c r="H37" s="918"/>
      <c r="I37" s="918"/>
      <c r="J37" s="918"/>
      <c r="K37" s="918"/>
      <c r="L37" s="918"/>
      <c r="M37" s="918"/>
      <c r="N37" s="918"/>
      <c r="O37" s="918"/>
      <c r="P37" s="918"/>
      <c r="Q37" s="918"/>
      <c r="R37" s="918"/>
      <c r="S37" s="918"/>
      <c r="T37" s="918"/>
      <c r="U37" s="918"/>
      <c r="V37" s="918"/>
      <c r="W37" s="918"/>
      <c r="X37" s="918"/>
      <c r="Y37" s="94"/>
      <c r="Z37" s="95"/>
      <c r="AA37" s="702" t="s">
        <v>445</v>
      </c>
      <c r="AB37" s="28"/>
      <c r="AC37" s="90" t="s">
        <v>2</v>
      </c>
      <c r="AD37" s="90"/>
      <c r="AE37" s="90"/>
      <c r="AF37" s="90"/>
      <c r="AG37" s="90"/>
      <c r="AH37" s="90"/>
      <c r="AI37" s="90"/>
      <c r="AJ37" s="90"/>
      <c r="AK37" s="90"/>
      <c r="AL37" s="90"/>
      <c r="AM37" s="90"/>
      <c r="AN37" s="90"/>
      <c r="AO37" s="296" t="s">
        <v>12</v>
      </c>
      <c r="AP37" s="94"/>
    </row>
    <row r="38" spans="1:42" x14ac:dyDescent="0.2">
      <c r="A38" s="28"/>
      <c r="B38" s="216"/>
      <c r="C38" s="94"/>
      <c r="D38" s="95"/>
      <c r="E38" s="918"/>
      <c r="F38" s="918"/>
      <c r="G38" s="918"/>
      <c r="H38" s="918"/>
      <c r="I38" s="918"/>
      <c r="J38" s="918"/>
      <c r="K38" s="918"/>
      <c r="L38" s="918"/>
      <c r="M38" s="918"/>
      <c r="N38" s="918"/>
      <c r="O38" s="918"/>
      <c r="P38" s="918"/>
      <c r="Q38" s="918"/>
      <c r="R38" s="918"/>
      <c r="S38" s="918"/>
      <c r="T38" s="918"/>
      <c r="U38" s="918"/>
      <c r="V38" s="918"/>
      <c r="W38" s="918"/>
      <c r="X38" s="918"/>
      <c r="Y38" s="94"/>
      <c r="Z38" s="95"/>
      <c r="AP38" s="94"/>
    </row>
    <row r="39" spans="1:42" ht="6" customHeight="1" x14ac:dyDescent="0.2">
      <c r="A39" s="30"/>
      <c r="B39" s="793"/>
      <c r="C39" s="91"/>
      <c r="D39" s="44"/>
      <c r="E39" s="30"/>
      <c r="F39" s="30"/>
      <c r="G39" s="30"/>
      <c r="H39" s="30"/>
      <c r="I39" s="30"/>
      <c r="J39" s="30"/>
      <c r="K39" s="30"/>
      <c r="L39" s="30"/>
      <c r="M39" s="30"/>
      <c r="N39" s="30"/>
      <c r="O39" s="30"/>
      <c r="P39" s="30"/>
      <c r="Q39" s="30"/>
      <c r="R39" s="30"/>
      <c r="S39" s="30"/>
      <c r="T39" s="30"/>
      <c r="U39" s="30"/>
      <c r="V39" s="30"/>
      <c r="W39" s="30"/>
      <c r="X39" s="30"/>
      <c r="Y39" s="91"/>
      <c r="Z39" s="44"/>
      <c r="AA39" s="30"/>
      <c r="AB39" s="30"/>
      <c r="AC39" s="30"/>
      <c r="AD39" s="30"/>
      <c r="AE39" s="30"/>
      <c r="AF39" s="30"/>
      <c r="AG39" s="30"/>
      <c r="AH39" s="30"/>
      <c r="AI39" s="30"/>
      <c r="AJ39" s="30"/>
      <c r="AK39" s="30"/>
      <c r="AL39" s="30"/>
      <c r="AM39" s="30"/>
      <c r="AN39" s="30"/>
      <c r="AO39" s="185"/>
      <c r="AP39" s="91"/>
    </row>
    <row r="40" spans="1:42" ht="6" customHeight="1" x14ac:dyDescent="0.2">
      <c r="A40" s="26"/>
      <c r="B40" s="756"/>
      <c r="C40" s="89"/>
      <c r="D40" s="45"/>
      <c r="E40" s="26"/>
      <c r="F40" s="26"/>
      <c r="G40" s="26"/>
      <c r="H40" s="26"/>
      <c r="I40" s="26"/>
      <c r="J40" s="26"/>
      <c r="K40" s="26"/>
      <c r="L40" s="26"/>
      <c r="M40" s="26"/>
      <c r="N40" s="26"/>
      <c r="O40" s="26"/>
      <c r="P40" s="26"/>
      <c r="Q40" s="26"/>
      <c r="R40" s="26"/>
      <c r="S40" s="26"/>
      <c r="T40" s="26"/>
      <c r="U40" s="26"/>
      <c r="V40" s="26"/>
      <c r="W40" s="26"/>
      <c r="X40" s="26"/>
      <c r="Y40" s="89"/>
      <c r="Z40" s="45"/>
      <c r="AA40" s="26"/>
      <c r="AB40" s="26"/>
      <c r="AC40" s="26"/>
      <c r="AD40" s="26"/>
      <c r="AE40" s="26"/>
      <c r="AF40" s="26"/>
      <c r="AG40" s="26"/>
      <c r="AH40" s="26"/>
      <c r="AI40" s="26"/>
      <c r="AJ40" s="26"/>
      <c r="AK40" s="26"/>
      <c r="AL40" s="26"/>
      <c r="AM40" s="26"/>
      <c r="AN40" s="26"/>
      <c r="AO40" s="187"/>
      <c r="AP40" s="89"/>
    </row>
    <row r="41" spans="1:42" ht="11.25" customHeight="1" x14ac:dyDescent="0.2">
      <c r="A41" s="28"/>
      <c r="B41" s="757" t="s">
        <v>157</v>
      </c>
      <c r="C41" s="94"/>
      <c r="D41" s="95"/>
      <c r="E41" s="918" t="str">
        <f ca="1">VLOOKUP(CONCATENATE($B$4&amp;"-"&amp;INDIRECT(ADDRESS(ROW(),COLUMN()-3))),Language_Translations,MATCH(Language_Selected,Language_Options,0),FALSE)</f>
        <v>Condom.
INSISTEZ : Les hommes peuvent mettre une capote en caoutchouc sur leur pénis avant les rapports sexuels.</v>
      </c>
      <c r="F41" s="918"/>
      <c r="G41" s="918"/>
      <c r="H41" s="918"/>
      <c r="I41" s="918"/>
      <c r="J41" s="918"/>
      <c r="K41" s="918"/>
      <c r="L41" s="918"/>
      <c r="M41" s="918"/>
      <c r="N41" s="918"/>
      <c r="O41" s="918"/>
      <c r="P41" s="918"/>
      <c r="Q41" s="918"/>
      <c r="R41" s="918"/>
      <c r="S41" s="918"/>
      <c r="T41" s="918"/>
      <c r="U41" s="918"/>
      <c r="V41" s="918"/>
      <c r="W41" s="918"/>
      <c r="X41" s="918"/>
      <c r="Y41" s="94"/>
      <c r="Z41" s="95"/>
      <c r="AA41" s="702" t="s">
        <v>444</v>
      </c>
      <c r="AB41" s="28"/>
      <c r="AC41" s="90" t="s">
        <v>2</v>
      </c>
      <c r="AD41" s="90"/>
      <c r="AE41" s="90"/>
      <c r="AF41" s="90"/>
      <c r="AG41" s="90"/>
      <c r="AH41" s="90"/>
      <c r="AI41" s="90"/>
      <c r="AJ41" s="90"/>
      <c r="AK41" s="90"/>
      <c r="AL41" s="90"/>
      <c r="AM41" s="90"/>
      <c r="AN41" s="90"/>
      <c r="AO41" s="296" t="s">
        <v>10</v>
      </c>
      <c r="AP41" s="94"/>
    </row>
    <row r="42" spans="1:42" ht="11.25" customHeight="1" x14ac:dyDescent="0.2">
      <c r="A42" s="28"/>
      <c r="B42" s="757"/>
      <c r="C42" s="94"/>
      <c r="D42" s="95"/>
      <c r="E42" s="918"/>
      <c r="F42" s="918"/>
      <c r="G42" s="918"/>
      <c r="H42" s="918"/>
      <c r="I42" s="918"/>
      <c r="J42" s="918"/>
      <c r="K42" s="918"/>
      <c r="L42" s="918"/>
      <c r="M42" s="918"/>
      <c r="N42" s="918"/>
      <c r="O42" s="918"/>
      <c r="P42" s="918"/>
      <c r="Q42" s="918"/>
      <c r="R42" s="918"/>
      <c r="S42" s="918"/>
      <c r="T42" s="918"/>
      <c r="U42" s="918"/>
      <c r="V42" s="918"/>
      <c r="W42" s="918"/>
      <c r="X42" s="918"/>
      <c r="Y42" s="94"/>
      <c r="Z42" s="95"/>
      <c r="AA42" s="702" t="s">
        <v>445</v>
      </c>
      <c r="AB42" s="28"/>
      <c r="AC42" s="90" t="s">
        <v>2</v>
      </c>
      <c r="AD42" s="90"/>
      <c r="AE42" s="90"/>
      <c r="AF42" s="90"/>
      <c r="AG42" s="90"/>
      <c r="AH42" s="90"/>
      <c r="AI42" s="90"/>
      <c r="AJ42" s="90"/>
      <c r="AK42" s="90"/>
      <c r="AL42" s="90"/>
      <c r="AM42" s="90"/>
      <c r="AN42" s="90"/>
      <c r="AO42" s="296" t="s">
        <v>12</v>
      </c>
      <c r="AP42" s="94"/>
    </row>
    <row r="43" spans="1:42" x14ac:dyDescent="0.2">
      <c r="A43" s="28"/>
      <c r="B43" s="216"/>
      <c r="C43" s="94"/>
      <c r="D43" s="95"/>
      <c r="E43" s="918"/>
      <c r="F43" s="918"/>
      <c r="G43" s="918"/>
      <c r="H43" s="918"/>
      <c r="I43" s="918"/>
      <c r="J43" s="918"/>
      <c r="K43" s="918"/>
      <c r="L43" s="918"/>
      <c r="M43" s="918"/>
      <c r="N43" s="918"/>
      <c r="O43" s="918"/>
      <c r="P43" s="918"/>
      <c r="Q43" s="918"/>
      <c r="R43" s="918"/>
      <c r="S43" s="918"/>
      <c r="T43" s="918"/>
      <c r="U43" s="918"/>
      <c r="V43" s="918"/>
      <c r="W43" s="918"/>
      <c r="X43" s="918"/>
      <c r="Y43" s="94"/>
      <c r="Z43" s="95"/>
      <c r="AP43" s="94"/>
    </row>
    <row r="44" spans="1:42" ht="6" customHeight="1" x14ac:dyDescent="0.2">
      <c r="A44" s="30"/>
      <c r="B44" s="793"/>
      <c r="C44" s="91"/>
      <c r="D44" s="44"/>
      <c r="E44" s="30"/>
      <c r="F44" s="30"/>
      <c r="G44" s="30"/>
      <c r="H44" s="30"/>
      <c r="I44" s="30"/>
      <c r="J44" s="30"/>
      <c r="K44" s="30"/>
      <c r="L44" s="30"/>
      <c r="M44" s="30"/>
      <c r="N44" s="30"/>
      <c r="O44" s="30"/>
      <c r="P44" s="30"/>
      <c r="Q44" s="30"/>
      <c r="R44" s="30"/>
      <c r="S44" s="30"/>
      <c r="T44" s="30"/>
      <c r="U44" s="30"/>
      <c r="V44" s="30"/>
      <c r="W44" s="30"/>
      <c r="X44" s="30"/>
      <c r="Y44" s="91"/>
      <c r="Z44" s="44"/>
      <c r="AA44" s="30"/>
      <c r="AB44" s="30"/>
      <c r="AC44" s="30"/>
      <c r="AD44" s="30"/>
      <c r="AE44" s="30"/>
      <c r="AF44" s="30"/>
      <c r="AG44" s="30"/>
      <c r="AH44" s="30"/>
      <c r="AI44" s="30"/>
      <c r="AJ44" s="30"/>
      <c r="AK44" s="30"/>
      <c r="AL44" s="30"/>
      <c r="AM44" s="30"/>
      <c r="AN44" s="30"/>
      <c r="AO44" s="185"/>
      <c r="AP44" s="91"/>
    </row>
    <row r="45" spans="1:42" ht="6" customHeight="1" x14ac:dyDescent="0.2">
      <c r="A45" s="26"/>
      <c r="B45" s="756"/>
      <c r="C45" s="89"/>
      <c r="D45" s="45"/>
      <c r="E45" s="26"/>
      <c r="F45" s="26"/>
      <c r="G45" s="26"/>
      <c r="H45" s="26"/>
      <c r="I45" s="26"/>
      <c r="J45" s="26"/>
      <c r="K45" s="26"/>
      <c r="L45" s="26"/>
      <c r="M45" s="26"/>
      <c r="N45" s="26"/>
      <c r="O45" s="26"/>
      <c r="P45" s="26"/>
      <c r="Q45" s="26"/>
      <c r="R45" s="26"/>
      <c r="S45" s="26"/>
      <c r="T45" s="26"/>
      <c r="U45" s="26"/>
      <c r="V45" s="26"/>
      <c r="W45" s="26"/>
      <c r="X45" s="26"/>
      <c r="Y45" s="89"/>
      <c r="Z45" s="45"/>
      <c r="AA45" s="26"/>
      <c r="AB45" s="26"/>
      <c r="AC45" s="26"/>
      <c r="AD45" s="26"/>
      <c r="AE45" s="26"/>
      <c r="AF45" s="26"/>
      <c r="AG45" s="26"/>
      <c r="AH45" s="26"/>
      <c r="AI45" s="26"/>
      <c r="AJ45" s="26"/>
      <c r="AK45" s="26"/>
      <c r="AL45" s="26"/>
      <c r="AM45" s="26"/>
      <c r="AN45" s="26"/>
      <c r="AO45" s="187"/>
      <c r="AP45" s="89"/>
    </row>
    <row r="46" spans="1:42" ht="11.25" customHeight="1" x14ac:dyDescent="0.2">
      <c r="A46" s="28"/>
      <c r="B46" s="757" t="s">
        <v>158</v>
      </c>
      <c r="C46" s="94"/>
      <c r="D46" s="95"/>
      <c r="E46" s="918" t="str">
        <f ca="1">VLOOKUP(CONCATENATE($B$4&amp;"-"&amp;INDIRECT(ADDRESS(ROW(),COLUMN()-3))),Language_Translations,MATCH(Language_Selected,Language_Options,0),FALSE)</f>
        <v>Condom féminin.
INSISTEZ : Les femmes peuvent placer un fourreau dans leur vagin avant les rapports sexuels.</v>
      </c>
      <c r="F46" s="918"/>
      <c r="G46" s="918"/>
      <c r="H46" s="918"/>
      <c r="I46" s="918"/>
      <c r="J46" s="918"/>
      <c r="K46" s="918"/>
      <c r="L46" s="918"/>
      <c r="M46" s="918"/>
      <c r="N46" s="918"/>
      <c r="O46" s="918"/>
      <c r="P46" s="918"/>
      <c r="Q46" s="918"/>
      <c r="R46" s="918"/>
      <c r="S46" s="918"/>
      <c r="T46" s="918"/>
      <c r="U46" s="918"/>
      <c r="V46" s="918"/>
      <c r="W46" s="918"/>
      <c r="X46" s="918"/>
      <c r="Y46" s="94"/>
      <c r="Z46" s="95"/>
      <c r="AA46" s="702" t="s">
        <v>444</v>
      </c>
      <c r="AB46" s="28"/>
      <c r="AC46" s="90" t="s">
        <v>2</v>
      </c>
      <c r="AD46" s="90"/>
      <c r="AE46" s="90"/>
      <c r="AF46" s="90"/>
      <c r="AG46" s="90"/>
      <c r="AH46" s="90"/>
      <c r="AI46" s="90"/>
      <c r="AJ46" s="90"/>
      <c r="AK46" s="90"/>
      <c r="AL46" s="90"/>
      <c r="AM46" s="90"/>
      <c r="AN46" s="90"/>
      <c r="AO46" s="296" t="s">
        <v>10</v>
      </c>
      <c r="AP46" s="94"/>
    </row>
    <row r="47" spans="1:42" ht="11.25" customHeight="1" x14ac:dyDescent="0.2">
      <c r="A47" s="28"/>
      <c r="B47" s="757"/>
      <c r="C47" s="94"/>
      <c r="D47" s="95"/>
      <c r="E47" s="918"/>
      <c r="F47" s="918"/>
      <c r="G47" s="918"/>
      <c r="H47" s="918"/>
      <c r="I47" s="918"/>
      <c r="J47" s="918"/>
      <c r="K47" s="918"/>
      <c r="L47" s="918"/>
      <c r="M47" s="918"/>
      <c r="N47" s="918"/>
      <c r="O47" s="918"/>
      <c r="P47" s="918"/>
      <c r="Q47" s="918"/>
      <c r="R47" s="918"/>
      <c r="S47" s="918"/>
      <c r="T47" s="918"/>
      <c r="U47" s="918"/>
      <c r="V47" s="918"/>
      <c r="W47" s="918"/>
      <c r="X47" s="918"/>
      <c r="Y47" s="94"/>
      <c r="Z47" s="95"/>
      <c r="AA47" s="702" t="s">
        <v>445</v>
      </c>
      <c r="AB47" s="28"/>
      <c r="AC47" s="90" t="s">
        <v>2</v>
      </c>
      <c r="AD47" s="90"/>
      <c r="AE47" s="90"/>
      <c r="AF47" s="90"/>
      <c r="AG47" s="90"/>
      <c r="AH47" s="90"/>
      <c r="AI47" s="90"/>
      <c r="AJ47" s="90"/>
      <c r="AK47" s="90"/>
      <c r="AL47" s="90"/>
      <c r="AM47" s="90"/>
      <c r="AN47" s="90"/>
      <c r="AO47" s="296" t="s">
        <v>12</v>
      </c>
      <c r="AP47" s="94"/>
    </row>
    <row r="48" spans="1:42" x14ac:dyDescent="0.2">
      <c r="A48" s="28"/>
      <c r="B48" s="216"/>
      <c r="C48" s="94"/>
      <c r="D48" s="95"/>
      <c r="E48" s="918"/>
      <c r="F48" s="918"/>
      <c r="G48" s="918"/>
      <c r="H48" s="918"/>
      <c r="I48" s="918"/>
      <c r="J48" s="918"/>
      <c r="K48" s="918"/>
      <c r="L48" s="918"/>
      <c r="M48" s="918"/>
      <c r="N48" s="918"/>
      <c r="O48" s="918"/>
      <c r="P48" s="918"/>
      <c r="Q48" s="918"/>
      <c r="R48" s="918"/>
      <c r="S48" s="918"/>
      <c r="T48" s="918"/>
      <c r="U48" s="918"/>
      <c r="V48" s="918"/>
      <c r="W48" s="918"/>
      <c r="X48" s="918"/>
      <c r="Y48" s="94"/>
      <c r="Z48" s="95"/>
      <c r="AP48" s="94"/>
    </row>
    <row r="49" spans="1:42" ht="6" customHeight="1" x14ac:dyDescent="0.2">
      <c r="A49" s="30"/>
      <c r="B49" s="793"/>
      <c r="C49" s="91"/>
      <c r="D49" s="44"/>
      <c r="E49" s="30"/>
      <c r="F49" s="30"/>
      <c r="G49" s="30"/>
      <c r="H49" s="30"/>
      <c r="I49" s="30"/>
      <c r="J49" s="30"/>
      <c r="K49" s="30"/>
      <c r="L49" s="30"/>
      <c r="M49" s="30"/>
      <c r="N49" s="30"/>
      <c r="O49" s="30"/>
      <c r="P49" s="30"/>
      <c r="Q49" s="30"/>
      <c r="R49" s="30"/>
      <c r="S49" s="30"/>
      <c r="T49" s="30"/>
      <c r="U49" s="30"/>
      <c r="V49" s="30"/>
      <c r="W49" s="30"/>
      <c r="X49" s="30"/>
      <c r="Y49" s="91"/>
      <c r="Z49" s="44"/>
      <c r="AA49" s="30"/>
      <c r="AB49" s="30"/>
      <c r="AC49" s="30"/>
      <c r="AD49" s="30"/>
      <c r="AE49" s="30"/>
      <c r="AF49" s="30"/>
      <c r="AG49" s="30"/>
      <c r="AH49" s="30"/>
      <c r="AI49" s="30"/>
      <c r="AJ49" s="30"/>
      <c r="AK49" s="30"/>
      <c r="AL49" s="30"/>
      <c r="AM49" s="30"/>
      <c r="AN49" s="30"/>
      <c r="AO49" s="185"/>
      <c r="AP49" s="91"/>
    </row>
    <row r="50" spans="1:42" ht="6" customHeight="1" x14ac:dyDescent="0.2">
      <c r="A50" s="26"/>
      <c r="B50" s="756"/>
      <c r="C50" s="89"/>
      <c r="D50" s="45"/>
      <c r="E50" s="26"/>
      <c r="F50" s="26"/>
      <c r="G50" s="26"/>
      <c r="H50" s="26"/>
      <c r="I50" s="26"/>
      <c r="J50" s="26"/>
      <c r="K50" s="26"/>
      <c r="L50" s="26"/>
      <c r="M50" s="26"/>
      <c r="N50" s="26"/>
      <c r="O50" s="26"/>
      <c r="P50" s="26"/>
      <c r="Q50" s="26"/>
      <c r="R50" s="26"/>
      <c r="S50" s="26"/>
      <c r="T50" s="26"/>
      <c r="U50" s="26"/>
      <c r="V50" s="26"/>
      <c r="W50" s="26"/>
      <c r="X50" s="26"/>
      <c r="Y50" s="89"/>
      <c r="Z50" s="45"/>
      <c r="AA50" s="26"/>
      <c r="AB50" s="26"/>
      <c r="AC50" s="26"/>
      <c r="AD50" s="26"/>
      <c r="AE50" s="26"/>
      <c r="AF50" s="26"/>
      <c r="AG50" s="26"/>
      <c r="AH50" s="26"/>
      <c r="AI50" s="26"/>
      <c r="AJ50" s="26"/>
      <c r="AK50" s="26"/>
      <c r="AL50" s="26"/>
      <c r="AM50" s="26"/>
      <c r="AN50" s="26"/>
      <c r="AO50" s="187"/>
      <c r="AP50" s="89"/>
    </row>
    <row r="51" spans="1:42" ht="11.25" customHeight="1" x14ac:dyDescent="0.2">
      <c r="A51" s="28"/>
      <c r="B51" s="174" t="s">
        <v>159</v>
      </c>
      <c r="C51" s="94"/>
      <c r="D51" s="95"/>
      <c r="E51" s="918" t="str">
        <f ca="1">VLOOKUP(CONCATENATE($B$4&amp;"-"&amp;INDIRECT(ADDRESS(ROW(),COLUMN()-3))),Language_Translations,MATCH(Language_Selected,Language_Options,0),FALSE)</f>
        <v>Pilule du lendemain.
INSISTEZ : Les femmes peuvent prendre pendant trois jours après des rapports sexuels non protégés des pilules spéciales qui les empêchent de tomber enceintes.</v>
      </c>
      <c r="F51" s="918"/>
      <c r="G51" s="918"/>
      <c r="H51" s="918"/>
      <c r="I51" s="918"/>
      <c r="J51" s="918"/>
      <c r="K51" s="918"/>
      <c r="L51" s="918"/>
      <c r="M51" s="918"/>
      <c r="N51" s="918"/>
      <c r="O51" s="918"/>
      <c r="P51" s="918"/>
      <c r="Q51" s="918"/>
      <c r="R51" s="918"/>
      <c r="S51" s="918"/>
      <c r="T51" s="918"/>
      <c r="U51" s="918"/>
      <c r="V51" s="918"/>
      <c r="W51" s="918"/>
      <c r="X51" s="918"/>
      <c r="Y51" s="94"/>
      <c r="Z51" s="95"/>
      <c r="AA51" s="702" t="s">
        <v>444</v>
      </c>
      <c r="AB51" s="28"/>
      <c r="AC51" s="90" t="s">
        <v>2</v>
      </c>
      <c r="AD51" s="90"/>
      <c r="AE51" s="90"/>
      <c r="AF51" s="90"/>
      <c r="AG51" s="90"/>
      <c r="AH51" s="90"/>
      <c r="AI51" s="90"/>
      <c r="AJ51" s="90"/>
      <c r="AK51" s="90"/>
      <c r="AL51" s="90"/>
      <c r="AM51" s="90"/>
      <c r="AN51" s="90"/>
      <c r="AO51" s="296" t="s">
        <v>10</v>
      </c>
      <c r="AP51" s="94"/>
    </row>
    <row r="52" spans="1:42" x14ac:dyDescent="0.2">
      <c r="A52" s="28"/>
      <c r="B52" s="174" t="s">
        <v>13</v>
      </c>
      <c r="C52" s="94"/>
      <c r="D52" s="95"/>
      <c r="E52" s="918"/>
      <c r="F52" s="918"/>
      <c r="G52" s="918"/>
      <c r="H52" s="918"/>
      <c r="I52" s="918"/>
      <c r="J52" s="918"/>
      <c r="K52" s="918"/>
      <c r="L52" s="918"/>
      <c r="M52" s="918"/>
      <c r="N52" s="918"/>
      <c r="O52" s="918"/>
      <c r="P52" s="918"/>
      <c r="Q52" s="918"/>
      <c r="R52" s="918"/>
      <c r="S52" s="918"/>
      <c r="T52" s="918"/>
      <c r="U52" s="918"/>
      <c r="V52" s="918"/>
      <c r="W52" s="918"/>
      <c r="X52" s="918"/>
      <c r="Y52" s="94"/>
      <c r="Z52" s="95"/>
      <c r="AA52" s="702" t="s">
        <v>445</v>
      </c>
      <c r="AB52" s="28"/>
      <c r="AC52" s="90" t="s">
        <v>2</v>
      </c>
      <c r="AD52" s="90"/>
      <c r="AE52" s="90"/>
      <c r="AF52" s="90"/>
      <c r="AG52" s="90"/>
      <c r="AH52" s="90"/>
      <c r="AI52" s="90"/>
      <c r="AJ52" s="90"/>
      <c r="AK52" s="90"/>
      <c r="AL52" s="90"/>
      <c r="AM52" s="90"/>
      <c r="AN52" s="90"/>
      <c r="AO52" s="296" t="s">
        <v>12</v>
      </c>
      <c r="AP52" s="94"/>
    </row>
    <row r="53" spans="1:42" x14ac:dyDescent="0.2">
      <c r="A53" s="28"/>
      <c r="B53" s="174"/>
      <c r="C53" s="94"/>
      <c r="D53" s="95"/>
      <c r="E53" s="918"/>
      <c r="F53" s="918"/>
      <c r="G53" s="918"/>
      <c r="H53" s="918"/>
      <c r="I53" s="918"/>
      <c r="J53" s="918"/>
      <c r="K53" s="918"/>
      <c r="L53" s="918"/>
      <c r="M53" s="918"/>
      <c r="N53" s="918"/>
      <c r="O53" s="918"/>
      <c r="P53" s="918"/>
      <c r="Q53" s="918"/>
      <c r="R53" s="918"/>
      <c r="S53" s="918"/>
      <c r="T53" s="918"/>
      <c r="U53" s="918"/>
      <c r="V53" s="918"/>
      <c r="W53" s="918"/>
      <c r="X53" s="918"/>
      <c r="Y53" s="94"/>
      <c r="Z53" s="95"/>
      <c r="AA53" s="28"/>
      <c r="AB53" s="28"/>
      <c r="AC53" s="90"/>
      <c r="AD53" s="90"/>
      <c r="AE53" s="90"/>
      <c r="AF53" s="90"/>
      <c r="AG53" s="90"/>
      <c r="AH53" s="90"/>
      <c r="AI53" s="90"/>
      <c r="AJ53" s="90"/>
      <c r="AK53" s="90"/>
      <c r="AL53" s="90"/>
      <c r="AM53" s="90"/>
      <c r="AN53" s="90"/>
      <c r="AO53" s="296"/>
      <c r="AP53" s="94"/>
    </row>
    <row r="54" spans="1:42" x14ac:dyDescent="0.2">
      <c r="A54" s="28"/>
      <c r="B54" s="757"/>
      <c r="C54" s="94"/>
      <c r="D54" s="95"/>
      <c r="E54" s="918"/>
      <c r="F54" s="918"/>
      <c r="G54" s="918"/>
      <c r="H54" s="918"/>
      <c r="I54" s="918"/>
      <c r="J54" s="918"/>
      <c r="K54" s="918"/>
      <c r="L54" s="918"/>
      <c r="M54" s="918"/>
      <c r="N54" s="918"/>
      <c r="O54" s="918"/>
      <c r="P54" s="918"/>
      <c r="Q54" s="918"/>
      <c r="R54" s="918"/>
      <c r="S54" s="918"/>
      <c r="T54" s="918"/>
      <c r="U54" s="918"/>
      <c r="V54" s="918"/>
      <c r="W54" s="918"/>
      <c r="X54" s="918"/>
      <c r="Y54" s="94"/>
      <c r="Z54" s="95"/>
      <c r="AA54" s="24"/>
      <c r="AB54" s="24"/>
      <c r="AC54" s="24"/>
      <c r="AD54" s="24"/>
      <c r="AE54" s="24"/>
      <c r="AF54" s="24"/>
      <c r="AG54" s="24"/>
      <c r="AH54" s="24"/>
      <c r="AI54" s="24"/>
      <c r="AJ54" s="24"/>
      <c r="AK54" s="24"/>
      <c r="AL54" s="24"/>
      <c r="AM54" s="24"/>
      <c r="AN54" s="24"/>
      <c r="AO54" s="36"/>
      <c r="AP54" s="94"/>
    </row>
    <row r="55" spans="1:42" ht="6" customHeight="1" x14ac:dyDescent="0.2">
      <c r="A55" s="30"/>
      <c r="B55" s="793"/>
      <c r="C55" s="91"/>
      <c r="D55" s="44"/>
      <c r="E55" s="30"/>
      <c r="F55" s="30"/>
      <c r="G55" s="30"/>
      <c r="H55" s="30"/>
      <c r="I55" s="30"/>
      <c r="J55" s="30"/>
      <c r="K55" s="30"/>
      <c r="L55" s="30"/>
      <c r="M55" s="30"/>
      <c r="N55" s="30"/>
      <c r="O55" s="30"/>
      <c r="P55" s="30"/>
      <c r="Q55" s="30"/>
      <c r="R55" s="30"/>
      <c r="S55" s="30"/>
      <c r="T55" s="30"/>
      <c r="U55" s="30"/>
      <c r="V55" s="30"/>
      <c r="W55" s="30"/>
      <c r="X55" s="30"/>
      <c r="Y55" s="91"/>
      <c r="Z55" s="44"/>
      <c r="AA55" s="30"/>
      <c r="AB55" s="30"/>
      <c r="AC55" s="30"/>
      <c r="AD55" s="30"/>
      <c r="AE55" s="30"/>
      <c r="AF55" s="30"/>
      <c r="AG55" s="30"/>
      <c r="AH55" s="30"/>
      <c r="AI55" s="30"/>
      <c r="AJ55" s="30"/>
      <c r="AK55" s="30"/>
      <c r="AL55" s="30"/>
      <c r="AM55" s="30"/>
      <c r="AN55" s="30"/>
      <c r="AO55" s="185"/>
      <c r="AP55" s="91"/>
    </row>
    <row r="56" spans="1:42" ht="6" customHeight="1" x14ac:dyDescent="0.2">
      <c r="A56" s="334"/>
      <c r="B56" s="335"/>
      <c r="C56" s="336"/>
      <c r="D56" s="45"/>
      <c r="E56" s="26"/>
      <c r="F56" s="26"/>
      <c r="G56" s="26"/>
      <c r="H56" s="26"/>
      <c r="I56" s="26"/>
      <c r="J56" s="26"/>
      <c r="K56" s="26"/>
      <c r="L56" s="26"/>
      <c r="M56" s="26"/>
      <c r="N56" s="26"/>
      <c r="O56" s="26"/>
      <c r="P56" s="26"/>
      <c r="Q56" s="26"/>
      <c r="R56" s="26"/>
      <c r="S56" s="26"/>
      <c r="T56" s="26"/>
      <c r="U56" s="26"/>
      <c r="V56" s="26"/>
      <c r="W56" s="26"/>
      <c r="X56" s="26"/>
      <c r="Y56" s="89"/>
      <c r="Z56" s="45"/>
      <c r="AA56" s="26"/>
      <c r="AB56" s="26"/>
      <c r="AC56" s="26"/>
      <c r="AD56" s="26"/>
      <c r="AE56" s="26"/>
      <c r="AF56" s="26"/>
      <c r="AG56" s="26"/>
      <c r="AH56" s="26"/>
      <c r="AI56" s="26"/>
      <c r="AJ56" s="26"/>
      <c r="AK56" s="26"/>
      <c r="AL56" s="26"/>
      <c r="AM56" s="26"/>
      <c r="AN56" s="26"/>
      <c r="AO56" s="187"/>
      <c r="AP56" s="89"/>
    </row>
    <row r="57" spans="1:42" ht="11.25" customHeight="1" x14ac:dyDescent="0.2">
      <c r="A57" s="328"/>
      <c r="B57" s="608" t="s">
        <v>160</v>
      </c>
      <c r="C57" s="330"/>
      <c r="D57" s="95"/>
      <c r="E57" s="918" t="str">
        <f ca="1">VLOOKUP(CONCATENATE($B$4&amp;"-"&amp;INDIRECT(ADDRESS(ROW(),COLUMN()-3))),Language_Translations,MATCH(Language_Selected,Language_Options,0),FALSE)</f>
        <v>Méthode des jours fixes.
INSISTEZ : Les femmes utilisent un collier de perles de couleur différente pour connaître les jours où elles peuvent tomber enceintes. Durant ces jours où elles peuvent tomber enceintes, elles utilisent un condom ou elles s'abstiennent de rapports sexuels.</v>
      </c>
      <c r="F57" s="918"/>
      <c r="G57" s="918"/>
      <c r="H57" s="918"/>
      <c r="I57" s="918"/>
      <c r="J57" s="918"/>
      <c r="K57" s="918"/>
      <c r="L57" s="918"/>
      <c r="M57" s="918"/>
      <c r="N57" s="918"/>
      <c r="O57" s="918"/>
      <c r="P57" s="918"/>
      <c r="Q57" s="918"/>
      <c r="R57" s="918"/>
      <c r="S57" s="918"/>
      <c r="T57" s="918"/>
      <c r="U57" s="918"/>
      <c r="V57" s="918"/>
      <c r="W57" s="918"/>
      <c r="X57" s="918"/>
      <c r="Y57" s="94"/>
      <c r="Z57" s="95"/>
      <c r="AO57" s="142"/>
      <c r="AP57" s="94"/>
    </row>
    <row r="58" spans="1:42" x14ac:dyDescent="0.2">
      <c r="A58" s="328"/>
      <c r="B58" s="608" t="s">
        <v>15</v>
      </c>
      <c r="C58" s="330"/>
      <c r="D58" s="95"/>
      <c r="E58" s="918"/>
      <c r="F58" s="918"/>
      <c r="G58" s="918"/>
      <c r="H58" s="918"/>
      <c r="I58" s="918"/>
      <c r="J58" s="918"/>
      <c r="K58" s="918"/>
      <c r="L58" s="918"/>
      <c r="M58" s="918"/>
      <c r="N58" s="918"/>
      <c r="O58" s="918"/>
      <c r="P58" s="918"/>
      <c r="Q58" s="918"/>
      <c r="R58" s="918"/>
      <c r="S58" s="918"/>
      <c r="T58" s="918"/>
      <c r="U58" s="918"/>
      <c r="V58" s="918"/>
      <c r="W58" s="918"/>
      <c r="X58" s="918"/>
      <c r="Y58" s="94"/>
      <c r="Z58" s="95"/>
      <c r="AA58" s="702" t="s">
        <v>444</v>
      </c>
      <c r="AB58" s="28"/>
      <c r="AC58" s="90" t="s">
        <v>2</v>
      </c>
      <c r="AD58" s="90"/>
      <c r="AE58" s="90"/>
      <c r="AF58" s="90"/>
      <c r="AG58" s="90"/>
      <c r="AH58" s="90"/>
      <c r="AI58" s="90"/>
      <c r="AJ58" s="90"/>
      <c r="AK58" s="90"/>
      <c r="AL58" s="90"/>
      <c r="AM58" s="90"/>
      <c r="AN58" s="90"/>
      <c r="AO58" s="296" t="s">
        <v>10</v>
      </c>
      <c r="AP58" s="94"/>
    </row>
    <row r="59" spans="1:42" x14ac:dyDescent="0.2">
      <c r="A59" s="328"/>
      <c r="B59" s="329"/>
      <c r="C59" s="330"/>
      <c r="D59" s="95"/>
      <c r="E59" s="918"/>
      <c r="F59" s="918"/>
      <c r="G59" s="918"/>
      <c r="H59" s="918"/>
      <c r="I59" s="918"/>
      <c r="J59" s="918"/>
      <c r="K59" s="918"/>
      <c r="L59" s="918"/>
      <c r="M59" s="918"/>
      <c r="N59" s="918"/>
      <c r="O59" s="918"/>
      <c r="P59" s="918"/>
      <c r="Q59" s="918"/>
      <c r="R59" s="918"/>
      <c r="S59" s="918"/>
      <c r="T59" s="918"/>
      <c r="U59" s="918"/>
      <c r="V59" s="918"/>
      <c r="W59" s="918"/>
      <c r="X59" s="918"/>
      <c r="Y59" s="94"/>
      <c r="Z59" s="95"/>
      <c r="AA59" s="702" t="s">
        <v>445</v>
      </c>
      <c r="AB59" s="28"/>
      <c r="AC59" s="90" t="s">
        <v>2</v>
      </c>
      <c r="AD59" s="90"/>
      <c r="AE59" s="90"/>
      <c r="AF59" s="90"/>
      <c r="AG59" s="90"/>
      <c r="AH59" s="90"/>
      <c r="AI59" s="90"/>
      <c r="AJ59" s="90"/>
      <c r="AK59" s="90"/>
      <c r="AL59" s="90"/>
      <c r="AM59" s="90"/>
      <c r="AN59" s="90"/>
      <c r="AO59" s="296" t="s">
        <v>12</v>
      </c>
      <c r="AP59" s="94"/>
    </row>
    <row r="60" spans="1:42" x14ac:dyDescent="0.2">
      <c r="A60" s="328"/>
      <c r="B60" s="329"/>
      <c r="C60" s="330"/>
      <c r="D60" s="95"/>
      <c r="E60" s="918"/>
      <c r="F60" s="918"/>
      <c r="G60" s="918"/>
      <c r="H60" s="918"/>
      <c r="I60" s="918"/>
      <c r="J60" s="918"/>
      <c r="K60" s="918"/>
      <c r="L60" s="918"/>
      <c r="M60" s="918"/>
      <c r="N60" s="918"/>
      <c r="O60" s="918"/>
      <c r="P60" s="918"/>
      <c r="Q60" s="918"/>
      <c r="R60" s="918"/>
      <c r="S60" s="918"/>
      <c r="T60" s="918"/>
      <c r="U60" s="918"/>
      <c r="V60" s="918"/>
      <c r="W60" s="918"/>
      <c r="X60" s="918"/>
      <c r="Y60" s="765"/>
      <c r="Z60" s="95"/>
      <c r="AA60" s="766"/>
      <c r="AB60" s="766"/>
      <c r="AC60" s="90"/>
      <c r="AD60" s="90"/>
      <c r="AE60" s="90"/>
      <c r="AF60" s="90"/>
      <c r="AG60" s="90"/>
      <c r="AH60" s="90"/>
      <c r="AI60" s="90"/>
      <c r="AJ60" s="90"/>
      <c r="AK60" s="90"/>
      <c r="AL60" s="90"/>
      <c r="AM60" s="90"/>
      <c r="AN60" s="90"/>
      <c r="AO60" s="296"/>
      <c r="AP60" s="765"/>
    </row>
    <row r="61" spans="1:42" x14ac:dyDescent="0.2">
      <c r="A61" s="328"/>
      <c r="B61" s="329"/>
      <c r="C61" s="330"/>
      <c r="D61" s="95"/>
      <c r="E61" s="918"/>
      <c r="F61" s="918"/>
      <c r="G61" s="918"/>
      <c r="H61" s="918"/>
      <c r="I61" s="918"/>
      <c r="J61" s="918"/>
      <c r="K61" s="918"/>
      <c r="L61" s="918"/>
      <c r="M61" s="918"/>
      <c r="N61" s="918"/>
      <c r="O61" s="918"/>
      <c r="P61" s="918"/>
      <c r="Q61" s="918"/>
      <c r="R61" s="918"/>
      <c r="S61" s="918"/>
      <c r="T61" s="918"/>
      <c r="U61" s="918"/>
      <c r="V61" s="918"/>
      <c r="W61" s="918"/>
      <c r="X61" s="918"/>
      <c r="Y61" s="94"/>
      <c r="Z61" s="95"/>
      <c r="AA61" s="24"/>
      <c r="AB61" s="24"/>
      <c r="AC61" s="24"/>
      <c r="AD61" s="24"/>
      <c r="AE61" s="24"/>
      <c r="AF61" s="24"/>
      <c r="AG61" s="24"/>
      <c r="AH61" s="24"/>
      <c r="AI61" s="24"/>
      <c r="AJ61" s="24"/>
      <c r="AK61" s="24"/>
      <c r="AL61" s="24"/>
      <c r="AM61" s="24"/>
      <c r="AN61" s="24"/>
      <c r="AO61" s="36"/>
      <c r="AP61" s="94"/>
    </row>
    <row r="62" spans="1:42" ht="6" customHeight="1" x14ac:dyDescent="0.2">
      <c r="A62" s="331"/>
      <c r="B62" s="609"/>
      <c r="C62" s="333"/>
      <c r="D62" s="44"/>
      <c r="E62" s="30"/>
      <c r="F62" s="30"/>
      <c r="G62" s="30"/>
      <c r="H62" s="30"/>
      <c r="I62" s="30"/>
      <c r="J62" s="30"/>
      <c r="K62" s="30"/>
      <c r="L62" s="30"/>
      <c r="M62" s="30"/>
      <c r="N62" s="30"/>
      <c r="O62" s="30"/>
      <c r="P62" s="30"/>
      <c r="Q62" s="30"/>
      <c r="R62" s="30"/>
      <c r="S62" s="30"/>
      <c r="T62" s="30"/>
      <c r="U62" s="30"/>
      <c r="V62" s="30"/>
      <c r="W62" s="30"/>
      <c r="X62" s="30"/>
      <c r="Y62" s="91"/>
      <c r="Z62" s="44"/>
      <c r="AA62" s="30"/>
      <c r="AB62" s="30"/>
      <c r="AC62" s="30"/>
      <c r="AD62" s="30"/>
      <c r="AE62" s="30"/>
      <c r="AF62" s="30"/>
      <c r="AG62" s="30"/>
      <c r="AH62" s="30"/>
      <c r="AI62" s="30"/>
      <c r="AJ62" s="30"/>
      <c r="AK62" s="30"/>
      <c r="AL62" s="30"/>
      <c r="AM62" s="30"/>
      <c r="AN62" s="30"/>
      <c r="AO62" s="185"/>
      <c r="AP62" s="91"/>
    </row>
    <row r="63" spans="1:42" ht="6" customHeight="1" x14ac:dyDescent="0.2">
      <c r="A63" s="334"/>
      <c r="B63" s="335"/>
      <c r="C63" s="336"/>
      <c r="D63" s="45"/>
      <c r="E63" s="26"/>
      <c r="F63" s="26"/>
      <c r="G63" s="26"/>
      <c r="H63" s="26"/>
      <c r="I63" s="26"/>
      <c r="J63" s="26"/>
      <c r="K63" s="26"/>
      <c r="L63" s="26"/>
      <c r="M63" s="26"/>
      <c r="N63" s="26"/>
      <c r="O63" s="26"/>
      <c r="P63" s="26"/>
      <c r="Q63" s="26"/>
      <c r="R63" s="26"/>
      <c r="S63" s="26"/>
      <c r="T63" s="26"/>
      <c r="U63" s="26"/>
      <c r="V63" s="26"/>
      <c r="W63" s="26"/>
      <c r="X63" s="26"/>
      <c r="Y63" s="89"/>
      <c r="Z63" s="45"/>
      <c r="AA63" s="26"/>
      <c r="AB63" s="26"/>
      <c r="AC63" s="26"/>
      <c r="AD63" s="26"/>
      <c r="AE63" s="26"/>
      <c r="AF63" s="26"/>
      <c r="AG63" s="26"/>
      <c r="AH63" s="26"/>
      <c r="AI63" s="26"/>
      <c r="AJ63" s="26"/>
      <c r="AK63" s="26"/>
      <c r="AL63" s="26"/>
      <c r="AM63" s="26"/>
      <c r="AN63" s="26"/>
      <c r="AO63" s="187"/>
      <c r="AP63" s="89"/>
    </row>
    <row r="64" spans="1:42" ht="11.25" customHeight="1" x14ac:dyDescent="0.2">
      <c r="A64" s="328"/>
      <c r="B64" s="608" t="s">
        <v>40</v>
      </c>
      <c r="C64" s="330"/>
      <c r="D64" s="95"/>
      <c r="E64" s="918" t="str">
        <f ca="1">VLOOKUP(CONCATENATE($B$4&amp;"-"&amp;INDIRECT(ADDRESS(ROW(),COLUMN()-3))),Language_Translations,MATCH(Language_Selected,Language_Options,0),FALSE)</f>
        <v>Méthode de l'aménorrhée et de l'allaitement maternel (MAMA).
INSISTEZ : Pendant six mois après la naissance d'un enfant, avant que les règles ne soient revenues, les femmes utilisent une méthode qui nécessite d'allaiter fréquemment le jour et la nuit.</v>
      </c>
      <c r="F64" s="918"/>
      <c r="G64" s="918"/>
      <c r="H64" s="918"/>
      <c r="I64" s="918"/>
      <c r="J64" s="918"/>
      <c r="K64" s="918"/>
      <c r="L64" s="918"/>
      <c r="M64" s="918"/>
      <c r="N64" s="918"/>
      <c r="O64" s="918"/>
      <c r="P64" s="918"/>
      <c r="Q64" s="918"/>
      <c r="R64" s="918"/>
      <c r="S64" s="918"/>
      <c r="T64" s="918"/>
      <c r="U64" s="918"/>
      <c r="V64" s="918"/>
      <c r="W64" s="918"/>
      <c r="X64" s="918"/>
      <c r="Y64" s="94"/>
      <c r="Z64" s="95"/>
      <c r="AP64" s="94"/>
    </row>
    <row r="65" spans="1:42" ht="11.25" customHeight="1" x14ac:dyDescent="0.2">
      <c r="A65" s="328"/>
      <c r="B65" s="608" t="s">
        <v>19</v>
      </c>
      <c r="C65" s="330"/>
      <c r="D65" s="95"/>
      <c r="E65" s="918"/>
      <c r="F65" s="918"/>
      <c r="G65" s="918"/>
      <c r="H65" s="918"/>
      <c r="I65" s="918"/>
      <c r="J65" s="918"/>
      <c r="K65" s="918"/>
      <c r="L65" s="918"/>
      <c r="M65" s="918"/>
      <c r="N65" s="918"/>
      <c r="O65" s="918"/>
      <c r="P65" s="918"/>
      <c r="Q65" s="918"/>
      <c r="R65" s="918"/>
      <c r="S65" s="918"/>
      <c r="T65" s="918"/>
      <c r="U65" s="918"/>
      <c r="V65" s="918"/>
      <c r="W65" s="918"/>
      <c r="X65" s="918"/>
      <c r="Y65" s="94"/>
      <c r="Z65" s="95"/>
      <c r="AA65" s="702" t="s">
        <v>444</v>
      </c>
      <c r="AB65" s="28"/>
      <c r="AC65" s="90" t="s">
        <v>2</v>
      </c>
      <c r="AD65" s="90"/>
      <c r="AE65" s="90"/>
      <c r="AF65" s="90"/>
      <c r="AG65" s="90"/>
      <c r="AH65" s="90"/>
      <c r="AI65" s="90"/>
      <c r="AJ65" s="90"/>
      <c r="AK65" s="90"/>
      <c r="AL65" s="90"/>
      <c r="AM65" s="90"/>
      <c r="AN65" s="90"/>
      <c r="AO65" s="296" t="s">
        <v>10</v>
      </c>
      <c r="AP65" s="94"/>
    </row>
    <row r="66" spans="1:42" ht="11.25" customHeight="1" x14ac:dyDescent="0.2">
      <c r="A66" s="328"/>
      <c r="B66" s="608"/>
      <c r="C66" s="330"/>
      <c r="D66" s="95"/>
      <c r="E66" s="918"/>
      <c r="F66" s="918"/>
      <c r="G66" s="918"/>
      <c r="H66" s="918"/>
      <c r="I66" s="918"/>
      <c r="J66" s="918"/>
      <c r="K66" s="918"/>
      <c r="L66" s="918"/>
      <c r="M66" s="918"/>
      <c r="N66" s="918"/>
      <c r="O66" s="918"/>
      <c r="P66" s="918"/>
      <c r="Q66" s="918"/>
      <c r="R66" s="918"/>
      <c r="S66" s="918"/>
      <c r="T66" s="918"/>
      <c r="U66" s="918"/>
      <c r="V66" s="918"/>
      <c r="W66" s="918"/>
      <c r="X66" s="918"/>
      <c r="Y66" s="94"/>
      <c r="Z66" s="95"/>
      <c r="AA66" s="702" t="s">
        <v>445</v>
      </c>
      <c r="AB66" s="28"/>
      <c r="AC66" s="90" t="s">
        <v>2</v>
      </c>
      <c r="AD66" s="90"/>
      <c r="AE66" s="90"/>
      <c r="AF66" s="90"/>
      <c r="AG66" s="90"/>
      <c r="AH66" s="90"/>
      <c r="AI66" s="90"/>
      <c r="AJ66" s="90"/>
      <c r="AK66" s="90"/>
      <c r="AL66" s="90"/>
      <c r="AM66" s="90"/>
      <c r="AN66" s="90"/>
      <c r="AO66" s="296" t="s">
        <v>12</v>
      </c>
      <c r="AP66" s="94"/>
    </row>
    <row r="67" spans="1:42" ht="11.25" customHeight="1" x14ac:dyDescent="0.2">
      <c r="A67" s="328"/>
      <c r="B67" s="608"/>
      <c r="C67" s="330"/>
      <c r="D67" s="95"/>
      <c r="E67" s="918"/>
      <c r="F67" s="918"/>
      <c r="G67" s="918"/>
      <c r="H67" s="918"/>
      <c r="I67" s="918"/>
      <c r="J67" s="918"/>
      <c r="K67" s="918"/>
      <c r="L67" s="918"/>
      <c r="M67" s="918"/>
      <c r="N67" s="918"/>
      <c r="O67" s="918"/>
      <c r="P67" s="918"/>
      <c r="Q67" s="918"/>
      <c r="R67" s="918"/>
      <c r="S67" s="918"/>
      <c r="T67" s="918"/>
      <c r="U67" s="918"/>
      <c r="V67" s="918"/>
      <c r="W67" s="918"/>
      <c r="X67" s="918"/>
      <c r="Y67" s="94"/>
      <c r="Z67" s="95"/>
      <c r="AA67" s="28"/>
      <c r="AB67" s="28"/>
      <c r="AC67" s="90"/>
      <c r="AD67" s="90"/>
      <c r="AE67" s="90"/>
      <c r="AF67" s="90"/>
      <c r="AG67" s="90"/>
      <c r="AH67" s="90"/>
      <c r="AI67" s="90"/>
      <c r="AJ67" s="90"/>
      <c r="AK67" s="90"/>
      <c r="AL67" s="90"/>
      <c r="AM67" s="90"/>
      <c r="AN67" s="90"/>
      <c r="AO67" s="296"/>
      <c r="AP67" s="94"/>
    </row>
    <row r="68" spans="1:42" ht="6" customHeight="1" x14ac:dyDescent="0.2">
      <c r="A68" s="331"/>
      <c r="B68" s="332"/>
      <c r="C68" s="333"/>
      <c r="D68" s="44"/>
      <c r="E68" s="30"/>
      <c r="F68" s="30"/>
      <c r="G68" s="30"/>
      <c r="H68" s="30"/>
      <c r="I68" s="30"/>
      <c r="J68" s="30"/>
      <c r="K68" s="30"/>
      <c r="L68" s="30"/>
      <c r="M68" s="30"/>
      <c r="N68" s="30"/>
      <c r="O68" s="30"/>
      <c r="P68" s="30"/>
      <c r="Q68" s="30"/>
      <c r="R68" s="30"/>
      <c r="S68" s="30"/>
      <c r="T68" s="30"/>
      <c r="U68" s="30"/>
      <c r="V68" s="30"/>
      <c r="W68" s="30"/>
      <c r="X68" s="30"/>
      <c r="Y68" s="91"/>
      <c r="Z68" s="44"/>
      <c r="AA68" s="30"/>
      <c r="AB68" s="30"/>
      <c r="AC68" s="30"/>
      <c r="AD68" s="30"/>
      <c r="AE68" s="30"/>
      <c r="AF68" s="30"/>
      <c r="AG68" s="30"/>
      <c r="AH68" s="30"/>
      <c r="AI68" s="30"/>
      <c r="AJ68" s="30"/>
      <c r="AK68" s="30"/>
      <c r="AL68" s="30"/>
      <c r="AM68" s="30"/>
      <c r="AN68" s="30"/>
      <c r="AO68" s="185"/>
      <c r="AP68" s="91"/>
    </row>
    <row r="69" spans="1:42" ht="6" customHeight="1" x14ac:dyDescent="0.2">
      <c r="A69" s="26"/>
      <c r="B69" s="756"/>
      <c r="C69" s="89"/>
      <c r="D69" s="45"/>
      <c r="E69" s="26"/>
      <c r="F69" s="26"/>
      <c r="G69" s="26"/>
      <c r="H69" s="26"/>
      <c r="I69" s="26"/>
      <c r="J69" s="26"/>
      <c r="K69" s="26"/>
      <c r="L69" s="26"/>
      <c r="M69" s="26"/>
      <c r="N69" s="26"/>
      <c r="O69" s="26"/>
      <c r="P69" s="26"/>
      <c r="Q69" s="26"/>
      <c r="R69" s="26"/>
      <c r="S69" s="26"/>
      <c r="T69" s="26"/>
      <c r="U69" s="26"/>
      <c r="V69" s="26"/>
      <c r="W69" s="26"/>
      <c r="X69" s="26"/>
      <c r="Y69" s="89"/>
      <c r="Z69" s="45"/>
      <c r="AA69" s="26"/>
      <c r="AB69" s="26"/>
      <c r="AC69" s="26"/>
      <c r="AD69" s="26"/>
      <c r="AE69" s="26"/>
      <c r="AF69" s="26"/>
      <c r="AG69" s="26"/>
      <c r="AH69" s="26"/>
      <c r="AI69" s="26"/>
      <c r="AJ69" s="26"/>
      <c r="AK69" s="26"/>
      <c r="AL69" s="26"/>
      <c r="AM69" s="26"/>
      <c r="AN69" s="26"/>
      <c r="AO69" s="187"/>
      <c r="AP69" s="89"/>
    </row>
    <row r="70" spans="1:42" ht="11.25" customHeight="1" x14ac:dyDescent="0.2">
      <c r="A70" s="28"/>
      <c r="B70" s="216" t="s">
        <v>41</v>
      </c>
      <c r="C70" s="94"/>
      <c r="D70" s="95"/>
      <c r="E70" s="918" t="str">
        <f ca="1">VLOOKUP(CONCATENATE($B$4&amp;"-"&amp;INDIRECT(ADDRESS(ROW(),COLUMN()-3))),Language_Translations,MATCH(Language_Selected,Language_Options,0),FALSE)</f>
        <v>Méthode du rythme.
INSISTEZ : Pour éviter une grossesse, les femmes n'ont pas de rapports sexuels les jours où elles pensent qu'elles peuvent tomber enceintes.</v>
      </c>
      <c r="F70" s="918"/>
      <c r="G70" s="918"/>
      <c r="H70" s="918"/>
      <c r="I70" s="918"/>
      <c r="J70" s="918"/>
      <c r="K70" s="918"/>
      <c r="L70" s="918"/>
      <c r="M70" s="918"/>
      <c r="N70" s="918"/>
      <c r="O70" s="918"/>
      <c r="P70" s="918"/>
      <c r="Q70" s="918"/>
      <c r="R70" s="918"/>
      <c r="S70" s="918"/>
      <c r="T70" s="918"/>
      <c r="U70" s="918"/>
      <c r="V70" s="918"/>
      <c r="W70" s="918"/>
      <c r="X70" s="918"/>
      <c r="Y70" s="94"/>
      <c r="Z70" s="95"/>
      <c r="AO70" s="142"/>
      <c r="AP70" s="94"/>
    </row>
    <row r="71" spans="1:42" x14ac:dyDescent="0.2">
      <c r="A71" s="28"/>
      <c r="B71" s="216"/>
      <c r="C71" s="94"/>
      <c r="D71" s="95"/>
      <c r="E71" s="918"/>
      <c r="F71" s="918"/>
      <c r="G71" s="918"/>
      <c r="H71" s="918"/>
      <c r="I71" s="918"/>
      <c r="J71" s="918"/>
      <c r="K71" s="918"/>
      <c r="L71" s="918"/>
      <c r="M71" s="918"/>
      <c r="N71" s="918"/>
      <c r="O71" s="918"/>
      <c r="P71" s="918"/>
      <c r="Q71" s="918"/>
      <c r="R71" s="918"/>
      <c r="S71" s="918"/>
      <c r="T71" s="918"/>
      <c r="U71" s="918"/>
      <c r="V71" s="918"/>
      <c r="W71" s="918"/>
      <c r="X71" s="918"/>
      <c r="Y71" s="94"/>
      <c r="Z71" s="95"/>
      <c r="AA71" s="702" t="s">
        <v>444</v>
      </c>
      <c r="AB71" s="28"/>
      <c r="AC71" s="90" t="s">
        <v>2</v>
      </c>
      <c r="AD71" s="90"/>
      <c r="AE71" s="90"/>
      <c r="AF71" s="90"/>
      <c r="AG71" s="90"/>
      <c r="AH71" s="90"/>
      <c r="AI71" s="90"/>
      <c r="AJ71" s="90"/>
      <c r="AK71" s="90"/>
      <c r="AL71" s="90"/>
      <c r="AM71" s="90"/>
      <c r="AN71" s="90"/>
      <c r="AO71" s="296" t="s">
        <v>10</v>
      </c>
      <c r="AP71" s="94"/>
    </row>
    <row r="72" spans="1:42" x14ac:dyDescent="0.2">
      <c r="A72" s="766"/>
      <c r="B72" s="216"/>
      <c r="C72" s="765"/>
      <c r="D72" s="95"/>
      <c r="E72" s="918"/>
      <c r="F72" s="918"/>
      <c r="G72" s="918"/>
      <c r="H72" s="918"/>
      <c r="I72" s="918"/>
      <c r="J72" s="918"/>
      <c r="K72" s="918"/>
      <c r="L72" s="918"/>
      <c r="M72" s="918"/>
      <c r="N72" s="918"/>
      <c r="O72" s="918"/>
      <c r="P72" s="918"/>
      <c r="Q72" s="918"/>
      <c r="R72" s="918"/>
      <c r="S72" s="918"/>
      <c r="T72" s="918"/>
      <c r="U72" s="918"/>
      <c r="V72" s="918"/>
      <c r="W72" s="918"/>
      <c r="X72" s="918"/>
      <c r="Y72" s="765"/>
      <c r="Z72" s="95"/>
      <c r="AA72" s="702" t="s">
        <v>445</v>
      </c>
      <c r="AB72" s="28"/>
      <c r="AC72" s="90" t="s">
        <v>2</v>
      </c>
      <c r="AD72" s="90"/>
      <c r="AE72" s="90"/>
      <c r="AF72" s="90"/>
      <c r="AG72" s="90"/>
      <c r="AH72" s="90"/>
      <c r="AI72" s="90"/>
      <c r="AJ72" s="90"/>
      <c r="AK72" s="90"/>
      <c r="AL72" s="90"/>
      <c r="AM72" s="90"/>
      <c r="AN72" s="90"/>
      <c r="AO72" s="296" t="s">
        <v>12</v>
      </c>
      <c r="AP72" s="765"/>
    </row>
    <row r="73" spans="1:42" x14ac:dyDescent="0.2">
      <c r="A73" s="28"/>
      <c r="B73" s="757"/>
      <c r="C73" s="94"/>
      <c r="D73" s="95"/>
      <c r="E73" s="918"/>
      <c r="F73" s="918"/>
      <c r="G73" s="918"/>
      <c r="H73" s="918"/>
      <c r="I73" s="918"/>
      <c r="J73" s="918"/>
      <c r="K73" s="918"/>
      <c r="L73" s="918"/>
      <c r="M73" s="918"/>
      <c r="N73" s="918"/>
      <c r="O73" s="918"/>
      <c r="P73" s="918"/>
      <c r="Q73" s="918"/>
      <c r="R73" s="918"/>
      <c r="S73" s="918"/>
      <c r="T73" s="918"/>
      <c r="U73" s="918"/>
      <c r="V73" s="918"/>
      <c r="W73" s="918"/>
      <c r="X73" s="918"/>
      <c r="Y73" s="94"/>
      <c r="Z73" s="95"/>
      <c r="AA73" s="24"/>
      <c r="AB73" s="24"/>
      <c r="AC73" s="24"/>
      <c r="AD73" s="24"/>
      <c r="AE73" s="24"/>
      <c r="AF73" s="24"/>
      <c r="AG73" s="24"/>
      <c r="AH73" s="24"/>
      <c r="AI73" s="24"/>
      <c r="AJ73" s="24"/>
      <c r="AK73" s="24"/>
      <c r="AL73" s="24"/>
      <c r="AM73" s="24"/>
      <c r="AN73" s="24"/>
      <c r="AO73" s="36"/>
      <c r="AP73" s="94"/>
    </row>
    <row r="74" spans="1:42" ht="6" customHeight="1" x14ac:dyDescent="0.2">
      <c r="A74" s="30"/>
      <c r="B74" s="793"/>
      <c r="C74" s="91"/>
      <c r="D74" s="44"/>
      <c r="E74" s="30"/>
      <c r="F74" s="30"/>
      <c r="G74" s="30"/>
      <c r="H74" s="30"/>
      <c r="I74" s="30"/>
      <c r="J74" s="30"/>
      <c r="K74" s="30"/>
      <c r="L74" s="30"/>
      <c r="M74" s="30"/>
      <c r="N74" s="30"/>
      <c r="O74" s="30"/>
      <c r="P74" s="30"/>
      <c r="Q74" s="30"/>
      <c r="R74" s="30"/>
      <c r="S74" s="30"/>
      <c r="T74" s="30"/>
      <c r="U74" s="30"/>
      <c r="V74" s="30"/>
      <c r="W74" s="30"/>
      <c r="X74" s="30"/>
      <c r="Y74" s="91"/>
      <c r="Z74" s="44"/>
      <c r="AA74" s="30"/>
      <c r="AB74" s="30"/>
      <c r="AC74" s="30"/>
      <c r="AD74" s="30"/>
      <c r="AE74" s="30"/>
      <c r="AF74" s="30"/>
      <c r="AG74" s="30"/>
      <c r="AH74" s="30"/>
      <c r="AI74" s="30"/>
      <c r="AJ74" s="30"/>
      <c r="AK74" s="30"/>
      <c r="AL74" s="30"/>
      <c r="AM74" s="30"/>
      <c r="AN74" s="30"/>
      <c r="AO74" s="185"/>
      <c r="AP74" s="91"/>
    </row>
    <row r="75" spans="1:42" ht="6" customHeight="1" x14ac:dyDescent="0.2">
      <c r="A75" s="26"/>
      <c r="B75" s="756"/>
      <c r="C75" s="89"/>
      <c r="D75" s="45"/>
      <c r="E75" s="26"/>
      <c r="F75" s="26"/>
      <c r="G75" s="26"/>
      <c r="H75" s="26"/>
      <c r="I75" s="26"/>
      <c r="J75" s="26"/>
      <c r="K75" s="26"/>
      <c r="L75" s="26"/>
      <c r="M75" s="26"/>
      <c r="N75" s="26"/>
      <c r="O75" s="26"/>
      <c r="P75" s="26"/>
      <c r="Q75" s="26"/>
      <c r="R75" s="26"/>
      <c r="S75" s="26"/>
      <c r="T75" s="26"/>
      <c r="U75" s="26"/>
      <c r="V75" s="26"/>
      <c r="W75" s="26"/>
      <c r="X75" s="26"/>
      <c r="Y75" s="89"/>
      <c r="Z75" s="45"/>
      <c r="AA75" s="26"/>
      <c r="AB75" s="26"/>
      <c r="AC75" s="26"/>
      <c r="AD75" s="26"/>
      <c r="AE75" s="26"/>
      <c r="AF75" s="26"/>
      <c r="AG75" s="26"/>
      <c r="AH75" s="26"/>
      <c r="AI75" s="26"/>
      <c r="AJ75" s="26"/>
      <c r="AK75" s="26"/>
      <c r="AL75" s="26"/>
      <c r="AM75" s="26"/>
      <c r="AN75" s="26"/>
      <c r="AO75" s="187"/>
      <c r="AP75" s="89"/>
    </row>
    <row r="76" spans="1:42" ht="11.25" customHeight="1" x14ac:dyDescent="0.2">
      <c r="A76" s="28"/>
      <c r="B76" s="216" t="s">
        <v>49</v>
      </c>
      <c r="C76" s="94"/>
      <c r="D76" s="95"/>
      <c r="E76" s="918" t="str">
        <f ca="1">VLOOKUP(CONCATENATE($B$4&amp;"-"&amp;INDIRECT(ADDRESS(ROW(),COLUMN()-3))),Language_Translations,MATCH(Language_Selected,Language_Options,0),FALSE)</f>
        <v>Retrait.
INSISTEZ : Les hommes peuvent faire attention et se retirer avant l'éjaculation.</v>
      </c>
      <c r="F76" s="918"/>
      <c r="G76" s="918"/>
      <c r="H76" s="918"/>
      <c r="I76" s="918"/>
      <c r="J76" s="918"/>
      <c r="K76" s="918"/>
      <c r="L76" s="918"/>
      <c r="M76" s="918"/>
      <c r="N76" s="918"/>
      <c r="O76" s="918"/>
      <c r="P76" s="918"/>
      <c r="Q76" s="918"/>
      <c r="R76" s="918"/>
      <c r="S76" s="918"/>
      <c r="T76" s="918"/>
      <c r="U76" s="918"/>
      <c r="V76" s="918"/>
      <c r="W76" s="918"/>
      <c r="X76" s="918"/>
      <c r="Y76" s="94"/>
      <c r="Z76" s="95"/>
      <c r="AA76" s="702" t="s">
        <v>444</v>
      </c>
      <c r="AB76" s="28"/>
      <c r="AC76" s="90" t="s">
        <v>2</v>
      </c>
      <c r="AD76" s="90"/>
      <c r="AE76" s="90"/>
      <c r="AF76" s="90"/>
      <c r="AG76" s="90"/>
      <c r="AH76" s="90"/>
      <c r="AI76" s="90"/>
      <c r="AJ76" s="90"/>
      <c r="AK76" s="90"/>
      <c r="AL76" s="90"/>
      <c r="AM76" s="90"/>
      <c r="AN76" s="90"/>
      <c r="AO76" s="296" t="s">
        <v>10</v>
      </c>
      <c r="AP76" s="94"/>
    </row>
    <row r="77" spans="1:42" ht="11.25" customHeight="1" x14ac:dyDescent="0.2">
      <c r="A77" s="766"/>
      <c r="B77" s="216"/>
      <c r="C77" s="765"/>
      <c r="D77" s="95"/>
      <c r="E77" s="918"/>
      <c r="F77" s="918"/>
      <c r="G77" s="918"/>
      <c r="H77" s="918"/>
      <c r="I77" s="918"/>
      <c r="J77" s="918"/>
      <c r="K77" s="918"/>
      <c r="L77" s="918"/>
      <c r="M77" s="918"/>
      <c r="N77" s="918"/>
      <c r="O77" s="918"/>
      <c r="P77" s="918"/>
      <c r="Q77" s="918"/>
      <c r="R77" s="918"/>
      <c r="S77" s="918"/>
      <c r="T77" s="918"/>
      <c r="U77" s="918"/>
      <c r="V77" s="918"/>
      <c r="W77" s="918"/>
      <c r="X77" s="918"/>
      <c r="Y77" s="765"/>
      <c r="Z77" s="95"/>
      <c r="AA77" s="702" t="s">
        <v>445</v>
      </c>
      <c r="AB77" s="28"/>
      <c r="AC77" s="90" t="s">
        <v>2</v>
      </c>
      <c r="AD77" s="90"/>
      <c r="AE77" s="90"/>
      <c r="AF77" s="90"/>
      <c r="AG77" s="90"/>
      <c r="AH77" s="90"/>
      <c r="AI77" s="90"/>
      <c r="AJ77" s="90"/>
      <c r="AK77" s="90"/>
      <c r="AL77" s="90"/>
      <c r="AM77" s="90"/>
      <c r="AN77" s="90"/>
      <c r="AO77" s="296" t="s">
        <v>12</v>
      </c>
      <c r="AP77" s="765"/>
    </row>
    <row r="78" spans="1:42" x14ac:dyDescent="0.2">
      <c r="A78" s="28"/>
      <c r="B78" s="216"/>
      <c r="C78" s="94"/>
      <c r="D78" s="95"/>
      <c r="E78" s="918"/>
      <c r="F78" s="918"/>
      <c r="G78" s="918"/>
      <c r="H78" s="918"/>
      <c r="I78" s="918"/>
      <c r="J78" s="918"/>
      <c r="K78" s="918"/>
      <c r="L78" s="918"/>
      <c r="M78" s="918"/>
      <c r="N78" s="918"/>
      <c r="O78" s="918"/>
      <c r="P78" s="918"/>
      <c r="Q78" s="918"/>
      <c r="R78" s="918"/>
      <c r="S78" s="918"/>
      <c r="T78" s="918"/>
      <c r="U78" s="918"/>
      <c r="V78" s="918"/>
      <c r="W78" s="918"/>
      <c r="X78" s="918"/>
      <c r="Y78" s="94"/>
      <c r="Z78" s="95"/>
      <c r="AO78" s="142"/>
      <c r="AP78" s="94"/>
    </row>
    <row r="79" spans="1:42" ht="6" customHeight="1" x14ac:dyDescent="0.2">
      <c r="A79" s="30"/>
      <c r="B79" s="793"/>
      <c r="C79" s="91"/>
      <c r="D79" s="44"/>
      <c r="E79" s="30"/>
      <c r="F79" s="30"/>
      <c r="G79" s="30"/>
      <c r="H79" s="30"/>
      <c r="I79" s="30"/>
      <c r="J79" s="30"/>
      <c r="K79" s="30"/>
      <c r="L79" s="30"/>
      <c r="M79" s="30"/>
      <c r="N79" s="30"/>
      <c r="O79" s="30"/>
      <c r="P79" s="30"/>
      <c r="Q79" s="30"/>
      <c r="R79" s="30"/>
      <c r="S79" s="30"/>
      <c r="T79" s="30"/>
      <c r="U79" s="30"/>
      <c r="V79" s="30"/>
      <c r="W79" s="30"/>
      <c r="X79" s="30"/>
      <c r="Y79" s="91"/>
      <c r="Z79" s="44"/>
      <c r="AA79" s="30"/>
      <c r="AB79" s="30"/>
      <c r="AC79" s="30"/>
      <c r="AD79" s="30"/>
      <c r="AE79" s="30"/>
      <c r="AF79" s="30"/>
      <c r="AG79" s="30"/>
      <c r="AH79" s="30"/>
      <c r="AI79" s="30"/>
      <c r="AJ79" s="30"/>
      <c r="AK79" s="30"/>
      <c r="AL79" s="30"/>
      <c r="AM79" s="30"/>
      <c r="AN79" s="30"/>
      <c r="AO79" s="185"/>
      <c r="AP79" s="91"/>
    </row>
    <row r="80" spans="1:42" ht="6" customHeight="1" x14ac:dyDescent="0.2">
      <c r="A80" s="26"/>
      <c r="B80" s="756"/>
      <c r="C80" s="89"/>
      <c r="D80" s="45"/>
      <c r="E80" s="26"/>
      <c r="F80" s="26"/>
      <c r="G80" s="26"/>
      <c r="H80" s="26"/>
      <c r="I80" s="26"/>
      <c r="J80" s="26"/>
      <c r="K80" s="26"/>
      <c r="L80" s="26"/>
      <c r="M80" s="26"/>
      <c r="N80" s="26"/>
      <c r="O80" s="26"/>
      <c r="P80" s="26"/>
      <c r="Q80" s="26"/>
      <c r="R80" s="26"/>
      <c r="S80" s="26"/>
      <c r="T80" s="26"/>
      <c r="U80" s="26"/>
      <c r="V80" s="26"/>
      <c r="W80" s="26"/>
      <c r="X80" s="26"/>
      <c r="Y80" s="89"/>
      <c r="Z80" s="45"/>
      <c r="AA80" s="26"/>
      <c r="AB80" s="26"/>
      <c r="AC80" s="26"/>
      <c r="AD80" s="26"/>
      <c r="AE80" s="26"/>
      <c r="AF80" s="26"/>
      <c r="AG80" s="26"/>
      <c r="AH80" s="26"/>
      <c r="AI80" s="26"/>
      <c r="AJ80" s="26"/>
      <c r="AK80" s="26"/>
      <c r="AL80" s="26"/>
      <c r="AM80" s="26"/>
      <c r="AN80" s="26"/>
      <c r="AO80" s="187"/>
      <c r="AP80" s="89"/>
    </row>
    <row r="81" spans="1:42" ht="11.25" customHeight="1" x14ac:dyDescent="0.2">
      <c r="A81" s="28"/>
      <c r="B81" s="216" t="s">
        <v>169</v>
      </c>
      <c r="C81" s="94"/>
      <c r="D81" s="95"/>
      <c r="E81" s="918" t="str">
        <f ca="1">VLOOKUP(CONCATENATE($B$4&amp;"-"&amp;INDIRECT(ADDRESS(ROW(),COLUMN()-3))),Language_Translations,MATCH(Language_Selected,Language_Options,0),FALSE)</f>
        <v>Avez-vous entendu parler d'autres moyens ou méthodes qu'une femme ou un homme peut utiliser pour éviter une grossesse ?</v>
      </c>
      <c r="F81" s="918"/>
      <c r="G81" s="918"/>
      <c r="H81" s="918"/>
      <c r="I81" s="918"/>
      <c r="J81" s="918"/>
      <c r="K81" s="918"/>
      <c r="L81" s="918"/>
      <c r="M81" s="918"/>
      <c r="N81" s="918"/>
      <c r="O81" s="918"/>
      <c r="P81" s="918"/>
      <c r="Q81" s="918"/>
      <c r="R81" s="918"/>
      <c r="S81" s="918"/>
      <c r="T81" s="918"/>
      <c r="U81" s="918"/>
      <c r="V81" s="918"/>
      <c r="W81" s="918"/>
      <c r="X81" s="918"/>
      <c r="Y81" s="94"/>
      <c r="Z81" s="95"/>
      <c r="AA81" s="28" t="s">
        <v>561</v>
      </c>
      <c r="AB81" s="28"/>
      <c r="AC81" s="28"/>
      <c r="AD81" s="28"/>
      <c r="AE81" s="28"/>
      <c r="AF81" s="28"/>
      <c r="AG81" s="28"/>
      <c r="AH81" s="28"/>
      <c r="AI81" s="28"/>
      <c r="AJ81" s="28"/>
      <c r="AK81" s="28"/>
      <c r="AL81" s="28"/>
      <c r="AM81" s="28"/>
      <c r="AN81" s="28"/>
      <c r="AP81" s="94"/>
    </row>
    <row r="82" spans="1:42" ht="11.25" customHeight="1" x14ac:dyDescent="0.2">
      <c r="A82" s="28"/>
      <c r="B82" s="216"/>
      <c r="C82" s="94"/>
      <c r="D82" s="95"/>
      <c r="E82" s="918"/>
      <c r="F82" s="918"/>
      <c r="G82" s="918"/>
      <c r="H82" s="918"/>
      <c r="I82" s="918"/>
      <c r="J82" s="918"/>
      <c r="K82" s="918"/>
      <c r="L82" s="918"/>
      <c r="M82" s="918"/>
      <c r="N82" s="918"/>
      <c r="O82" s="918"/>
      <c r="P82" s="918"/>
      <c r="Q82" s="918"/>
      <c r="R82" s="918"/>
      <c r="S82" s="918"/>
      <c r="T82" s="918"/>
      <c r="U82" s="918"/>
      <c r="V82" s="918"/>
      <c r="W82" s="918"/>
      <c r="X82" s="918"/>
      <c r="Y82" s="94"/>
      <c r="Z82" s="95"/>
      <c r="AA82" s="28"/>
      <c r="AB82" s="28"/>
      <c r="AC82" s="28"/>
      <c r="AD82" s="28"/>
      <c r="AE82" s="28"/>
      <c r="AF82" s="28"/>
      <c r="AG82" s="28"/>
      <c r="AH82" s="28"/>
      <c r="AI82" s="28"/>
      <c r="AJ82" s="28"/>
      <c r="AK82" s="28"/>
      <c r="AL82" s="28"/>
      <c r="AM82" s="28"/>
      <c r="AN82" s="28"/>
      <c r="AP82" s="94"/>
    </row>
    <row r="83" spans="1:42" x14ac:dyDescent="0.2">
      <c r="A83" s="28"/>
      <c r="B83" s="757"/>
      <c r="C83" s="94"/>
      <c r="D83" s="95"/>
      <c r="E83" s="918"/>
      <c r="F83" s="918"/>
      <c r="G83" s="918"/>
      <c r="H83" s="918"/>
      <c r="I83" s="918"/>
      <c r="J83" s="918"/>
      <c r="K83" s="918"/>
      <c r="L83" s="918"/>
      <c r="M83" s="918"/>
      <c r="N83" s="918"/>
      <c r="O83" s="918"/>
      <c r="P83" s="918"/>
      <c r="Q83" s="918"/>
      <c r="R83" s="918"/>
      <c r="S83" s="918"/>
      <c r="T83" s="918"/>
      <c r="U83" s="918"/>
      <c r="V83" s="918"/>
      <c r="W83" s="918"/>
      <c r="X83" s="918"/>
      <c r="Y83" s="94"/>
      <c r="Z83" s="95"/>
      <c r="AA83" s="28"/>
      <c r="AC83" s="28"/>
      <c r="AD83" s="28"/>
      <c r="AE83" s="28"/>
      <c r="AF83" s="28"/>
      <c r="AG83" s="28"/>
      <c r="AH83" s="28"/>
      <c r="AI83" s="28"/>
      <c r="AJ83" s="28"/>
      <c r="AK83" s="28"/>
      <c r="AL83" s="28"/>
      <c r="AM83" s="28"/>
      <c r="AN83" s="28"/>
      <c r="AO83" s="216" t="s">
        <v>22</v>
      </c>
      <c r="AP83" s="94"/>
    </row>
    <row r="84" spans="1:42" x14ac:dyDescent="0.2">
      <c r="A84" s="28"/>
      <c r="B84" s="757"/>
      <c r="C84" s="94"/>
      <c r="D84" s="95"/>
      <c r="E84" s="918"/>
      <c r="F84" s="918"/>
      <c r="G84" s="918"/>
      <c r="H84" s="918"/>
      <c r="I84" s="918"/>
      <c r="J84" s="918"/>
      <c r="K84" s="918"/>
      <c r="L84" s="918"/>
      <c r="M84" s="918"/>
      <c r="N84" s="918"/>
      <c r="O84" s="918"/>
      <c r="P84" s="918"/>
      <c r="Q84" s="918"/>
      <c r="R84" s="918"/>
      <c r="S84" s="918"/>
      <c r="T84" s="918"/>
      <c r="U84" s="918"/>
      <c r="V84" s="918"/>
      <c r="W84" s="918"/>
      <c r="X84" s="918"/>
      <c r="Y84" s="94"/>
      <c r="Z84" s="95"/>
      <c r="AA84" s="28"/>
      <c r="AB84" s="890" t="s">
        <v>559</v>
      </c>
      <c r="AC84" s="890"/>
      <c r="AD84" s="890"/>
      <c r="AE84" s="890"/>
      <c r="AF84" s="890"/>
      <c r="AG84" s="890"/>
      <c r="AH84" s="890"/>
      <c r="AI84" s="890"/>
      <c r="AJ84" s="890"/>
      <c r="AK84" s="890"/>
      <c r="AL84" s="890"/>
      <c r="AM84" s="890"/>
      <c r="AN84" s="890"/>
      <c r="AO84" s="866"/>
      <c r="AP84" s="94"/>
    </row>
    <row r="85" spans="1:42" x14ac:dyDescent="0.2">
      <c r="A85" s="766"/>
      <c r="B85" s="757"/>
      <c r="C85" s="765"/>
      <c r="D85" s="95"/>
      <c r="E85" s="918"/>
      <c r="F85" s="918"/>
      <c r="G85" s="918"/>
      <c r="H85" s="918"/>
      <c r="I85" s="918"/>
      <c r="J85" s="918"/>
      <c r="K85" s="918"/>
      <c r="L85" s="918"/>
      <c r="M85" s="918"/>
      <c r="N85" s="918"/>
      <c r="O85" s="918"/>
      <c r="P85" s="918"/>
      <c r="Q85" s="918"/>
      <c r="R85" s="918"/>
      <c r="S85" s="918"/>
      <c r="T85" s="918"/>
      <c r="U85" s="918"/>
      <c r="V85" s="918"/>
      <c r="W85" s="918"/>
      <c r="X85" s="918"/>
      <c r="Y85" s="765"/>
      <c r="Z85" s="95"/>
      <c r="AA85" s="766"/>
      <c r="AB85" s="757"/>
      <c r="AC85" s="757"/>
      <c r="AD85" s="757"/>
      <c r="AE85" s="757"/>
      <c r="AF85" s="757"/>
      <c r="AG85" s="757"/>
      <c r="AH85" s="757"/>
      <c r="AI85" s="757"/>
      <c r="AJ85" s="757"/>
      <c r="AK85" s="757"/>
      <c r="AL85" s="757"/>
      <c r="AM85" s="757"/>
      <c r="AN85" s="757"/>
      <c r="AO85" s="866"/>
      <c r="AP85" s="765"/>
    </row>
    <row r="86" spans="1:42" x14ac:dyDescent="0.2">
      <c r="A86" s="28"/>
      <c r="B86" s="757"/>
      <c r="C86" s="94"/>
      <c r="D86" s="95"/>
      <c r="E86" s="918"/>
      <c r="F86" s="918"/>
      <c r="G86" s="918"/>
      <c r="H86" s="918"/>
      <c r="I86" s="918"/>
      <c r="J86" s="918"/>
      <c r="K86" s="918"/>
      <c r="L86" s="918"/>
      <c r="M86" s="918"/>
      <c r="N86" s="918"/>
      <c r="O86" s="918"/>
      <c r="P86" s="918"/>
      <c r="Q86" s="918"/>
      <c r="R86" s="918"/>
      <c r="S86" s="918"/>
      <c r="T86" s="918"/>
      <c r="U86" s="918"/>
      <c r="V86" s="918"/>
      <c r="W86" s="918"/>
      <c r="X86" s="918"/>
      <c r="Y86" s="94"/>
      <c r="Z86" s="95"/>
      <c r="AA86" s="28" t="s">
        <v>562</v>
      </c>
      <c r="AB86" s="28"/>
      <c r="AC86" s="28"/>
      <c r="AD86" s="28"/>
      <c r="AE86" s="28"/>
      <c r="AF86" s="28"/>
      <c r="AG86" s="28"/>
      <c r="AH86" s="28"/>
      <c r="AI86" s="28"/>
      <c r="AJ86" s="28"/>
      <c r="AK86" s="28"/>
      <c r="AL86" s="28"/>
      <c r="AM86" s="28"/>
      <c r="AN86" s="28"/>
      <c r="AO86" s="242"/>
      <c r="AP86" s="94"/>
    </row>
    <row r="87" spans="1:42" x14ac:dyDescent="0.2">
      <c r="A87" s="28"/>
      <c r="B87" s="757"/>
      <c r="C87" s="94"/>
      <c r="D87" s="95"/>
      <c r="E87" s="918"/>
      <c r="F87" s="918"/>
      <c r="G87" s="918"/>
      <c r="H87" s="918"/>
      <c r="I87" s="918"/>
      <c r="J87" s="918"/>
      <c r="K87" s="918"/>
      <c r="L87" s="918"/>
      <c r="M87" s="918"/>
      <c r="N87" s="918"/>
      <c r="O87" s="918"/>
      <c r="P87" s="918"/>
      <c r="Q87" s="918"/>
      <c r="R87" s="918"/>
      <c r="S87" s="918"/>
      <c r="T87" s="918"/>
      <c r="U87" s="918"/>
      <c r="V87" s="918"/>
      <c r="W87" s="918"/>
      <c r="X87" s="918"/>
      <c r="Y87" s="94"/>
      <c r="Z87" s="95"/>
      <c r="AA87" s="28"/>
      <c r="AB87" s="28"/>
      <c r="AC87" s="28"/>
      <c r="AD87" s="28"/>
      <c r="AE87" s="28"/>
      <c r="AF87" s="28"/>
      <c r="AG87" s="28"/>
      <c r="AH87" s="28"/>
      <c r="AI87" s="28"/>
      <c r="AJ87" s="28"/>
      <c r="AK87" s="28"/>
      <c r="AL87" s="28"/>
      <c r="AM87" s="28"/>
      <c r="AN87" s="28"/>
      <c r="AO87" s="242"/>
      <c r="AP87" s="94"/>
    </row>
    <row r="88" spans="1:42" x14ac:dyDescent="0.2">
      <c r="A88" s="28"/>
      <c r="B88" s="757"/>
      <c r="C88" s="94"/>
      <c r="D88" s="95"/>
      <c r="E88" s="918"/>
      <c r="F88" s="918"/>
      <c r="G88" s="918"/>
      <c r="H88" s="918"/>
      <c r="I88" s="918"/>
      <c r="J88" s="918"/>
      <c r="K88" s="918"/>
      <c r="L88" s="918"/>
      <c r="M88" s="918"/>
      <c r="N88" s="918"/>
      <c r="O88" s="918"/>
      <c r="P88" s="918"/>
      <c r="Q88" s="918"/>
      <c r="R88" s="918"/>
      <c r="S88" s="918"/>
      <c r="T88" s="918"/>
      <c r="U88" s="918"/>
      <c r="V88" s="918"/>
      <c r="W88" s="918"/>
      <c r="X88" s="918"/>
      <c r="Y88" s="94"/>
      <c r="Z88" s="95"/>
      <c r="AA88" s="28"/>
      <c r="AC88" s="28"/>
      <c r="AD88" s="28"/>
      <c r="AE88" s="28"/>
      <c r="AF88" s="28"/>
      <c r="AG88" s="28"/>
      <c r="AH88" s="28"/>
      <c r="AI88" s="28"/>
      <c r="AJ88" s="28"/>
      <c r="AK88" s="28"/>
      <c r="AL88" s="28"/>
      <c r="AM88" s="28"/>
      <c r="AN88" s="28"/>
      <c r="AO88" s="216" t="s">
        <v>23</v>
      </c>
      <c r="AP88" s="94"/>
    </row>
    <row r="89" spans="1:42" x14ac:dyDescent="0.2">
      <c r="A89" s="28"/>
      <c r="B89" s="757"/>
      <c r="C89" s="94"/>
      <c r="D89" s="95"/>
      <c r="E89" s="918"/>
      <c r="F89" s="918"/>
      <c r="G89" s="918"/>
      <c r="H89" s="918"/>
      <c r="I89" s="918"/>
      <c r="J89" s="918"/>
      <c r="K89" s="918"/>
      <c r="L89" s="918"/>
      <c r="M89" s="918"/>
      <c r="N89" s="918"/>
      <c r="O89" s="918"/>
      <c r="P89" s="918"/>
      <c r="Q89" s="918"/>
      <c r="R89" s="918"/>
      <c r="S89" s="918"/>
      <c r="T89" s="918"/>
      <c r="U89" s="918"/>
      <c r="V89" s="918"/>
      <c r="W89" s="918"/>
      <c r="X89" s="918"/>
      <c r="Y89" s="94"/>
      <c r="Z89" s="95"/>
      <c r="AA89" s="28"/>
      <c r="AB89" s="890" t="s">
        <v>559</v>
      </c>
      <c r="AC89" s="890"/>
      <c r="AD89" s="890"/>
      <c r="AE89" s="890"/>
      <c r="AF89" s="890"/>
      <c r="AG89" s="890"/>
      <c r="AH89" s="890"/>
      <c r="AI89" s="890"/>
      <c r="AJ89" s="890"/>
      <c r="AK89" s="890"/>
      <c r="AL89" s="890"/>
      <c r="AM89" s="890"/>
      <c r="AN89" s="890"/>
      <c r="AO89" s="866"/>
      <c r="AP89" s="94"/>
    </row>
    <row r="90" spans="1:42" x14ac:dyDescent="0.2">
      <c r="A90" s="28"/>
      <c r="B90" s="757"/>
      <c r="C90" s="94"/>
      <c r="D90" s="95"/>
      <c r="E90" s="918"/>
      <c r="F90" s="918"/>
      <c r="G90" s="918"/>
      <c r="H90" s="918"/>
      <c r="I90" s="918"/>
      <c r="J90" s="918"/>
      <c r="K90" s="918"/>
      <c r="L90" s="918"/>
      <c r="M90" s="918"/>
      <c r="N90" s="918"/>
      <c r="O90" s="918"/>
      <c r="P90" s="918"/>
      <c r="Q90" s="918"/>
      <c r="R90" s="918"/>
      <c r="S90" s="918"/>
      <c r="T90" s="918"/>
      <c r="U90" s="918"/>
      <c r="V90" s="918"/>
      <c r="W90" s="918"/>
      <c r="X90" s="918"/>
      <c r="Y90" s="94"/>
      <c r="Z90" s="95"/>
      <c r="AA90" s="28" t="s">
        <v>445</v>
      </c>
      <c r="AB90" s="28"/>
      <c r="AC90" s="90" t="s">
        <v>2</v>
      </c>
      <c r="AD90" s="90"/>
      <c r="AE90" s="90"/>
      <c r="AF90" s="90"/>
      <c r="AG90" s="90"/>
      <c r="AH90" s="90"/>
      <c r="AI90" s="90"/>
      <c r="AJ90" s="90"/>
      <c r="AK90" s="90"/>
      <c r="AL90" s="90"/>
      <c r="AM90" s="90"/>
      <c r="AN90" s="90"/>
      <c r="AO90" s="874" t="s">
        <v>39</v>
      </c>
      <c r="AP90" s="94"/>
    </row>
    <row r="91" spans="1:42" ht="6" customHeight="1" x14ac:dyDescent="0.2">
      <c r="A91" s="30"/>
      <c r="B91" s="793"/>
      <c r="C91" s="91"/>
      <c r="D91" s="44"/>
      <c r="E91" s="30"/>
      <c r="F91" s="30"/>
      <c r="G91" s="30"/>
      <c r="H91" s="30"/>
      <c r="I91" s="30"/>
      <c r="J91" s="30"/>
      <c r="K91" s="30"/>
      <c r="L91" s="30"/>
      <c r="M91" s="30"/>
      <c r="N91" s="30"/>
      <c r="O91" s="30"/>
      <c r="P91" s="30"/>
      <c r="Q91" s="30"/>
      <c r="R91" s="30"/>
      <c r="S91" s="30"/>
      <c r="T91" s="30"/>
      <c r="U91" s="30"/>
      <c r="V91" s="30"/>
      <c r="W91" s="30"/>
      <c r="X91" s="30"/>
      <c r="Y91" s="91"/>
      <c r="Z91" s="44"/>
      <c r="AA91" s="30"/>
      <c r="AB91" s="30"/>
      <c r="AC91" s="30"/>
      <c r="AD91" s="30"/>
      <c r="AE91" s="30"/>
      <c r="AF91" s="30"/>
      <c r="AG91" s="30"/>
      <c r="AH91" s="30"/>
      <c r="AI91" s="30"/>
      <c r="AJ91" s="30"/>
      <c r="AK91" s="30"/>
      <c r="AL91" s="30"/>
      <c r="AM91" s="30"/>
      <c r="AN91" s="30"/>
      <c r="AO91" s="185"/>
      <c r="AP91" s="91"/>
    </row>
    <row r="92" spans="1:42" ht="6" customHeight="1" x14ac:dyDescent="0.2">
      <c r="A92" s="596"/>
      <c r="B92" s="810"/>
      <c r="C92" s="596"/>
      <c r="D92" s="596"/>
      <c r="E92" s="596"/>
      <c r="F92" s="596"/>
      <c r="G92" s="596"/>
      <c r="H92" s="596"/>
      <c r="I92" s="596"/>
      <c r="J92" s="596"/>
      <c r="K92" s="596"/>
      <c r="L92" s="596"/>
      <c r="M92" s="596"/>
      <c r="N92" s="596"/>
      <c r="O92" s="596"/>
      <c r="P92" s="596"/>
      <c r="Q92" s="596"/>
      <c r="R92" s="596"/>
      <c r="S92" s="596"/>
      <c r="T92" s="596"/>
      <c r="U92" s="596"/>
      <c r="V92" s="596"/>
      <c r="W92" s="596"/>
      <c r="X92" s="596"/>
      <c r="Y92" s="596"/>
      <c r="Z92" s="596"/>
      <c r="AA92" s="596"/>
      <c r="AB92" s="596"/>
      <c r="AC92" s="596"/>
      <c r="AD92" s="596"/>
      <c r="AE92" s="596"/>
      <c r="AF92" s="596"/>
      <c r="AG92" s="596"/>
      <c r="AH92" s="596"/>
      <c r="AI92" s="596"/>
      <c r="AJ92" s="596"/>
      <c r="AK92" s="596"/>
      <c r="AL92" s="596"/>
      <c r="AM92" s="596"/>
      <c r="AN92" s="596"/>
      <c r="AO92" s="610"/>
      <c r="AP92" s="596"/>
    </row>
  </sheetData>
  <sheetProtection formatCells="0" formatRows="0" insertRows="0" deleteRows="0"/>
  <mergeCells count="18">
    <mergeCell ref="AB89:AN89"/>
    <mergeCell ref="E4:AO5"/>
    <mergeCell ref="E8:X10"/>
    <mergeCell ref="E24:X27"/>
    <mergeCell ref="E18:X21"/>
    <mergeCell ref="E13:X15"/>
    <mergeCell ref="E81:X90"/>
    <mergeCell ref="E51:X54"/>
    <mergeCell ref="E76:X78"/>
    <mergeCell ref="E70:X73"/>
    <mergeCell ref="E46:X48"/>
    <mergeCell ref="E41:X43"/>
    <mergeCell ref="E36:X38"/>
    <mergeCell ref="E30:X33"/>
    <mergeCell ref="E64:X67"/>
    <mergeCell ref="A1:AP1"/>
    <mergeCell ref="E57:X61"/>
    <mergeCell ref="AB84:AN84"/>
  </mergeCells>
  <printOptions horizontalCentered="1"/>
  <pageMargins left="0.5" right="0.5" top="0.5" bottom="0.5" header="0.3" footer="0.3"/>
  <pageSetup paperSize="9" orientation="portrait" r:id="rId1"/>
  <headerFooter>
    <oddFooter>&amp;CW-&amp;P</oddFooter>
  </headerFooter>
  <rowBreaks count="1" manualBreakCount="1">
    <brk id="55" max="4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AR103"/>
  <sheetViews>
    <sheetView view="pageBreakPreview" zoomScaleNormal="100" zoomScaleSheetLayoutView="100" workbookViewId="0"/>
  </sheetViews>
  <sheetFormatPr defaultColWidth="2.77734375" defaultRowHeight="10" x14ac:dyDescent="0.2"/>
  <cols>
    <col min="1" max="1" width="1.77734375" style="142" customWidth="1"/>
    <col min="2" max="2" width="4.77734375" style="604" customWidth="1"/>
    <col min="3" max="4" width="1.77734375" style="142" customWidth="1"/>
    <col min="5" max="20" width="2.77734375" style="142"/>
    <col min="21" max="22" width="1.77734375" style="142" customWidth="1"/>
    <col min="23" max="37" width="2.77734375" style="142"/>
    <col min="38" max="38" width="2.77734375" style="43"/>
    <col min="39" max="41" width="1.77734375" style="142" customWidth="1"/>
    <col min="42" max="42" width="4.77734375" style="23" customWidth="1"/>
    <col min="43" max="43" width="1.77734375" style="142" customWidth="1"/>
    <col min="44" max="44" width="4.109375" style="142" bestFit="1" customWidth="1"/>
    <col min="45" max="47" width="2.77734375" style="142"/>
    <col min="48" max="48" width="3.44140625" style="142" bestFit="1" customWidth="1"/>
    <col min="49" max="51" width="2.77734375" style="142"/>
    <col min="52" max="52" width="4.77734375" style="142" bestFit="1" customWidth="1"/>
    <col min="53" max="16384" width="2.77734375" style="142"/>
  </cols>
  <sheetData>
    <row r="1" spans="1:44" x14ac:dyDescent="0.2">
      <c r="A1" s="949" t="s">
        <v>165</v>
      </c>
      <c r="B1" s="949"/>
      <c r="C1" s="949"/>
      <c r="D1" s="949"/>
      <c r="E1" s="949"/>
      <c r="F1" s="949"/>
      <c r="G1" s="949"/>
      <c r="H1" s="949"/>
      <c r="I1" s="949"/>
      <c r="J1" s="949"/>
      <c r="K1" s="949"/>
      <c r="L1" s="949"/>
      <c r="M1" s="949"/>
      <c r="N1" s="949"/>
      <c r="O1" s="949"/>
      <c r="P1" s="949"/>
      <c r="Q1" s="949"/>
      <c r="R1" s="949"/>
      <c r="S1" s="949"/>
      <c r="T1" s="949"/>
      <c r="U1" s="949"/>
      <c r="V1" s="949"/>
      <c r="W1" s="949"/>
      <c r="X1" s="949"/>
      <c r="Y1" s="949"/>
      <c r="Z1" s="949"/>
      <c r="AA1" s="949"/>
      <c r="AB1" s="949"/>
      <c r="AC1" s="949"/>
      <c r="AD1" s="949"/>
      <c r="AE1" s="949"/>
      <c r="AF1" s="949"/>
      <c r="AG1" s="949"/>
      <c r="AH1" s="949"/>
      <c r="AI1" s="949"/>
      <c r="AJ1" s="949"/>
      <c r="AK1" s="949"/>
      <c r="AL1" s="949"/>
      <c r="AM1" s="949"/>
      <c r="AN1" s="949"/>
      <c r="AO1" s="949"/>
      <c r="AP1" s="949"/>
      <c r="AQ1" s="949"/>
    </row>
    <row r="2" spans="1:44" ht="6" customHeight="1" x14ac:dyDescent="0.2">
      <c r="A2" s="157"/>
      <c r="B2" s="775"/>
      <c r="C2" s="157"/>
      <c r="D2" s="157"/>
      <c r="E2" s="157"/>
      <c r="F2" s="157"/>
      <c r="G2" s="157"/>
      <c r="H2" s="157"/>
      <c r="I2" s="157"/>
      <c r="J2" s="157"/>
      <c r="K2" s="157"/>
      <c r="L2" s="157"/>
      <c r="M2" s="157"/>
      <c r="N2" s="157"/>
      <c r="O2" s="157"/>
      <c r="P2" s="157"/>
      <c r="Q2" s="157"/>
      <c r="R2" s="157"/>
      <c r="S2" s="157"/>
      <c r="T2" s="157"/>
      <c r="U2" s="157"/>
      <c r="V2" s="157"/>
      <c r="W2" s="343"/>
      <c r="X2" s="157"/>
      <c r="Y2" s="157"/>
      <c r="Z2" s="157"/>
      <c r="AA2" s="157"/>
      <c r="AB2" s="157"/>
      <c r="AC2" s="157"/>
      <c r="AD2" s="157"/>
      <c r="AE2" s="157"/>
      <c r="AF2" s="157"/>
      <c r="AG2" s="157"/>
      <c r="AH2" s="343"/>
      <c r="AI2" s="343"/>
      <c r="AJ2" s="343"/>
      <c r="AK2" s="343"/>
      <c r="AL2" s="344"/>
      <c r="AM2" s="343"/>
      <c r="AN2" s="343"/>
      <c r="AO2" s="343"/>
      <c r="AP2" s="117"/>
      <c r="AQ2" s="343"/>
    </row>
    <row r="3" spans="1:44" ht="10.5" thickBot="1" x14ac:dyDescent="0.25">
      <c r="A3" s="345"/>
      <c r="B3" s="797" t="s">
        <v>1543</v>
      </c>
      <c r="C3" s="347"/>
      <c r="D3" s="348"/>
      <c r="E3" s="951" t="s">
        <v>423</v>
      </c>
      <c r="F3" s="951"/>
      <c r="G3" s="951"/>
      <c r="H3" s="951"/>
      <c r="I3" s="951"/>
      <c r="J3" s="951"/>
      <c r="K3" s="951"/>
      <c r="L3" s="951"/>
      <c r="M3" s="951"/>
      <c r="N3" s="951"/>
      <c r="O3" s="951"/>
      <c r="P3" s="951"/>
      <c r="Q3" s="951"/>
      <c r="R3" s="951"/>
      <c r="S3" s="951"/>
      <c r="T3" s="951"/>
      <c r="U3" s="347"/>
      <c r="V3" s="348"/>
      <c r="W3" s="951" t="s">
        <v>103</v>
      </c>
      <c r="X3" s="951"/>
      <c r="Y3" s="951"/>
      <c r="Z3" s="951"/>
      <c r="AA3" s="951"/>
      <c r="AB3" s="951"/>
      <c r="AC3" s="951"/>
      <c r="AD3" s="951"/>
      <c r="AE3" s="951"/>
      <c r="AF3" s="951"/>
      <c r="AG3" s="951"/>
      <c r="AH3" s="951"/>
      <c r="AI3" s="951"/>
      <c r="AJ3" s="951"/>
      <c r="AK3" s="951"/>
      <c r="AL3" s="951"/>
      <c r="AM3" s="347"/>
      <c r="AN3" s="952" t="s">
        <v>482</v>
      </c>
      <c r="AO3" s="953"/>
      <c r="AP3" s="953"/>
      <c r="AQ3" s="953"/>
      <c r="AR3" s="23"/>
    </row>
    <row r="4" spans="1:44" ht="6" customHeight="1" x14ac:dyDescent="0.2">
      <c r="A4" s="298"/>
      <c r="B4" s="299"/>
      <c r="C4" s="300"/>
      <c r="D4" s="30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235"/>
      <c r="AM4" s="300"/>
      <c r="AN4" s="301"/>
      <c r="AO4" s="1"/>
      <c r="AP4" s="1"/>
      <c r="AQ4" s="302"/>
    </row>
    <row r="5" spans="1:44" x14ac:dyDescent="0.2">
      <c r="A5" s="303"/>
      <c r="B5" s="757">
        <v>302</v>
      </c>
      <c r="C5" s="94"/>
      <c r="D5" s="95"/>
      <c r="E5" s="899" t="s">
        <v>575</v>
      </c>
      <c r="F5" s="899"/>
      <c r="G5" s="899"/>
      <c r="H5" s="899"/>
      <c r="I5" s="899"/>
      <c r="J5" s="899"/>
      <c r="K5" s="899"/>
      <c r="L5" s="899"/>
      <c r="M5" s="899"/>
      <c r="N5" s="899"/>
      <c r="O5" s="899"/>
      <c r="P5" s="899"/>
      <c r="Q5" s="899"/>
      <c r="R5" s="899"/>
      <c r="S5" s="899"/>
      <c r="T5" s="899"/>
      <c r="U5" s="28"/>
      <c r="V5" s="28"/>
      <c r="W5" s="28"/>
      <c r="X5" s="28"/>
      <c r="Y5" s="28"/>
      <c r="Z5" s="28"/>
      <c r="AA5" s="28"/>
      <c r="AB5" s="28"/>
      <c r="AC5" s="28"/>
      <c r="AD5" s="28"/>
      <c r="AE5" s="28"/>
      <c r="AF5" s="28"/>
      <c r="AG5" s="28"/>
      <c r="AH5" s="28"/>
      <c r="AI5" s="28"/>
      <c r="AJ5" s="28"/>
      <c r="AK5" s="28"/>
      <c r="AL5" s="42"/>
      <c r="AM5" s="94"/>
      <c r="AN5" s="95"/>
      <c r="AO5" s="28"/>
      <c r="AP5" s="28"/>
      <c r="AQ5" s="304"/>
    </row>
    <row r="6" spans="1:44" ht="6" customHeight="1" x14ac:dyDescent="0.2">
      <c r="A6" s="303"/>
      <c r="B6" s="757"/>
      <c r="C6" s="94"/>
      <c r="D6" s="95"/>
      <c r="E6" s="28"/>
      <c r="F6" s="28"/>
      <c r="G6" s="28"/>
      <c r="H6" s="28"/>
      <c r="I6" s="28"/>
      <c r="J6" s="28"/>
      <c r="K6" s="28"/>
      <c r="L6" s="28"/>
      <c r="M6" s="28"/>
      <c r="N6" s="28"/>
      <c r="O6" s="28"/>
      <c r="P6" s="28"/>
      <c r="Q6" s="28"/>
      <c r="R6" s="28"/>
      <c r="S6" s="28"/>
      <c r="T6" s="28"/>
      <c r="U6" s="28"/>
      <c r="V6" s="28"/>
      <c r="W6" s="28"/>
      <c r="X6" s="28"/>
      <c r="Z6" s="28"/>
      <c r="AA6" s="28"/>
      <c r="AB6" s="28"/>
      <c r="AC6" s="28"/>
      <c r="AD6" s="28"/>
      <c r="AE6" s="28"/>
      <c r="AF6" s="28"/>
      <c r="AG6" s="28"/>
      <c r="AH6" s="28"/>
      <c r="AI6" s="28"/>
      <c r="AJ6" s="28"/>
      <c r="AK6" s="28"/>
      <c r="AL6" s="42"/>
      <c r="AM6" s="94"/>
      <c r="AN6" s="95"/>
      <c r="AO6" s="28"/>
      <c r="AP6" s="28"/>
      <c r="AQ6" s="304"/>
    </row>
    <row r="7" spans="1:44" x14ac:dyDescent="0.2">
      <c r="A7" s="303"/>
      <c r="B7" s="757"/>
      <c r="C7" s="94"/>
      <c r="D7" s="95"/>
      <c r="E7" s="28"/>
      <c r="F7" s="24"/>
      <c r="G7" s="24"/>
      <c r="H7" s="24"/>
      <c r="I7" s="24"/>
      <c r="J7" s="24"/>
      <c r="K7" s="28"/>
      <c r="L7" s="28"/>
      <c r="M7" s="28"/>
      <c r="N7" s="28"/>
      <c r="O7" s="28"/>
      <c r="P7" s="42" t="s">
        <v>576</v>
      </c>
      <c r="Q7" s="28"/>
      <c r="R7" s="28"/>
      <c r="S7" s="28"/>
      <c r="T7" s="28"/>
      <c r="U7" s="28"/>
      <c r="V7" s="28"/>
      <c r="W7" s="28"/>
      <c r="X7" s="28"/>
      <c r="Z7" s="28"/>
      <c r="AA7" s="28"/>
      <c r="AC7" s="42" t="s">
        <v>578</v>
      </c>
      <c r="AD7" s="28"/>
      <c r="AE7" s="28"/>
      <c r="AF7" s="28"/>
      <c r="AG7" s="28"/>
      <c r="AH7" s="28"/>
      <c r="AI7" s="28"/>
      <c r="AJ7" s="28"/>
      <c r="AK7" s="28"/>
      <c r="AL7" s="42"/>
      <c r="AM7" s="94"/>
      <c r="AN7" s="95"/>
      <c r="AO7" s="28"/>
      <c r="AP7" s="917">
        <v>312</v>
      </c>
      <c r="AQ7" s="304"/>
    </row>
    <row r="8" spans="1:44" x14ac:dyDescent="0.2">
      <c r="A8" s="303"/>
      <c r="B8" s="757"/>
      <c r="C8" s="94"/>
      <c r="D8" s="95"/>
      <c r="E8" s="28"/>
      <c r="F8" s="24"/>
      <c r="G8" s="24"/>
      <c r="H8" s="24"/>
      <c r="I8" s="24"/>
      <c r="J8" s="24"/>
      <c r="K8" s="28"/>
      <c r="L8" s="28"/>
      <c r="M8" s="28"/>
      <c r="N8" s="28"/>
      <c r="O8" s="28"/>
      <c r="P8" s="42" t="s">
        <v>577</v>
      </c>
      <c r="Q8" s="28"/>
      <c r="R8" s="28"/>
      <c r="S8" s="28"/>
      <c r="T8" s="28"/>
      <c r="U8" s="28"/>
      <c r="V8" s="28"/>
      <c r="W8" s="28"/>
      <c r="X8" s="28"/>
      <c r="Y8" s="28"/>
      <c r="Z8" s="28"/>
      <c r="AA8" s="28"/>
      <c r="AB8" s="28"/>
      <c r="AC8" s="28"/>
      <c r="AD8" s="28"/>
      <c r="AE8" s="28"/>
      <c r="AF8" s="28"/>
      <c r="AG8" s="28"/>
      <c r="AH8" s="28"/>
      <c r="AI8" s="28"/>
      <c r="AJ8" s="28"/>
      <c r="AK8" s="28"/>
      <c r="AL8" s="42"/>
      <c r="AM8" s="94"/>
      <c r="AN8" s="95"/>
      <c r="AO8" s="28"/>
      <c r="AP8" s="917"/>
      <c r="AQ8" s="304"/>
    </row>
    <row r="9" spans="1:44" ht="6" customHeight="1" thickBot="1" x14ac:dyDescent="0.25">
      <c r="A9" s="305"/>
      <c r="B9" s="761"/>
      <c r="C9" s="148"/>
      <c r="D9" s="149"/>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297"/>
      <c r="AM9" s="148"/>
      <c r="AN9" s="149"/>
      <c r="AO9" s="146"/>
      <c r="AP9" s="146"/>
      <c r="AQ9" s="306"/>
    </row>
    <row r="10" spans="1:44" ht="6" customHeight="1" x14ac:dyDescent="0.2">
      <c r="A10" s="1"/>
      <c r="B10" s="299"/>
      <c r="C10" s="300"/>
      <c r="D10" s="301"/>
      <c r="E10" s="1"/>
      <c r="F10" s="1"/>
      <c r="G10" s="1"/>
      <c r="H10" s="1"/>
      <c r="I10" s="1"/>
      <c r="J10" s="1"/>
      <c r="K10" s="1"/>
      <c r="L10" s="1"/>
      <c r="M10" s="1"/>
      <c r="N10" s="1"/>
      <c r="O10" s="1"/>
      <c r="P10" s="1"/>
      <c r="Q10" s="1"/>
      <c r="R10" s="1"/>
      <c r="S10" s="1"/>
      <c r="T10" s="1"/>
      <c r="U10" s="300"/>
      <c r="V10" s="301"/>
      <c r="W10" s="1"/>
      <c r="X10" s="1"/>
      <c r="Y10" s="1"/>
      <c r="Z10" s="1"/>
      <c r="AA10" s="1"/>
      <c r="AB10" s="1"/>
      <c r="AC10" s="1"/>
      <c r="AD10" s="1"/>
      <c r="AE10" s="1"/>
      <c r="AF10" s="1"/>
      <c r="AG10" s="1"/>
      <c r="AH10" s="1"/>
      <c r="AI10" s="1"/>
      <c r="AJ10" s="1"/>
      <c r="AK10" s="1"/>
      <c r="AL10" s="235"/>
      <c r="AM10" s="300"/>
      <c r="AN10" s="301"/>
      <c r="AO10" s="1"/>
      <c r="AP10" s="1"/>
      <c r="AQ10" s="1"/>
    </row>
    <row r="11" spans="1:44" ht="11.25" customHeight="1" x14ac:dyDescent="0.2">
      <c r="A11" s="28"/>
      <c r="B11" s="757">
        <v>303</v>
      </c>
      <c r="C11" s="94"/>
      <c r="D11" s="95"/>
      <c r="E11" s="918" t="str">
        <f ca="1">VLOOKUP(INDIRECT(ADDRESS(ROW(),COLUMN()-3)),Language_Translations,MATCH(Language_Selected,Language_Options,0),FALSE)</f>
        <v>Est-ce que vous, ou votre partenaire, faites actuellement quelque chose ou est-ce que vous utilisez actuellement une méthode pour retarder ou éviter une grossesse ?</v>
      </c>
      <c r="F11" s="918"/>
      <c r="G11" s="918"/>
      <c r="H11" s="918"/>
      <c r="I11" s="918"/>
      <c r="J11" s="918"/>
      <c r="K11" s="918"/>
      <c r="L11" s="918"/>
      <c r="M11" s="918"/>
      <c r="N11" s="918"/>
      <c r="O11" s="918"/>
      <c r="P11" s="918"/>
      <c r="Q11" s="918"/>
      <c r="R11" s="918"/>
      <c r="S11" s="918"/>
      <c r="T11" s="918"/>
      <c r="U11" s="181"/>
      <c r="V11" s="95"/>
      <c r="AM11" s="765"/>
      <c r="AN11" s="95"/>
      <c r="AQ11" s="28"/>
    </row>
    <row r="12" spans="1:44" x14ac:dyDescent="0.2">
      <c r="A12" s="28"/>
      <c r="B12" s="757"/>
      <c r="C12" s="94"/>
      <c r="D12" s="95"/>
      <c r="E12" s="918"/>
      <c r="F12" s="918"/>
      <c r="G12" s="918"/>
      <c r="H12" s="918"/>
      <c r="I12" s="918"/>
      <c r="J12" s="918"/>
      <c r="K12" s="918"/>
      <c r="L12" s="918"/>
      <c r="M12" s="918"/>
      <c r="N12" s="918"/>
      <c r="O12" s="918"/>
      <c r="P12" s="918"/>
      <c r="Q12" s="918"/>
      <c r="R12" s="918"/>
      <c r="S12" s="918"/>
      <c r="T12" s="918"/>
      <c r="U12" s="181"/>
      <c r="V12" s="95"/>
      <c r="W12" s="28" t="s">
        <v>444</v>
      </c>
      <c r="X12" s="28"/>
      <c r="Y12" s="90" t="s">
        <v>2</v>
      </c>
      <c r="Z12" s="90"/>
      <c r="AA12" s="90"/>
      <c r="AB12" s="90"/>
      <c r="AC12" s="90"/>
      <c r="AD12" s="90"/>
      <c r="AE12" s="90"/>
      <c r="AF12" s="90"/>
      <c r="AG12" s="90"/>
      <c r="AH12" s="90"/>
      <c r="AI12" s="90"/>
      <c r="AJ12" s="90"/>
      <c r="AK12" s="90"/>
      <c r="AL12" s="296" t="s">
        <v>10</v>
      </c>
      <c r="AM12" s="94"/>
      <c r="AN12" s="95"/>
      <c r="AO12" s="28"/>
      <c r="AP12" s="28"/>
      <c r="AQ12" s="28"/>
    </row>
    <row r="13" spans="1:44" x14ac:dyDescent="0.2">
      <c r="A13" s="766"/>
      <c r="B13" s="757"/>
      <c r="C13" s="765"/>
      <c r="D13" s="95"/>
      <c r="E13" s="918"/>
      <c r="F13" s="918"/>
      <c r="G13" s="918"/>
      <c r="H13" s="918"/>
      <c r="I13" s="918"/>
      <c r="J13" s="918"/>
      <c r="K13" s="918"/>
      <c r="L13" s="918"/>
      <c r="M13" s="918"/>
      <c r="N13" s="918"/>
      <c r="O13" s="918"/>
      <c r="P13" s="918"/>
      <c r="Q13" s="918"/>
      <c r="R13" s="918"/>
      <c r="S13" s="918"/>
      <c r="T13" s="918"/>
      <c r="U13" s="181"/>
      <c r="V13" s="95"/>
      <c r="W13" s="28" t="s">
        <v>445</v>
      </c>
      <c r="X13" s="28"/>
      <c r="Y13" s="90" t="s">
        <v>2</v>
      </c>
      <c r="Z13" s="90"/>
      <c r="AA13" s="90"/>
      <c r="AB13" s="90"/>
      <c r="AC13" s="90"/>
      <c r="AD13" s="90"/>
      <c r="AE13" s="90"/>
      <c r="AF13" s="90"/>
      <c r="AG13" s="90"/>
      <c r="AH13" s="90"/>
      <c r="AI13" s="90"/>
      <c r="AJ13" s="90"/>
      <c r="AK13" s="90"/>
      <c r="AL13" s="296" t="s">
        <v>12</v>
      </c>
      <c r="AM13" s="94"/>
      <c r="AN13" s="95"/>
      <c r="AO13" s="28"/>
      <c r="AP13" s="432">
        <v>312</v>
      </c>
      <c r="AQ13" s="766"/>
    </row>
    <row r="14" spans="1:44" x14ac:dyDescent="0.2">
      <c r="A14" s="766"/>
      <c r="B14" s="757"/>
      <c r="C14" s="765"/>
      <c r="D14" s="95"/>
      <c r="E14" s="918"/>
      <c r="F14" s="918"/>
      <c r="G14" s="918"/>
      <c r="H14" s="918"/>
      <c r="I14" s="918"/>
      <c r="J14" s="918"/>
      <c r="K14" s="918"/>
      <c r="L14" s="918"/>
      <c r="M14" s="918"/>
      <c r="N14" s="918"/>
      <c r="O14" s="918"/>
      <c r="P14" s="918"/>
      <c r="Q14" s="918"/>
      <c r="R14" s="918"/>
      <c r="S14" s="918"/>
      <c r="T14" s="918"/>
      <c r="U14" s="181"/>
      <c r="V14" s="95"/>
      <c r="W14" s="766"/>
      <c r="X14" s="766"/>
      <c r="Y14" s="90"/>
      <c r="Z14" s="90"/>
      <c r="AA14" s="90"/>
      <c r="AB14" s="90"/>
      <c r="AC14" s="90"/>
      <c r="AD14" s="90"/>
      <c r="AE14" s="90"/>
      <c r="AF14" s="90"/>
      <c r="AG14" s="90"/>
      <c r="AH14" s="90"/>
      <c r="AI14" s="90"/>
      <c r="AJ14" s="90"/>
      <c r="AK14" s="90"/>
      <c r="AL14" s="296"/>
      <c r="AM14" s="765"/>
      <c r="AN14" s="95"/>
      <c r="AO14" s="766"/>
      <c r="AP14" s="759"/>
      <c r="AQ14" s="766"/>
    </row>
    <row r="15" spans="1:44" ht="6" customHeight="1" x14ac:dyDescent="0.2">
      <c r="A15" s="30"/>
      <c r="B15" s="793"/>
      <c r="C15" s="91"/>
      <c r="D15" s="44"/>
      <c r="E15" s="30"/>
      <c r="F15" s="30"/>
      <c r="G15" s="30"/>
      <c r="H15" s="30"/>
      <c r="I15" s="30"/>
      <c r="J15" s="30"/>
      <c r="K15" s="30"/>
      <c r="L15" s="30"/>
      <c r="M15" s="30"/>
      <c r="N15" s="30"/>
      <c r="O15" s="30"/>
      <c r="P15" s="30"/>
      <c r="Q15" s="30"/>
      <c r="R15" s="30"/>
      <c r="S15" s="30"/>
      <c r="T15" s="30"/>
      <c r="U15" s="91"/>
      <c r="V15" s="44"/>
      <c r="W15" s="30"/>
      <c r="X15" s="30"/>
      <c r="Y15" s="30"/>
      <c r="Z15" s="30"/>
      <c r="AA15" s="30"/>
      <c r="AB15" s="30"/>
      <c r="AC15" s="30"/>
      <c r="AD15" s="30"/>
      <c r="AE15" s="30"/>
      <c r="AF15" s="30"/>
      <c r="AG15" s="30"/>
      <c r="AH15" s="30"/>
      <c r="AI15" s="30"/>
      <c r="AJ15" s="30"/>
      <c r="AK15" s="30"/>
      <c r="AL15" s="185"/>
      <c r="AM15" s="91"/>
      <c r="AN15" s="44"/>
      <c r="AO15" s="30"/>
      <c r="AP15" s="30"/>
      <c r="AQ15" s="30"/>
    </row>
    <row r="16" spans="1:44" ht="6" customHeight="1" x14ac:dyDescent="0.2">
      <c r="A16" s="596"/>
      <c r="B16" s="810"/>
      <c r="C16" s="598"/>
      <c r="D16" s="599"/>
      <c r="E16" s="596"/>
      <c r="F16" s="596"/>
      <c r="G16" s="596"/>
      <c r="H16" s="596"/>
      <c r="I16" s="596"/>
      <c r="J16" s="596"/>
      <c r="K16" s="596"/>
      <c r="L16" s="596"/>
      <c r="M16" s="596"/>
      <c r="N16" s="596"/>
      <c r="O16" s="596"/>
      <c r="P16" s="596"/>
      <c r="Q16" s="596"/>
      <c r="R16" s="596"/>
      <c r="S16" s="596"/>
      <c r="T16" s="596"/>
      <c r="U16" s="598"/>
      <c r="V16" s="599"/>
      <c r="W16" s="596"/>
      <c r="X16" s="596"/>
      <c r="Y16" s="596"/>
      <c r="Z16" s="596"/>
      <c r="AA16" s="596"/>
      <c r="AB16" s="596"/>
      <c r="AC16" s="596"/>
      <c r="AD16" s="596"/>
      <c r="AE16" s="596"/>
      <c r="AF16" s="596"/>
      <c r="AG16" s="596"/>
      <c r="AH16" s="596"/>
      <c r="AI16" s="596"/>
      <c r="AJ16" s="596"/>
      <c r="AK16" s="596"/>
      <c r="AL16" s="597"/>
      <c r="AM16" s="598"/>
      <c r="AN16" s="599"/>
      <c r="AO16" s="596"/>
      <c r="AP16" s="600"/>
      <c r="AQ16" s="596"/>
    </row>
    <row r="17" spans="1:43" ht="11.25" customHeight="1" x14ac:dyDescent="0.2">
      <c r="A17" s="28"/>
      <c r="B17" s="757">
        <v>304</v>
      </c>
      <c r="C17" s="94"/>
      <c r="D17" s="95"/>
      <c r="E17" s="918" t="str">
        <f ca="1">VLOOKUP(INDIRECT(ADDRESS(ROW(),COLUMN()-3)),Language_Translations,MATCH(Language_Selected,Language_Options,0),FALSE)</f>
        <v>Quelle méthode utilisez-vous ?</v>
      </c>
      <c r="F17" s="918"/>
      <c r="G17" s="918"/>
      <c r="H17" s="918"/>
      <c r="I17" s="918"/>
      <c r="J17" s="918"/>
      <c r="K17" s="918"/>
      <c r="L17" s="918"/>
      <c r="M17" s="918"/>
      <c r="N17" s="918"/>
      <c r="O17" s="918"/>
      <c r="P17" s="918"/>
      <c r="Q17" s="918"/>
      <c r="R17" s="918"/>
      <c r="S17" s="918"/>
      <c r="T17" s="918"/>
      <c r="U17" s="94"/>
      <c r="V17" s="95"/>
      <c r="W17" s="695" t="s">
        <v>579</v>
      </c>
      <c r="X17" s="28"/>
      <c r="Y17" s="28"/>
      <c r="Z17" s="28"/>
      <c r="AA17" s="28"/>
      <c r="AB17" s="28"/>
      <c r="AC17" s="28"/>
      <c r="AD17" s="28"/>
      <c r="AE17" s="182" t="s">
        <v>2</v>
      </c>
      <c r="AF17" s="90"/>
      <c r="AG17" s="239"/>
      <c r="AH17" s="239"/>
      <c r="AI17" s="182"/>
      <c r="AJ17" s="182"/>
      <c r="AK17" s="182"/>
      <c r="AL17" s="179" t="s">
        <v>22</v>
      </c>
      <c r="AM17" s="94"/>
      <c r="AN17" s="95"/>
      <c r="AO17" s="24"/>
      <c r="AP17" s="917">
        <v>307</v>
      </c>
      <c r="AQ17" s="432"/>
    </row>
    <row r="18" spans="1:43" x14ac:dyDescent="0.2">
      <c r="A18" s="28"/>
      <c r="B18" s="216" t="s">
        <v>53</v>
      </c>
      <c r="C18" s="94"/>
      <c r="D18" s="95"/>
      <c r="E18" s="918"/>
      <c r="F18" s="918"/>
      <c r="G18" s="918"/>
      <c r="H18" s="918"/>
      <c r="I18" s="918"/>
      <c r="J18" s="918"/>
      <c r="K18" s="918"/>
      <c r="L18" s="918"/>
      <c r="M18" s="918"/>
      <c r="N18" s="918"/>
      <c r="O18" s="918"/>
      <c r="P18" s="918"/>
      <c r="Q18" s="918"/>
      <c r="R18" s="918"/>
      <c r="S18" s="918"/>
      <c r="T18" s="918"/>
      <c r="U18" s="94"/>
      <c r="V18" s="95"/>
      <c r="W18" s="695" t="s">
        <v>580</v>
      </c>
      <c r="X18" s="28"/>
      <c r="Y18" s="28"/>
      <c r="Z18" s="28"/>
      <c r="AA18" s="28"/>
      <c r="AB18" s="28"/>
      <c r="AC18" s="28"/>
      <c r="AD18" s="182"/>
      <c r="AE18" s="182"/>
      <c r="AF18" s="90" t="s">
        <v>2</v>
      </c>
      <c r="AG18" s="239"/>
      <c r="AH18" s="239"/>
      <c r="AI18" s="182"/>
      <c r="AJ18" s="182"/>
      <c r="AK18" s="182"/>
      <c r="AL18" s="179" t="s">
        <v>23</v>
      </c>
      <c r="AM18" s="94"/>
      <c r="AN18" s="95"/>
      <c r="AO18" s="24"/>
      <c r="AP18" s="917"/>
      <c r="AQ18" s="432"/>
    </row>
    <row r="19" spans="1:43" x14ac:dyDescent="0.2">
      <c r="A19" s="28"/>
      <c r="B19" s="757"/>
      <c r="C19" s="94"/>
      <c r="D19" s="95"/>
      <c r="F19" s="28"/>
      <c r="G19" s="28"/>
      <c r="H19" s="28"/>
      <c r="I19" s="28"/>
      <c r="J19" s="28"/>
      <c r="K19" s="28"/>
      <c r="L19" s="28"/>
      <c r="M19" s="28"/>
      <c r="N19" s="28"/>
      <c r="O19" s="28"/>
      <c r="P19" s="28"/>
      <c r="Q19" s="28"/>
      <c r="R19" s="28"/>
      <c r="S19" s="28"/>
      <c r="T19" s="24"/>
      <c r="U19" s="94"/>
      <c r="V19" s="95"/>
      <c r="W19" s="695" t="s">
        <v>581</v>
      </c>
      <c r="X19" s="28"/>
      <c r="Y19" s="182" t="s">
        <v>2</v>
      </c>
      <c r="Z19" s="182"/>
      <c r="AA19" s="182"/>
      <c r="AB19" s="182"/>
      <c r="AC19" s="182"/>
      <c r="AD19" s="182"/>
      <c r="AE19" s="182"/>
      <c r="AF19" s="182"/>
      <c r="AG19" s="182"/>
      <c r="AH19" s="182"/>
      <c r="AI19" s="182"/>
      <c r="AJ19" s="182"/>
      <c r="AK19" s="182"/>
      <c r="AL19" s="179" t="s">
        <v>24</v>
      </c>
      <c r="AM19" s="94"/>
      <c r="AN19" s="95"/>
      <c r="AO19" s="28"/>
      <c r="AP19" s="28"/>
      <c r="AQ19" s="28"/>
    </row>
    <row r="20" spans="1:43" x14ac:dyDescent="0.2">
      <c r="A20" s="28"/>
      <c r="B20" s="757"/>
      <c r="C20" s="94"/>
      <c r="D20" s="95"/>
      <c r="E20" s="899" t="s">
        <v>1441</v>
      </c>
      <c r="F20" s="899"/>
      <c r="G20" s="899"/>
      <c r="H20" s="899"/>
      <c r="I20" s="899"/>
      <c r="J20" s="899"/>
      <c r="K20" s="899"/>
      <c r="L20" s="899"/>
      <c r="M20" s="899"/>
      <c r="N20" s="899"/>
      <c r="O20" s="899"/>
      <c r="P20" s="899"/>
      <c r="Q20" s="899"/>
      <c r="R20" s="899"/>
      <c r="S20" s="899"/>
      <c r="T20" s="899"/>
      <c r="U20" s="94"/>
      <c r="V20" s="95"/>
      <c r="W20" s="695" t="s">
        <v>166</v>
      </c>
      <c r="X20" s="28"/>
      <c r="Y20" s="28"/>
      <c r="Z20" s="28"/>
      <c r="AA20" s="28"/>
      <c r="AB20" s="182" t="s">
        <v>2</v>
      </c>
      <c r="AC20" s="182"/>
      <c r="AD20" s="239"/>
      <c r="AE20" s="182"/>
      <c r="AF20" s="182"/>
      <c r="AG20" s="182"/>
      <c r="AH20" s="182"/>
      <c r="AI20" s="182"/>
      <c r="AJ20" s="182"/>
      <c r="AK20" s="182"/>
      <c r="AL20" s="179" t="s">
        <v>25</v>
      </c>
      <c r="AM20" s="94"/>
      <c r="AN20" s="95"/>
      <c r="AO20" s="24"/>
      <c r="AP20" s="28">
        <v>309</v>
      </c>
      <c r="AQ20" s="28"/>
    </row>
    <row r="21" spans="1:43" x14ac:dyDescent="0.2">
      <c r="A21" s="28"/>
      <c r="B21" s="757"/>
      <c r="C21" s="94"/>
      <c r="D21" s="95"/>
      <c r="E21" s="899"/>
      <c r="F21" s="899"/>
      <c r="G21" s="899"/>
      <c r="H21" s="899"/>
      <c r="I21" s="899"/>
      <c r="J21" s="899"/>
      <c r="K21" s="899"/>
      <c r="L21" s="899"/>
      <c r="M21" s="899"/>
      <c r="N21" s="899"/>
      <c r="O21" s="899"/>
      <c r="P21" s="899"/>
      <c r="Q21" s="899"/>
      <c r="R21" s="899"/>
      <c r="S21" s="899"/>
      <c r="T21" s="899"/>
      <c r="U21" s="94"/>
      <c r="V21" s="95"/>
      <c r="W21" s="695" t="s">
        <v>167</v>
      </c>
      <c r="X21" s="28"/>
      <c r="Y21" s="28"/>
      <c r="Z21" s="28"/>
      <c r="AA21" s="182" t="s">
        <v>2</v>
      </c>
      <c r="AB21" s="239"/>
      <c r="AC21" s="182"/>
      <c r="AD21" s="182"/>
      <c r="AE21" s="182"/>
      <c r="AF21" s="182"/>
      <c r="AG21" s="182"/>
      <c r="AH21" s="182"/>
      <c r="AI21" s="182"/>
      <c r="AJ21" s="182"/>
      <c r="AK21" s="182"/>
      <c r="AL21" s="179" t="s">
        <v>26</v>
      </c>
      <c r="AM21" s="94"/>
      <c r="AN21" s="95"/>
      <c r="AO21" s="24"/>
      <c r="AP21" s="28"/>
      <c r="AQ21" s="28"/>
    </row>
    <row r="22" spans="1:43" x14ac:dyDescent="0.2">
      <c r="A22" s="28"/>
      <c r="B22" s="757"/>
      <c r="C22" s="94"/>
      <c r="D22" s="95"/>
      <c r="E22" s="899"/>
      <c r="F22" s="899"/>
      <c r="G22" s="899"/>
      <c r="H22" s="899"/>
      <c r="I22" s="899"/>
      <c r="J22" s="899"/>
      <c r="K22" s="899"/>
      <c r="L22" s="899"/>
      <c r="M22" s="899"/>
      <c r="N22" s="899"/>
      <c r="O22" s="899"/>
      <c r="P22" s="899"/>
      <c r="Q22" s="899"/>
      <c r="R22" s="899"/>
      <c r="S22" s="899"/>
      <c r="T22" s="899"/>
      <c r="U22" s="94"/>
      <c r="V22" s="95"/>
      <c r="W22" s="695" t="s">
        <v>582</v>
      </c>
      <c r="X22" s="28"/>
      <c r="Y22" s="90"/>
      <c r="Z22" s="90" t="s">
        <v>2</v>
      </c>
      <c r="AA22" s="90"/>
      <c r="AB22" s="182"/>
      <c r="AC22" s="182"/>
      <c r="AD22" s="182"/>
      <c r="AE22" s="182"/>
      <c r="AF22" s="182"/>
      <c r="AG22" s="182"/>
      <c r="AH22" s="182"/>
      <c r="AI22" s="182"/>
      <c r="AJ22" s="182"/>
      <c r="AK22" s="182"/>
      <c r="AL22" s="179" t="s">
        <v>28</v>
      </c>
      <c r="AM22" s="94"/>
      <c r="AN22" s="95"/>
      <c r="AO22" s="24"/>
      <c r="AP22" s="28"/>
      <c r="AQ22" s="28"/>
    </row>
    <row r="23" spans="1:43" x14ac:dyDescent="0.2">
      <c r="A23" s="28"/>
      <c r="B23" s="757"/>
      <c r="C23" s="94"/>
      <c r="D23" s="95"/>
      <c r="E23" s="899"/>
      <c r="F23" s="899"/>
      <c r="G23" s="899"/>
      <c r="H23" s="899"/>
      <c r="I23" s="899"/>
      <c r="J23" s="899"/>
      <c r="K23" s="899"/>
      <c r="L23" s="899"/>
      <c r="M23" s="899"/>
      <c r="N23" s="899"/>
      <c r="O23" s="899"/>
      <c r="P23" s="899"/>
      <c r="Q23" s="899"/>
      <c r="R23" s="899"/>
      <c r="S23" s="899"/>
      <c r="T23" s="899"/>
      <c r="U23" s="94"/>
      <c r="V23" s="95"/>
      <c r="W23" s="695" t="s">
        <v>168</v>
      </c>
      <c r="X23" s="28"/>
      <c r="Y23" s="28"/>
      <c r="Z23" s="28"/>
      <c r="AA23" s="182" t="s">
        <v>2</v>
      </c>
      <c r="AB23" s="239"/>
      <c r="AC23" s="182"/>
      <c r="AD23" s="182"/>
      <c r="AE23" s="182"/>
      <c r="AF23" s="182"/>
      <c r="AG23" s="182"/>
      <c r="AH23" s="182"/>
      <c r="AI23" s="182"/>
      <c r="AJ23" s="182"/>
      <c r="AK23" s="182"/>
      <c r="AL23" s="179" t="s">
        <v>29</v>
      </c>
      <c r="AM23" s="94"/>
      <c r="AN23" s="95"/>
      <c r="AO23" s="24"/>
      <c r="AP23" s="432">
        <v>306</v>
      </c>
      <c r="AQ23" s="28"/>
    </row>
    <row r="24" spans="1:43" x14ac:dyDescent="0.2">
      <c r="A24" s="28"/>
      <c r="B24" s="757"/>
      <c r="C24" s="94"/>
      <c r="D24" s="95"/>
      <c r="E24" s="899"/>
      <c r="F24" s="899"/>
      <c r="G24" s="899"/>
      <c r="H24" s="899"/>
      <c r="I24" s="899"/>
      <c r="J24" s="899"/>
      <c r="K24" s="899"/>
      <c r="L24" s="899"/>
      <c r="M24" s="899"/>
      <c r="N24" s="899"/>
      <c r="O24" s="899"/>
      <c r="P24" s="899"/>
      <c r="Q24" s="899"/>
      <c r="R24" s="899"/>
      <c r="S24" s="899"/>
      <c r="T24" s="899"/>
      <c r="U24" s="94"/>
      <c r="V24" s="95"/>
      <c r="W24" s="695" t="s">
        <v>583</v>
      </c>
      <c r="X24" s="28"/>
      <c r="Y24" s="28"/>
      <c r="Z24" s="28"/>
      <c r="AA24" s="28"/>
      <c r="AB24" s="28"/>
      <c r="AC24" s="182" t="s">
        <v>2</v>
      </c>
      <c r="AD24" s="90"/>
      <c r="AE24" s="182"/>
      <c r="AF24" s="239"/>
      <c r="AG24" s="182"/>
      <c r="AH24" s="182"/>
      <c r="AI24" s="182"/>
      <c r="AJ24" s="182"/>
      <c r="AK24" s="182"/>
      <c r="AL24" s="179" t="s">
        <v>30</v>
      </c>
      <c r="AM24" s="94"/>
      <c r="AN24" s="95"/>
      <c r="AO24" s="24"/>
      <c r="AP24" s="24"/>
      <c r="AQ24" s="28"/>
    </row>
    <row r="25" spans="1:43" x14ac:dyDescent="0.2">
      <c r="A25" s="28"/>
      <c r="B25" s="757"/>
      <c r="C25" s="94"/>
      <c r="D25" s="95"/>
      <c r="E25" s="899"/>
      <c r="F25" s="899"/>
      <c r="G25" s="899"/>
      <c r="H25" s="899"/>
      <c r="I25" s="899"/>
      <c r="J25" s="899"/>
      <c r="K25" s="899"/>
      <c r="L25" s="899"/>
      <c r="M25" s="899"/>
      <c r="N25" s="899"/>
      <c r="O25" s="899"/>
      <c r="P25" s="899"/>
      <c r="Q25" s="899"/>
      <c r="R25" s="899"/>
      <c r="S25" s="899"/>
      <c r="T25" s="899"/>
      <c r="U25" s="94"/>
      <c r="V25" s="95"/>
      <c r="W25" s="28" t="s">
        <v>584</v>
      </c>
      <c r="X25" s="28"/>
      <c r="Y25" s="28"/>
      <c r="Z25" s="28"/>
      <c r="AB25" s="90"/>
      <c r="AC25" s="239"/>
      <c r="AD25" s="182"/>
      <c r="AE25" s="182" t="s">
        <v>2</v>
      </c>
      <c r="AF25" s="239"/>
      <c r="AG25" s="239"/>
      <c r="AH25" s="182"/>
      <c r="AI25" s="182"/>
      <c r="AJ25" s="182"/>
      <c r="AK25" s="182"/>
      <c r="AL25" s="179" t="s">
        <v>51</v>
      </c>
      <c r="AM25" s="94"/>
      <c r="AN25" s="95"/>
      <c r="AO25" s="24"/>
      <c r="AP25" s="28"/>
      <c r="AQ25" s="28"/>
    </row>
    <row r="26" spans="1:43" x14ac:dyDescent="0.2">
      <c r="A26" s="28"/>
      <c r="B26" s="757"/>
      <c r="C26" s="94"/>
      <c r="D26" s="95"/>
      <c r="E26" s="899"/>
      <c r="F26" s="899"/>
      <c r="G26" s="899"/>
      <c r="H26" s="899"/>
      <c r="I26" s="899"/>
      <c r="J26" s="899"/>
      <c r="K26" s="899"/>
      <c r="L26" s="899"/>
      <c r="M26" s="899"/>
      <c r="N26" s="899"/>
      <c r="O26" s="899"/>
      <c r="P26" s="899"/>
      <c r="Q26" s="899"/>
      <c r="R26" s="899"/>
      <c r="S26" s="899"/>
      <c r="T26" s="899"/>
      <c r="U26" s="94"/>
      <c r="V26" s="95"/>
      <c r="W26" s="28" t="s">
        <v>585</v>
      </c>
      <c r="X26" s="28"/>
      <c r="Y26" s="28"/>
      <c r="Z26" s="28"/>
      <c r="AC26" s="239"/>
      <c r="AE26" s="182"/>
      <c r="AF26" s="182" t="s">
        <v>2</v>
      </c>
      <c r="AG26" s="182"/>
      <c r="AH26" s="182"/>
      <c r="AI26" s="182"/>
      <c r="AJ26" s="182"/>
      <c r="AK26" s="182"/>
      <c r="AL26" s="179" t="s">
        <v>52</v>
      </c>
      <c r="AM26" s="94"/>
      <c r="AN26" s="95"/>
      <c r="AO26" s="24"/>
      <c r="AP26" s="28"/>
      <c r="AQ26" s="28"/>
    </row>
    <row r="27" spans="1:43" x14ac:dyDescent="0.2">
      <c r="A27" s="28"/>
      <c r="B27" s="757"/>
      <c r="C27" s="94"/>
      <c r="D27" s="95"/>
      <c r="E27" s="899"/>
      <c r="F27" s="899"/>
      <c r="G27" s="899"/>
      <c r="H27" s="899"/>
      <c r="I27" s="899"/>
      <c r="J27" s="899"/>
      <c r="K27" s="899"/>
      <c r="L27" s="899"/>
      <c r="M27" s="899"/>
      <c r="N27" s="899"/>
      <c r="O27" s="899"/>
      <c r="P27" s="899"/>
      <c r="Q27" s="899"/>
      <c r="R27" s="899"/>
      <c r="S27" s="899"/>
      <c r="T27" s="899"/>
      <c r="U27" s="94"/>
      <c r="V27" s="95"/>
      <c r="W27" s="28" t="s">
        <v>586</v>
      </c>
      <c r="X27" s="28"/>
      <c r="Y27" s="28"/>
      <c r="Z27" s="90" t="s">
        <v>2</v>
      </c>
      <c r="AA27" s="90"/>
      <c r="AB27" s="90"/>
      <c r="AC27" s="90"/>
      <c r="AD27" s="90"/>
      <c r="AE27" s="90"/>
      <c r="AF27" s="90"/>
      <c r="AG27" s="182"/>
      <c r="AH27" s="90"/>
      <c r="AI27" s="239"/>
      <c r="AJ27" s="182"/>
      <c r="AK27" s="182"/>
      <c r="AL27" s="179" t="s">
        <v>98</v>
      </c>
      <c r="AM27" s="94"/>
      <c r="AN27" s="95"/>
      <c r="AO27" s="24"/>
      <c r="AP27" s="933">
        <v>309</v>
      </c>
      <c r="AQ27" s="28"/>
    </row>
    <row r="28" spans="1:43" x14ac:dyDescent="0.2">
      <c r="A28" s="28"/>
      <c r="B28" s="757"/>
      <c r="C28" s="94"/>
      <c r="D28" s="95"/>
      <c r="E28" s="899"/>
      <c r="F28" s="899"/>
      <c r="G28" s="899"/>
      <c r="H28" s="899"/>
      <c r="I28" s="899"/>
      <c r="J28" s="899"/>
      <c r="K28" s="899"/>
      <c r="L28" s="899"/>
      <c r="M28" s="899"/>
      <c r="N28" s="899"/>
      <c r="O28" s="899"/>
      <c r="P28" s="899"/>
      <c r="Q28" s="899"/>
      <c r="R28" s="899"/>
      <c r="S28" s="899"/>
      <c r="T28" s="899"/>
      <c r="U28" s="94"/>
      <c r="V28" s="95"/>
      <c r="W28" s="28" t="s">
        <v>587</v>
      </c>
      <c r="X28" s="28"/>
      <c r="Y28" s="28"/>
      <c r="Z28" s="28"/>
      <c r="AA28" s="28"/>
      <c r="AB28" s="28"/>
      <c r="AC28" s="90"/>
      <c r="AD28" s="90" t="s">
        <v>2</v>
      </c>
      <c r="AE28" s="239"/>
      <c r="AF28" s="90"/>
      <c r="AG28" s="182"/>
      <c r="AH28" s="182"/>
      <c r="AI28" s="182"/>
      <c r="AJ28" s="182"/>
      <c r="AK28" s="182"/>
      <c r="AL28" s="179" t="s">
        <v>99</v>
      </c>
      <c r="AM28" s="94"/>
      <c r="AN28" s="95"/>
      <c r="AO28" s="24"/>
      <c r="AP28" s="933"/>
      <c r="AQ28" s="28"/>
    </row>
    <row r="29" spans="1:43" x14ac:dyDescent="0.2">
      <c r="A29" s="28"/>
      <c r="B29" s="757"/>
      <c r="C29" s="94"/>
      <c r="D29" s="95"/>
      <c r="E29" s="899"/>
      <c r="F29" s="899"/>
      <c r="G29" s="899"/>
      <c r="H29" s="899"/>
      <c r="I29" s="899"/>
      <c r="J29" s="899"/>
      <c r="K29" s="899"/>
      <c r="L29" s="899"/>
      <c r="M29" s="899"/>
      <c r="N29" s="899"/>
      <c r="O29" s="899"/>
      <c r="P29" s="899"/>
      <c r="Q29" s="899"/>
      <c r="R29" s="899"/>
      <c r="S29" s="899"/>
      <c r="T29" s="899"/>
      <c r="U29" s="94"/>
      <c r="V29" s="95"/>
      <c r="W29" s="28" t="s">
        <v>588</v>
      </c>
      <c r="X29" s="28"/>
      <c r="Y29" s="28"/>
      <c r="Z29" s="28"/>
      <c r="AA29" s="182" t="s">
        <v>2</v>
      </c>
      <c r="AB29" s="239"/>
      <c r="AC29" s="90"/>
      <c r="AD29" s="239"/>
      <c r="AE29" s="182"/>
      <c r="AF29" s="182"/>
      <c r="AG29" s="182"/>
      <c r="AH29" s="182"/>
      <c r="AI29" s="182"/>
      <c r="AJ29" s="182"/>
      <c r="AK29" s="182"/>
      <c r="AL29" s="179" t="s">
        <v>100</v>
      </c>
      <c r="AM29" s="94"/>
      <c r="AN29" s="95"/>
      <c r="AO29" s="24"/>
      <c r="AP29" s="24"/>
      <c r="AQ29" s="28"/>
    </row>
    <row r="30" spans="1:43" x14ac:dyDescent="0.2">
      <c r="A30" s="28"/>
      <c r="B30" s="757"/>
      <c r="C30" s="94"/>
      <c r="D30" s="95"/>
      <c r="E30" s="899"/>
      <c r="F30" s="899"/>
      <c r="G30" s="899"/>
      <c r="H30" s="899"/>
      <c r="I30" s="899"/>
      <c r="J30" s="899"/>
      <c r="K30" s="899"/>
      <c r="L30" s="899"/>
      <c r="M30" s="899"/>
      <c r="N30" s="899"/>
      <c r="O30" s="899"/>
      <c r="P30" s="899"/>
      <c r="Q30" s="899"/>
      <c r="R30" s="899"/>
      <c r="S30" s="899"/>
      <c r="T30" s="899"/>
      <c r="U30" s="94"/>
      <c r="V30" s="95"/>
      <c r="W30" s="28" t="s">
        <v>589</v>
      </c>
      <c r="X30" s="28"/>
      <c r="Y30" s="28"/>
      <c r="Z30" s="28"/>
      <c r="AA30" s="28"/>
      <c r="AB30" s="28"/>
      <c r="AC30" s="28"/>
      <c r="AD30" s="24"/>
      <c r="AF30" s="182" t="s">
        <v>2</v>
      </c>
      <c r="AG30" s="182"/>
      <c r="AH30" s="182"/>
      <c r="AI30" s="182"/>
      <c r="AJ30" s="182"/>
      <c r="AK30" s="182"/>
      <c r="AL30" s="179" t="s">
        <v>27</v>
      </c>
      <c r="AM30" s="94"/>
      <c r="AN30" s="95"/>
      <c r="AO30" s="24"/>
      <c r="AP30" s="28"/>
      <c r="AQ30" s="28"/>
    </row>
    <row r="31" spans="1:43" x14ac:dyDescent="0.2">
      <c r="A31" s="28"/>
      <c r="B31" s="757"/>
      <c r="C31" s="94"/>
      <c r="D31" s="95"/>
      <c r="E31" s="899"/>
      <c r="F31" s="899"/>
      <c r="G31" s="899"/>
      <c r="H31" s="899"/>
      <c r="I31" s="899"/>
      <c r="J31" s="899"/>
      <c r="K31" s="899"/>
      <c r="L31" s="899"/>
      <c r="M31" s="899"/>
      <c r="N31" s="899"/>
      <c r="O31" s="899"/>
      <c r="P31" s="899"/>
      <c r="Q31" s="899"/>
      <c r="R31" s="899"/>
      <c r="S31" s="899"/>
      <c r="T31" s="899"/>
      <c r="U31" s="94"/>
      <c r="V31" s="95"/>
      <c r="W31" s="28" t="s">
        <v>590</v>
      </c>
      <c r="X31" s="28"/>
      <c r="Y31" s="28"/>
      <c r="Z31" s="28"/>
      <c r="AA31" s="28"/>
      <c r="AB31" s="28"/>
      <c r="AC31" s="28"/>
      <c r="AD31" s="24"/>
      <c r="AE31" s="24"/>
      <c r="AF31" s="24"/>
      <c r="AG31" s="182"/>
      <c r="AH31" s="182" t="s">
        <v>2</v>
      </c>
      <c r="AI31" s="182"/>
      <c r="AJ31" s="239"/>
      <c r="AK31" s="182"/>
      <c r="AL31" s="179" t="s">
        <v>39</v>
      </c>
      <c r="AM31" s="94"/>
      <c r="AN31" s="95"/>
      <c r="AO31" s="24"/>
      <c r="AP31" s="28"/>
      <c r="AQ31" s="28"/>
    </row>
    <row r="32" spans="1:43" ht="6" customHeight="1" x14ac:dyDescent="0.2">
      <c r="A32" s="30"/>
      <c r="B32" s="793"/>
      <c r="C32" s="91"/>
      <c r="D32" s="44"/>
      <c r="E32" s="30"/>
      <c r="F32" s="30"/>
      <c r="G32" s="30"/>
      <c r="H32" s="30"/>
      <c r="I32" s="30"/>
      <c r="J32" s="30"/>
      <c r="K32" s="30"/>
      <c r="L32" s="30"/>
      <c r="M32" s="30"/>
      <c r="N32" s="30"/>
      <c r="O32" s="30"/>
      <c r="P32" s="30"/>
      <c r="Q32" s="30"/>
      <c r="R32" s="30"/>
      <c r="S32" s="30"/>
      <c r="T32" s="30"/>
      <c r="U32" s="91"/>
      <c r="V32" s="44"/>
      <c r="W32" s="30"/>
      <c r="X32" s="30"/>
      <c r="Y32" s="30"/>
      <c r="Z32" s="30"/>
      <c r="AA32" s="30"/>
      <c r="AB32" s="30"/>
      <c r="AC32" s="30"/>
      <c r="AD32" s="30"/>
      <c r="AE32" s="30"/>
      <c r="AF32" s="30"/>
      <c r="AG32" s="30"/>
      <c r="AH32" s="30"/>
      <c r="AI32" s="30"/>
      <c r="AJ32" s="30"/>
      <c r="AK32" s="30"/>
      <c r="AL32" s="184"/>
      <c r="AM32" s="91"/>
      <c r="AN32" s="44"/>
      <c r="AO32" s="30"/>
      <c r="AP32" s="30"/>
      <c r="AQ32" s="30"/>
    </row>
    <row r="33" spans="1:43" ht="6" customHeight="1" x14ac:dyDescent="0.2">
      <c r="A33" s="26"/>
      <c r="B33" s="756"/>
      <c r="C33" s="89"/>
      <c r="D33" s="45"/>
      <c r="E33" s="26"/>
      <c r="F33" s="26"/>
      <c r="G33" s="26"/>
      <c r="H33" s="26"/>
      <c r="I33" s="26"/>
      <c r="J33" s="26"/>
      <c r="K33" s="26"/>
      <c r="L33" s="26"/>
      <c r="M33" s="26"/>
      <c r="N33" s="26"/>
      <c r="O33" s="26"/>
      <c r="P33" s="26"/>
      <c r="Q33" s="26"/>
      <c r="R33" s="26"/>
      <c r="S33" s="26"/>
      <c r="T33" s="26"/>
      <c r="U33" s="89"/>
      <c r="V33" s="45"/>
      <c r="W33" s="26"/>
      <c r="X33" s="26"/>
      <c r="Y33" s="26"/>
      <c r="Z33" s="26"/>
      <c r="AA33" s="26"/>
      <c r="AB33" s="26"/>
      <c r="AC33" s="26"/>
      <c r="AD33" s="26"/>
      <c r="AE33" s="26"/>
      <c r="AF33" s="26"/>
      <c r="AG33" s="26"/>
      <c r="AH33" s="26"/>
      <c r="AI33" s="26"/>
      <c r="AJ33" s="26"/>
      <c r="AK33" s="26"/>
      <c r="AL33" s="187"/>
      <c r="AM33" s="89"/>
      <c r="AN33" s="45"/>
      <c r="AO33" s="26"/>
      <c r="AP33" s="26"/>
      <c r="AQ33" s="26"/>
    </row>
    <row r="34" spans="1:43" ht="11.25" customHeight="1" x14ac:dyDescent="0.2">
      <c r="A34" s="28"/>
      <c r="B34" s="757">
        <v>305</v>
      </c>
      <c r="C34" s="94"/>
      <c r="D34" s="95"/>
      <c r="E34" s="918" t="str">
        <f ca="1">VLOOKUP(INDIRECT(ADDRESS(ROW(),COLUMN()-3)),Language_Translations,MATCH(Language_Selected,Language_Options,0),FALSE)</f>
        <v>Quelle est la marque de pilule que vous utilisez actuellement ?</v>
      </c>
      <c r="F34" s="918"/>
      <c r="G34" s="918"/>
      <c r="H34" s="918"/>
      <c r="I34" s="918"/>
      <c r="J34" s="918"/>
      <c r="K34" s="918"/>
      <c r="L34" s="918"/>
      <c r="M34" s="918"/>
      <c r="N34" s="918"/>
      <c r="O34" s="918"/>
      <c r="P34" s="918"/>
      <c r="Q34" s="918"/>
      <c r="R34" s="918"/>
      <c r="S34" s="918"/>
      <c r="T34" s="918"/>
      <c r="U34" s="94"/>
      <c r="V34" s="95"/>
      <c r="W34" s="28" t="s">
        <v>591</v>
      </c>
      <c r="X34" s="28"/>
      <c r="Y34" s="28"/>
      <c r="Z34" s="90"/>
      <c r="AA34" s="90" t="s">
        <v>2</v>
      </c>
      <c r="AB34" s="239"/>
      <c r="AC34" s="90"/>
      <c r="AD34" s="90"/>
      <c r="AE34" s="90"/>
      <c r="AF34" s="90"/>
      <c r="AG34" s="90"/>
      <c r="AH34" s="90"/>
      <c r="AI34" s="90"/>
      <c r="AJ34" s="90"/>
      <c r="AK34" s="90"/>
      <c r="AL34" s="42" t="s">
        <v>111</v>
      </c>
      <c r="AM34" s="94"/>
      <c r="AN34" s="95"/>
      <c r="AO34" s="28"/>
      <c r="AP34" s="28"/>
      <c r="AQ34" s="28"/>
    </row>
    <row r="35" spans="1:43" x14ac:dyDescent="0.2">
      <c r="A35" s="28"/>
      <c r="B35" s="757"/>
      <c r="C35" s="94"/>
      <c r="D35" s="95"/>
      <c r="E35" s="918"/>
      <c r="F35" s="918"/>
      <c r="G35" s="918"/>
      <c r="H35" s="918"/>
      <c r="I35" s="918"/>
      <c r="J35" s="918"/>
      <c r="K35" s="918"/>
      <c r="L35" s="918"/>
      <c r="M35" s="918"/>
      <c r="N35" s="918"/>
      <c r="O35" s="918"/>
      <c r="P35" s="918"/>
      <c r="Q35" s="918"/>
      <c r="R35" s="918"/>
      <c r="S35" s="918"/>
      <c r="T35" s="918"/>
      <c r="U35" s="94"/>
      <c r="V35" s="95"/>
      <c r="W35" s="702" t="s">
        <v>592</v>
      </c>
      <c r="X35" s="28"/>
      <c r="Y35" s="28"/>
      <c r="Z35" s="90"/>
      <c r="AA35" s="90" t="s">
        <v>2</v>
      </c>
      <c r="AB35" s="239"/>
      <c r="AC35" s="90"/>
      <c r="AD35" s="90"/>
      <c r="AE35" s="90"/>
      <c r="AF35" s="90"/>
      <c r="AG35" s="90"/>
      <c r="AH35" s="90"/>
      <c r="AI35" s="90"/>
      <c r="AJ35" s="90"/>
      <c r="AK35" s="90"/>
      <c r="AL35" s="42" t="s">
        <v>112</v>
      </c>
      <c r="AM35" s="94"/>
      <c r="AN35" s="95"/>
      <c r="AO35" s="28"/>
      <c r="AP35" s="28"/>
      <c r="AQ35" s="28"/>
    </row>
    <row r="36" spans="1:43" x14ac:dyDescent="0.2">
      <c r="A36" s="28"/>
      <c r="B36" s="757"/>
      <c r="C36" s="94"/>
      <c r="D36" s="95"/>
      <c r="F36" s="28"/>
      <c r="G36" s="28"/>
      <c r="H36" s="28"/>
      <c r="I36" s="28"/>
      <c r="J36" s="28"/>
      <c r="K36" s="28"/>
      <c r="L36" s="28"/>
      <c r="M36" s="28"/>
      <c r="N36" s="28"/>
      <c r="O36" s="28"/>
      <c r="P36" s="28"/>
      <c r="Q36" s="28"/>
      <c r="R36" s="28"/>
      <c r="S36" s="28"/>
      <c r="T36" s="28"/>
      <c r="U36" s="94"/>
      <c r="V36" s="95"/>
      <c r="W36" s="702" t="s">
        <v>593</v>
      </c>
      <c r="X36" s="28"/>
      <c r="Y36" s="28"/>
      <c r="Z36" s="90"/>
      <c r="AA36" s="90" t="s">
        <v>2</v>
      </c>
      <c r="AB36" s="239"/>
      <c r="AC36" s="90"/>
      <c r="AD36" s="90"/>
      <c r="AE36" s="90"/>
      <c r="AF36" s="90"/>
      <c r="AG36" s="90"/>
      <c r="AH36" s="90"/>
      <c r="AI36" s="90"/>
      <c r="AJ36" s="90"/>
      <c r="AK36" s="90"/>
      <c r="AL36" s="42" t="s">
        <v>113</v>
      </c>
      <c r="AM36" s="94"/>
      <c r="AN36" s="95"/>
      <c r="AO36" s="28"/>
      <c r="AP36" s="28"/>
      <c r="AQ36" s="28"/>
    </row>
    <row r="37" spans="1:43" ht="11.25" customHeight="1" x14ac:dyDescent="0.2">
      <c r="A37" s="28"/>
      <c r="B37" s="757"/>
      <c r="C37" s="94"/>
      <c r="D37" s="95"/>
      <c r="E37" s="899" t="s">
        <v>594</v>
      </c>
      <c r="F37" s="899"/>
      <c r="G37" s="899"/>
      <c r="H37" s="899"/>
      <c r="I37" s="899"/>
      <c r="J37" s="899"/>
      <c r="K37" s="899"/>
      <c r="L37" s="899"/>
      <c r="M37" s="899"/>
      <c r="N37" s="899"/>
      <c r="O37" s="899"/>
      <c r="P37" s="899"/>
      <c r="Q37" s="899"/>
      <c r="R37" s="899"/>
      <c r="S37" s="899"/>
      <c r="T37" s="899"/>
      <c r="U37" s="94"/>
      <c r="V37" s="95"/>
      <c r="W37" s="28"/>
      <c r="X37" s="28"/>
      <c r="Y37" s="28"/>
      <c r="Z37" s="28"/>
      <c r="AA37" s="28"/>
      <c r="AB37" s="28"/>
      <c r="AC37" s="28"/>
      <c r="AD37" s="28"/>
      <c r="AE37" s="28"/>
      <c r="AF37" s="28"/>
      <c r="AG37" s="28"/>
      <c r="AH37" s="28"/>
      <c r="AI37" s="28"/>
      <c r="AJ37" s="28"/>
      <c r="AK37" s="28"/>
      <c r="AL37" s="42"/>
      <c r="AM37" s="94"/>
      <c r="AN37" s="95"/>
      <c r="AO37" s="28"/>
      <c r="AP37" s="28">
        <v>309</v>
      </c>
      <c r="AQ37" s="28"/>
    </row>
    <row r="38" spans="1:43" x14ac:dyDescent="0.2">
      <c r="A38" s="28"/>
      <c r="B38" s="757"/>
      <c r="C38" s="94"/>
      <c r="D38" s="95"/>
      <c r="E38" s="899"/>
      <c r="F38" s="899"/>
      <c r="G38" s="899"/>
      <c r="H38" s="899"/>
      <c r="I38" s="899"/>
      <c r="J38" s="899"/>
      <c r="K38" s="899"/>
      <c r="L38" s="899"/>
      <c r="M38" s="899"/>
      <c r="N38" s="899"/>
      <c r="O38" s="899"/>
      <c r="P38" s="899"/>
      <c r="Q38" s="899"/>
      <c r="R38" s="899"/>
      <c r="S38" s="899"/>
      <c r="T38" s="899"/>
      <c r="U38" s="94"/>
      <c r="V38" s="95"/>
      <c r="W38" s="28" t="s">
        <v>558</v>
      </c>
      <c r="X38" s="28"/>
      <c r="Y38" s="28"/>
      <c r="Z38" s="28"/>
      <c r="AA38" s="28"/>
      <c r="AB38" s="28"/>
      <c r="AC38" s="28"/>
      <c r="AD38" s="28"/>
      <c r="AE38" s="28"/>
      <c r="AF38" s="28"/>
      <c r="AG38" s="28"/>
      <c r="AH38" s="28"/>
      <c r="AI38" s="28"/>
      <c r="AJ38" s="28"/>
      <c r="AK38" s="28"/>
      <c r="AL38" s="296" t="s">
        <v>48</v>
      </c>
      <c r="AM38" s="94"/>
      <c r="AN38" s="95"/>
      <c r="AO38" s="28"/>
      <c r="AP38" s="28"/>
      <c r="AQ38" s="28"/>
    </row>
    <row r="39" spans="1:43" x14ac:dyDescent="0.2">
      <c r="A39" s="28"/>
      <c r="B39" s="757"/>
      <c r="C39" s="94"/>
      <c r="D39" s="95"/>
      <c r="E39" s="899"/>
      <c r="F39" s="899"/>
      <c r="G39" s="899"/>
      <c r="H39" s="899"/>
      <c r="I39" s="899"/>
      <c r="J39" s="899"/>
      <c r="K39" s="899"/>
      <c r="L39" s="899"/>
      <c r="M39" s="899"/>
      <c r="N39" s="899"/>
      <c r="O39" s="899"/>
      <c r="P39" s="899"/>
      <c r="Q39" s="899"/>
      <c r="R39" s="899"/>
      <c r="S39" s="899"/>
      <c r="T39" s="899"/>
      <c r="U39" s="94"/>
      <c r="V39" s="95"/>
      <c r="W39" s="28"/>
      <c r="X39" s="28"/>
      <c r="Y39" s="28"/>
      <c r="Z39" s="890" t="s">
        <v>559</v>
      </c>
      <c r="AA39" s="890"/>
      <c r="AB39" s="890"/>
      <c r="AC39" s="890"/>
      <c r="AD39" s="890"/>
      <c r="AE39" s="890"/>
      <c r="AF39" s="890"/>
      <c r="AG39" s="890"/>
      <c r="AH39" s="890"/>
      <c r="AI39" s="890"/>
      <c r="AJ39" s="890"/>
      <c r="AK39" s="890"/>
      <c r="AL39" s="42"/>
      <c r="AM39" s="94"/>
      <c r="AN39" s="95"/>
      <c r="AO39" s="28"/>
      <c r="AP39" s="28"/>
      <c r="AQ39" s="28"/>
    </row>
    <row r="40" spans="1:43" x14ac:dyDescent="0.2">
      <c r="A40" s="28"/>
      <c r="B40" s="757"/>
      <c r="C40" s="94"/>
      <c r="D40" s="95"/>
      <c r="E40" s="899"/>
      <c r="F40" s="899"/>
      <c r="G40" s="899"/>
      <c r="H40" s="899"/>
      <c r="I40" s="899"/>
      <c r="J40" s="899"/>
      <c r="K40" s="899"/>
      <c r="L40" s="899"/>
      <c r="M40" s="899"/>
      <c r="N40" s="899"/>
      <c r="O40" s="899"/>
      <c r="P40" s="899"/>
      <c r="Q40" s="899"/>
      <c r="R40" s="899"/>
      <c r="S40" s="899"/>
      <c r="T40" s="899"/>
      <c r="U40" s="94"/>
      <c r="V40" s="95"/>
      <c r="W40" s="28" t="s">
        <v>560</v>
      </c>
      <c r="X40" s="28"/>
      <c r="Y40" s="28"/>
      <c r="Z40" s="28"/>
      <c r="AA40" s="28"/>
      <c r="AB40" s="90" t="s">
        <v>2</v>
      </c>
      <c r="AC40" s="239"/>
      <c r="AD40" s="90"/>
      <c r="AE40" s="90"/>
      <c r="AF40" s="90"/>
      <c r="AG40" s="90"/>
      <c r="AH40" s="90"/>
      <c r="AI40" s="90"/>
      <c r="AJ40" s="90"/>
      <c r="AK40" s="90"/>
      <c r="AL40" s="42" t="s">
        <v>7</v>
      </c>
      <c r="AM40" s="94"/>
      <c r="AN40" s="95"/>
      <c r="AO40" s="28"/>
      <c r="AP40" s="28"/>
      <c r="AQ40" s="28"/>
    </row>
    <row r="41" spans="1:43" ht="6" customHeight="1" x14ac:dyDescent="0.2">
      <c r="A41" s="30"/>
      <c r="B41" s="793"/>
      <c r="C41" s="91"/>
      <c r="D41" s="44"/>
      <c r="E41" s="30"/>
      <c r="F41" s="30"/>
      <c r="G41" s="30"/>
      <c r="H41" s="30"/>
      <c r="I41" s="30"/>
      <c r="J41" s="30"/>
      <c r="K41" s="30"/>
      <c r="L41" s="30"/>
      <c r="M41" s="30"/>
      <c r="N41" s="30"/>
      <c r="O41" s="30"/>
      <c r="P41" s="30"/>
      <c r="Q41" s="30"/>
      <c r="R41" s="30"/>
      <c r="S41" s="30"/>
      <c r="T41" s="30"/>
      <c r="U41" s="91"/>
      <c r="V41" s="44"/>
      <c r="W41" s="30"/>
      <c r="X41" s="30"/>
      <c r="Y41" s="30"/>
      <c r="Z41" s="30"/>
      <c r="AA41" s="30"/>
      <c r="AB41" s="30"/>
      <c r="AC41" s="30"/>
      <c r="AD41" s="30"/>
      <c r="AE41" s="30"/>
      <c r="AF41" s="30"/>
      <c r="AG41" s="30"/>
      <c r="AH41" s="30"/>
      <c r="AI41" s="30"/>
      <c r="AJ41" s="30"/>
      <c r="AK41" s="30"/>
      <c r="AL41" s="185"/>
      <c r="AM41" s="91"/>
      <c r="AN41" s="44"/>
      <c r="AO41" s="30"/>
      <c r="AP41" s="30"/>
      <c r="AQ41" s="30"/>
    </row>
    <row r="42" spans="1:43" ht="6" customHeight="1" x14ac:dyDescent="0.2">
      <c r="A42" s="26"/>
      <c r="B42" s="756"/>
      <c r="C42" s="89"/>
      <c r="D42" s="45"/>
      <c r="E42" s="26"/>
      <c r="F42" s="26"/>
      <c r="G42" s="26"/>
      <c r="H42" s="26"/>
      <c r="I42" s="26"/>
      <c r="J42" s="26"/>
      <c r="K42" s="26"/>
      <c r="L42" s="26"/>
      <c r="M42" s="26"/>
      <c r="N42" s="26"/>
      <c r="O42" s="26"/>
      <c r="P42" s="26"/>
      <c r="Q42" s="26"/>
      <c r="R42" s="26"/>
      <c r="S42" s="26"/>
      <c r="T42" s="26"/>
      <c r="U42" s="89"/>
      <c r="V42" s="45"/>
      <c r="W42" s="26"/>
      <c r="X42" s="26"/>
      <c r="Y42" s="26"/>
      <c r="Z42" s="26"/>
      <c r="AA42" s="26"/>
      <c r="AB42" s="26"/>
      <c r="AC42" s="26"/>
      <c r="AD42" s="26"/>
      <c r="AE42" s="26"/>
      <c r="AF42" s="26"/>
      <c r="AG42" s="26"/>
      <c r="AH42" s="26"/>
      <c r="AI42" s="26"/>
      <c r="AJ42" s="26"/>
      <c r="AK42" s="26"/>
      <c r="AL42" s="187"/>
      <c r="AM42" s="89"/>
      <c r="AN42" s="45"/>
      <c r="AO42" s="26"/>
      <c r="AP42" s="26"/>
      <c r="AQ42" s="26"/>
    </row>
    <row r="43" spans="1:43" ht="11.25" customHeight="1" x14ac:dyDescent="0.2">
      <c r="A43" s="28"/>
      <c r="B43" s="757">
        <v>306</v>
      </c>
      <c r="C43" s="94"/>
      <c r="D43" s="95"/>
      <c r="E43" s="918" t="str">
        <f ca="1">VLOOKUP(INDIRECT(ADDRESS(ROW(),COLUMN()-3)),Language_Translations,MATCH(Language_Selected,Language_Options,0),FALSE)</f>
        <v>Quelle est la marque de condom que vous utilisez actuellement ?</v>
      </c>
      <c r="F43" s="918"/>
      <c r="G43" s="918"/>
      <c r="H43" s="918"/>
      <c r="I43" s="918"/>
      <c r="J43" s="918"/>
      <c r="K43" s="918"/>
      <c r="L43" s="918"/>
      <c r="M43" s="918"/>
      <c r="N43" s="918"/>
      <c r="O43" s="918"/>
      <c r="P43" s="918"/>
      <c r="Q43" s="918"/>
      <c r="R43" s="918"/>
      <c r="S43" s="918"/>
      <c r="T43" s="918"/>
      <c r="U43" s="94"/>
      <c r="V43" s="95"/>
      <c r="W43" s="702" t="s">
        <v>591</v>
      </c>
      <c r="X43" s="28"/>
      <c r="Y43" s="28"/>
      <c r="Z43" s="90"/>
      <c r="AA43" s="90" t="s">
        <v>2</v>
      </c>
      <c r="AB43" s="239"/>
      <c r="AC43" s="90"/>
      <c r="AD43" s="90"/>
      <c r="AE43" s="90"/>
      <c r="AF43" s="90"/>
      <c r="AG43" s="90"/>
      <c r="AH43" s="90"/>
      <c r="AI43" s="90"/>
      <c r="AJ43" s="90"/>
      <c r="AK43" s="90"/>
      <c r="AL43" s="42" t="s">
        <v>111</v>
      </c>
      <c r="AM43" s="94"/>
      <c r="AN43" s="95"/>
      <c r="AO43" s="28"/>
      <c r="AP43" s="28"/>
      <c r="AQ43" s="28"/>
    </row>
    <row r="44" spans="1:43" x14ac:dyDescent="0.2">
      <c r="A44" s="28"/>
      <c r="B44" s="757"/>
      <c r="C44" s="94"/>
      <c r="D44" s="95"/>
      <c r="E44" s="918"/>
      <c r="F44" s="918"/>
      <c r="G44" s="918"/>
      <c r="H44" s="918"/>
      <c r="I44" s="918"/>
      <c r="J44" s="918"/>
      <c r="K44" s="918"/>
      <c r="L44" s="918"/>
      <c r="M44" s="918"/>
      <c r="N44" s="918"/>
      <c r="O44" s="918"/>
      <c r="P44" s="918"/>
      <c r="Q44" s="918"/>
      <c r="R44" s="918"/>
      <c r="S44" s="918"/>
      <c r="T44" s="918"/>
      <c r="U44" s="94"/>
      <c r="V44" s="95"/>
      <c r="W44" s="702" t="s">
        <v>592</v>
      </c>
      <c r="X44" s="28"/>
      <c r="Y44" s="28"/>
      <c r="Z44" s="90"/>
      <c r="AA44" s="90" t="s">
        <v>2</v>
      </c>
      <c r="AB44" s="239"/>
      <c r="AC44" s="90"/>
      <c r="AD44" s="90"/>
      <c r="AE44" s="90"/>
      <c r="AF44" s="90"/>
      <c r="AG44" s="90"/>
      <c r="AH44" s="90"/>
      <c r="AI44" s="90"/>
      <c r="AJ44" s="90"/>
      <c r="AK44" s="90"/>
      <c r="AL44" s="42" t="s">
        <v>112</v>
      </c>
      <c r="AM44" s="94"/>
      <c r="AN44" s="95"/>
      <c r="AO44" s="28"/>
      <c r="AP44" s="28"/>
      <c r="AQ44" s="28"/>
    </row>
    <row r="45" spans="1:43" x14ac:dyDescent="0.2">
      <c r="A45" s="28"/>
      <c r="B45" s="757"/>
      <c r="C45" s="94"/>
      <c r="D45" s="95"/>
      <c r="F45" s="28"/>
      <c r="G45" s="28"/>
      <c r="H45" s="28"/>
      <c r="I45" s="28"/>
      <c r="J45" s="28"/>
      <c r="K45" s="28"/>
      <c r="L45" s="28"/>
      <c r="M45" s="28"/>
      <c r="N45" s="28"/>
      <c r="O45" s="28"/>
      <c r="P45" s="28"/>
      <c r="Q45" s="28"/>
      <c r="R45" s="28"/>
      <c r="S45" s="28"/>
      <c r="T45" s="28"/>
      <c r="U45" s="94"/>
      <c r="V45" s="95"/>
      <c r="W45" s="702" t="s">
        <v>593</v>
      </c>
      <c r="X45" s="28"/>
      <c r="Y45" s="28"/>
      <c r="Z45" s="90"/>
      <c r="AA45" s="90" t="s">
        <v>2</v>
      </c>
      <c r="AB45" s="239"/>
      <c r="AC45" s="90"/>
      <c r="AD45" s="90"/>
      <c r="AE45" s="90"/>
      <c r="AF45" s="90"/>
      <c r="AG45" s="90"/>
      <c r="AH45" s="90"/>
      <c r="AI45" s="90"/>
      <c r="AJ45" s="90"/>
      <c r="AK45" s="90"/>
      <c r="AL45" s="42" t="s">
        <v>113</v>
      </c>
      <c r="AM45" s="94"/>
      <c r="AN45" s="95"/>
      <c r="AO45" s="28"/>
      <c r="AP45" s="28"/>
      <c r="AQ45" s="28"/>
    </row>
    <row r="46" spans="1:43" x14ac:dyDescent="0.2">
      <c r="A46" s="28"/>
      <c r="B46" s="757"/>
      <c r="C46" s="94"/>
      <c r="D46" s="95"/>
      <c r="E46" s="899" t="s">
        <v>594</v>
      </c>
      <c r="F46" s="899"/>
      <c r="G46" s="899"/>
      <c r="H46" s="899"/>
      <c r="I46" s="899"/>
      <c r="J46" s="899"/>
      <c r="K46" s="899"/>
      <c r="L46" s="899"/>
      <c r="M46" s="899"/>
      <c r="N46" s="899"/>
      <c r="O46" s="899"/>
      <c r="P46" s="899"/>
      <c r="Q46" s="899"/>
      <c r="R46" s="899"/>
      <c r="S46" s="899"/>
      <c r="T46" s="899"/>
      <c r="U46" s="94"/>
      <c r="V46" s="95"/>
      <c r="W46" s="28"/>
      <c r="X46" s="28"/>
      <c r="Y46" s="28"/>
      <c r="Z46" s="28"/>
      <c r="AA46" s="28"/>
      <c r="AB46" s="28"/>
      <c r="AC46" s="28"/>
      <c r="AD46" s="28"/>
      <c r="AE46" s="28"/>
      <c r="AF46" s="28"/>
      <c r="AG46" s="28"/>
      <c r="AH46" s="28"/>
      <c r="AI46" s="28"/>
      <c r="AJ46" s="28"/>
      <c r="AK46" s="28"/>
      <c r="AL46" s="42"/>
      <c r="AM46" s="94"/>
      <c r="AN46" s="95"/>
      <c r="AO46" s="28"/>
      <c r="AP46" s="28">
        <v>309</v>
      </c>
      <c r="AQ46" s="28"/>
    </row>
    <row r="47" spans="1:43" x14ac:dyDescent="0.2">
      <c r="A47" s="28"/>
      <c r="B47" s="757"/>
      <c r="C47" s="94"/>
      <c r="D47" s="95"/>
      <c r="E47" s="899"/>
      <c r="F47" s="899"/>
      <c r="G47" s="899"/>
      <c r="H47" s="899"/>
      <c r="I47" s="899"/>
      <c r="J47" s="899"/>
      <c r="K47" s="899"/>
      <c r="L47" s="899"/>
      <c r="M47" s="899"/>
      <c r="N47" s="899"/>
      <c r="O47" s="899"/>
      <c r="P47" s="899"/>
      <c r="Q47" s="899"/>
      <c r="R47" s="899"/>
      <c r="S47" s="899"/>
      <c r="T47" s="899"/>
      <c r="U47" s="94"/>
      <c r="V47" s="95"/>
      <c r="W47" s="702" t="s">
        <v>558</v>
      </c>
      <c r="X47" s="28"/>
      <c r="Y47" s="28"/>
      <c r="Z47" s="28"/>
      <c r="AA47" s="28"/>
      <c r="AB47" s="28"/>
      <c r="AC47" s="28"/>
      <c r="AD47" s="28"/>
      <c r="AE47" s="28"/>
      <c r="AF47" s="28"/>
      <c r="AG47" s="28"/>
      <c r="AH47" s="28"/>
      <c r="AI47" s="28"/>
      <c r="AJ47" s="28"/>
      <c r="AK47" s="28"/>
      <c r="AL47" s="296" t="s">
        <v>48</v>
      </c>
      <c r="AM47" s="94"/>
      <c r="AN47" s="95"/>
      <c r="AO47" s="28"/>
      <c r="AP47" s="28"/>
      <c r="AQ47" s="28"/>
    </row>
    <row r="48" spans="1:43" x14ac:dyDescent="0.2">
      <c r="A48" s="28"/>
      <c r="B48" s="757"/>
      <c r="C48" s="94"/>
      <c r="D48" s="95"/>
      <c r="E48" s="899"/>
      <c r="F48" s="899"/>
      <c r="G48" s="899"/>
      <c r="H48" s="899"/>
      <c r="I48" s="899"/>
      <c r="J48" s="899"/>
      <c r="K48" s="899"/>
      <c r="L48" s="899"/>
      <c r="M48" s="899"/>
      <c r="N48" s="899"/>
      <c r="O48" s="899"/>
      <c r="P48" s="899"/>
      <c r="Q48" s="899"/>
      <c r="R48" s="899"/>
      <c r="S48" s="899"/>
      <c r="T48" s="899"/>
      <c r="U48" s="94"/>
      <c r="V48" s="95"/>
      <c r="W48" s="28"/>
      <c r="X48" s="28"/>
      <c r="Y48" s="28"/>
      <c r="Z48" s="890" t="s">
        <v>559</v>
      </c>
      <c r="AA48" s="890"/>
      <c r="AB48" s="890"/>
      <c r="AC48" s="890"/>
      <c r="AD48" s="890"/>
      <c r="AE48" s="890"/>
      <c r="AF48" s="890"/>
      <c r="AG48" s="890"/>
      <c r="AH48" s="890"/>
      <c r="AI48" s="890"/>
      <c r="AJ48" s="890"/>
      <c r="AK48" s="890"/>
      <c r="AL48" s="42"/>
      <c r="AM48" s="94"/>
      <c r="AN48" s="95"/>
      <c r="AO48" s="28"/>
      <c r="AP48" s="28"/>
      <c r="AQ48" s="28"/>
    </row>
    <row r="49" spans="1:43" x14ac:dyDescent="0.2">
      <c r="A49" s="28"/>
      <c r="B49" s="757"/>
      <c r="C49" s="94"/>
      <c r="D49" s="95"/>
      <c r="E49" s="899"/>
      <c r="F49" s="899"/>
      <c r="G49" s="899"/>
      <c r="H49" s="899"/>
      <c r="I49" s="899"/>
      <c r="J49" s="899"/>
      <c r="K49" s="899"/>
      <c r="L49" s="899"/>
      <c r="M49" s="899"/>
      <c r="N49" s="899"/>
      <c r="O49" s="899"/>
      <c r="P49" s="899"/>
      <c r="Q49" s="899"/>
      <c r="R49" s="899"/>
      <c r="S49" s="899"/>
      <c r="T49" s="899"/>
      <c r="U49" s="94"/>
      <c r="V49" s="95"/>
      <c r="W49" s="702" t="s">
        <v>560</v>
      </c>
      <c r="X49" s="28"/>
      <c r="Y49" s="28"/>
      <c r="Z49" s="28"/>
      <c r="AA49" s="28"/>
      <c r="AB49" s="90" t="s">
        <v>2</v>
      </c>
      <c r="AC49" s="239"/>
      <c r="AD49" s="90"/>
      <c r="AE49" s="90"/>
      <c r="AF49" s="90"/>
      <c r="AG49" s="90"/>
      <c r="AH49" s="90"/>
      <c r="AI49" s="90"/>
      <c r="AJ49" s="90"/>
      <c r="AK49" s="90"/>
      <c r="AL49" s="42" t="s">
        <v>7</v>
      </c>
      <c r="AM49" s="94"/>
      <c r="AN49" s="95"/>
      <c r="AO49" s="28"/>
      <c r="AP49" s="28"/>
      <c r="AQ49" s="28"/>
    </row>
    <row r="50" spans="1:43" ht="6" customHeight="1" x14ac:dyDescent="0.2">
      <c r="A50" s="30"/>
      <c r="B50" s="793"/>
      <c r="C50" s="91"/>
      <c r="D50" s="44"/>
      <c r="E50" s="30"/>
      <c r="F50" s="30"/>
      <c r="G50" s="30"/>
      <c r="H50" s="30"/>
      <c r="I50" s="30"/>
      <c r="J50" s="30"/>
      <c r="K50" s="30"/>
      <c r="L50" s="30"/>
      <c r="M50" s="30"/>
      <c r="N50" s="30"/>
      <c r="O50" s="30"/>
      <c r="P50" s="30"/>
      <c r="Q50" s="30"/>
      <c r="R50" s="30"/>
      <c r="S50" s="30"/>
      <c r="T50" s="30"/>
      <c r="U50" s="91"/>
      <c r="V50" s="44"/>
      <c r="W50" s="30"/>
      <c r="X50" s="30"/>
      <c r="Y50" s="30"/>
      <c r="Z50" s="30"/>
      <c r="AA50" s="30"/>
      <c r="AB50" s="30"/>
      <c r="AC50" s="30"/>
      <c r="AD50" s="30"/>
      <c r="AE50" s="30"/>
      <c r="AF50" s="30"/>
      <c r="AG50" s="30"/>
      <c r="AH50" s="30"/>
      <c r="AI50" s="30"/>
      <c r="AJ50" s="30"/>
      <c r="AK50" s="30"/>
      <c r="AL50" s="185"/>
      <c r="AM50" s="91"/>
      <c r="AN50" s="44"/>
      <c r="AO50" s="30"/>
      <c r="AP50" s="30"/>
      <c r="AQ50" s="30"/>
    </row>
    <row r="51" spans="1:43" ht="6" customHeight="1" x14ac:dyDescent="0.2">
      <c r="A51" s="26"/>
      <c r="B51" s="756"/>
      <c r="C51" s="89"/>
      <c r="D51" s="45"/>
      <c r="E51" s="26"/>
      <c r="F51" s="26"/>
      <c r="G51" s="26"/>
      <c r="H51" s="26"/>
      <c r="I51" s="26"/>
      <c r="J51" s="26"/>
      <c r="K51" s="26"/>
      <c r="L51" s="26"/>
      <c r="M51" s="26"/>
      <c r="N51" s="26"/>
      <c r="O51" s="26"/>
      <c r="P51" s="26"/>
      <c r="Q51" s="26"/>
      <c r="R51" s="26"/>
      <c r="S51" s="26"/>
      <c r="T51" s="26"/>
      <c r="U51" s="89"/>
      <c r="V51" s="45"/>
      <c r="W51" s="26"/>
      <c r="X51" s="26"/>
      <c r="Y51" s="26"/>
      <c r="Z51" s="26"/>
      <c r="AA51" s="26"/>
      <c r="AB51" s="26"/>
      <c r="AC51" s="26"/>
      <c r="AD51" s="26"/>
      <c r="AE51" s="26"/>
      <c r="AF51" s="26"/>
      <c r="AG51" s="26"/>
      <c r="AH51" s="26"/>
      <c r="AI51" s="26"/>
      <c r="AJ51" s="26"/>
      <c r="AK51" s="26"/>
      <c r="AL51" s="187"/>
      <c r="AM51" s="89"/>
      <c r="AN51" s="45"/>
      <c r="AO51" s="26"/>
      <c r="AP51" s="26"/>
      <c r="AQ51" s="26"/>
    </row>
    <row r="52" spans="1:43" ht="11.25" customHeight="1" x14ac:dyDescent="0.25">
      <c r="A52" s="28"/>
      <c r="B52" s="757">
        <v>307</v>
      </c>
      <c r="C52" s="94"/>
      <c r="D52" s="95"/>
      <c r="E52" s="918" t="str">
        <f ca="1">VLOOKUP(INDIRECT(ADDRESS(ROW(),COLUMN()-3)),Language_Translations,MATCH(Language_Selected,Language_Options,0),FALSE)</f>
        <v>Dans quel établissement a été effectuée la stérilisation ?</v>
      </c>
      <c r="F52" s="918"/>
      <c r="G52" s="918"/>
      <c r="H52" s="918"/>
      <c r="I52" s="918"/>
      <c r="J52" s="918"/>
      <c r="K52" s="918"/>
      <c r="L52" s="918"/>
      <c r="M52" s="918"/>
      <c r="N52" s="918"/>
      <c r="O52" s="918"/>
      <c r="P52" s="918"/>
      <c r="Q52" s="918"/>
      <c r="R52" s="918"/>
      <c r="S52" s="918"/>
      <c r="T52" s="918"/>
      <c r="U52" s="94"/>
      <c r="V52" s="95"/>
      <c r="W52" s="704" t="s">
        <v>597</v>
      </c>
      <c r="X52" s="24"/>
      <c r="Y52" s="24"/>
      <c r="Z52" s="24"/>
      <c r="AA52" s="24"/>
      <c r="AB52" s="24"/>
      <c r="AC52" s="24"/>
      <c r="AD52" s="24"/>
      <c r="AE52" s="24"/>
      <c r="AF52" s="24"/>
      <c r="AG52" s="24"/>
      <c r="AH52" s="24"/>
      <c r="AI52" s="24"/>
      <c r="AJ52" s="24"/>
      <c r="AK52" s="24"/>
      <c r="AL52" s="36"/>
      <c r="AM52" s="94"/>
      <c r="AN52" s="95"/>
      <c r="AO52" s="28"/>
      <c r="AP52" s="28"/>
      <c r="AQ52" s="28"/>
    </row>
    <row r="53" spans="1:43" x14ac:dyDescent="0.2">
      <c r="A53" s="28"/>
      <c r="B53" s="216" t="s">
        <v>54</v>
      </c>
      <c r="C53" s="94"/>
      <c r="D53" s="95"/>
      <c r="E53" s="918"/>
      <c r="F53" s="918"/>
      <c r="G53" s="918"/>
      <c r="H53" s="918"/>
      <c r="I53" s="918"/>
      <c r="J53" s="918"/>
      <c r="K53" s="918"/>
      <c r="L53" s="918"/>
      <c r="M53" s="918"/>
      <c r="N53" s="918"/>
      <c r="O53" s="918"/>
      <c r="P53" s="918"/>
      <c r="Q53" s="918"/>
      <c r="R53" s="918"/>
      <c r="S53" s="918"/>
      <c r="T53" s="918"/>
      <c r="U53" s="94"/>
      <c r="V53" s="95"/>
      <c r="W53" s="24"/>
      <c r="X53" s="700" t="s">
        <v>598</v>
      </c>
      <c r="Y53" s="24"/>
      <c r="Z53" s="24"/>
      <c r="AA53" s="24"/>
      <c r="AB53" s="24"/>
      <c r="AC53" s="24"/>
      <c r="AD53" s="182"/>
      <c r="AE53" s="182"/>
      <c r="AF53" s="239"/>
      <c r="AG53" s="182" t="s">
        <v>2</v>
      </c>
      <c r="AH53" s="182"/>
      <c r="AI53" s="182"/>
      <c r="AJ53" s="182"/>
      <c r="AK53" s="182"/>
      <c r="AL53" s="36" t="s">
        <v>40</v>
      </c>
      <c r="AM53" s="94"/>
      <c r="AN53" s="95"/>
      <c r="AO53" s="28"/>
      <c r="AP53" s="28"/>
      <c r="AQ53" s="28"/>
    </row>
    <row r="54" spans="1:43" x14ac:dyDescent="0.2">
      <c r="A54" s="28"/>
      <c r="B54" s="757"/>
      <c r="C54" s="94"/>
      <c r="D54" s="95"/>
      <c r="F54" s="28"/>
      <c r="G54" s="28"/>
      <c r="H54" s="28"/>
      <c r="I54" s="28"/>
      <c r="J54" s="28"/>
      <c r="K54" s="28"/>
      <c r="L54" s="28"/>
      <c r="M54" s="28"/>
      <c r="N54" s="28"/>
      <c r="O54" s="28"/>
      <c r="P54" s="28"/>
      <c r="Q54" s="24"/>
      <c r="R54" s="24"/>
      <c r="S54" s="28"/>
      <c r="T54" s="24"/>
      <c r="U54" s="94"/>
      <c r="V54" s="95"/>
      <c r="W54" s="24"/>
      <c r="X54" s="700" t="s">
        <v>1166</v>
      </c>
      <c r="Y54" s="24"/>
      <c r="Z54" s="24"/>
      <c r="AA54" s="24"/>
      <c r="AB54" s="24"/>
      <c r="AC54" s="24"/>
      <c r="AD54" s="24"/>
      <c r="AE54" s="24"/>
      <c r="AF54" s="182"/>
      <c r="AI54" s="182"/>
      <c r="AK54" s="182" t="s">
        <v>2</v>
      </c>
      <c r="AL54" s="36" t="s">
        <v>41</v>
      </c>
      <c r="AM54" s="94"/>
      <c r="AN54" s="95"/>
      <c r="AO54" s="28"/>
      <c r="AP54" s="28"/>
      <c r="AQ54" s="28"/>
    </row>
    <row r="55" spans="1:43" ht="11.25" customHeight="1" x14ac:dyDescent="0.2">
      <c r="A55" s="28"/>
      <c r="B55" s="757"/>
      <c r="C55" s="94"/>
      <c r="D55" s="95"/>
      <c r="E55" s="899" t="s">
        <v>596</v>
      </c>
      <c r="F55" s="899"/>
      <c r="G55" s="899"/>
      <c r="H55" s="899"/>
      <c r="I55" s="899"/>
      <c r="J55" s="899"/>
      <c r="K55" s="899"/>
      <c r="L55" s="899"/>
      <c r="M55" s="899"/>
      <c r="N55" s="899"/>
      <c r="O55" s="899"/>
      <c r="P55" s="899"/>
      <c r="Q55" s="899"/>
      <c r="R55" s="899"/>
      <c r="S55" s="899"/>
      <c r="T55" s="899"/>
      <c r="U55" s="94"/>
      <c r="V55" s="95"/>
      <c r="W55" s="24"/>
      <c r="X55" s="700" t="s">
        <v>1453</v>
      </c>
      <c r="Y55" s="792"/>
      <c r="Z55" s="792"/>
      <c r="AA55" s="792"/>
      <c r="AB55" s="792"/>
      <c r="AC55" s="792"/>
      <c r="AD55" s="792"/>
      <c r="AE55" s="792"/>
      <c r="AG55" s="182"/>
      <c r="AH55" s="182"/>
      <c r="AI55" s="239"/>
      <c r="AJ55" s="182" t="s">
        <v>2</v>
      </c>
      <c r="AK55" s="182"/>
      <c r="AL55" s="36" t="s">
        <v>49</v>
      </c>
      <c r="AM55" s="94"/>
      <c r="AN55" s="95"/>
      <c r="AO55" s="28"/>
      <c r="AP55" s="28"/>
      <c r="AQ55" s="28"/>
    </row>
    <row r="56" spans="1:43" x14ac:dyDescent="0.2">
      <c r="A56" s="28"/>
      <c r="B56" s="757"/>
      <c r="C56" s="94"/>
      <c r="D56" s="95"/>
      <c r="E56" s="899"/>
      <c r="F56" s="899"/>
      <c r="G56" s="899"/>
      <c r="H56" s="899"/>
      <c r="I56" s="899"/>
      <c r="J56" s="899"/>
      <c r="K56" s="899"/>
      <c r="L56" s="899"/>
      <c r="M56" s="899"/>
      <c r="N56" s="899"/>
      <c r="O56" s="899"/>
      <c r="P56" s="899"/>
      <c r="Q56" s="899"/>
      <c r="R56" s="899"/>
      <c r="S56" s="899"/>
      <c r="T56" s="899"/>
      <c r="U56" s="94"/>
      <c r="V56" s="95"/>
      <c r="W56" s="24"/>
      <c r="X56" s="700" t="s">
        <v>599</v>
      </c>
      <c r="Y56" s="24"/>
      <c r="Z56" s="24"/>
      <c r="AA56" s="24"/>
      <c r="AB56" s="24"/>
      <c r="AC56" s="182"/>
      <c r="AD56" s="182" t="s">
        <v>2</v>
      </c>
      <c r="AE56" s="239"/>
      <c r="AF56" s="182"/>
      <c r="AG56" s="182"/>
      <c r="AH56" s="182"/>
      <c r="AI56" s="182"/>
      <c r="AJ56" s="182"/>
      <c r="AK56" s="182"/>
      <c r="AL56" s="36" t="s">
        <v>169</v>
      </c>
      <c r="AM56" s="94"/>
      <c r="AN56" s="95"/>
      <c r="AO56" s="28"/>
      <c r="AP56" s="28"/>
      <c r="AQ56" s="28"/>
    </row>
    <row r="57" spans="1:43" x14ac:dyDescent="0.2">
      <c r="A57" s="28"/>
      <c r="B57" s="757"/>
      <c r="C57" s="94"/>
      <c r="D57" s="95"/>
      <c r="E57" s="899"/>
      <c r="F57" s="899"/>
      <c r="G57" s="899"/>
      <c r="H57" s="899"/>
      <c r="I57" s="899"/>
      <c r="J57" s="899"/>
      <c r="K57" s="899"/>
      <c r="L57" s="899"/>
      <c r="M57" s="899"/>
      <c r="N57" s="899"/>
      <c r="O57" s="899"/>
      <c r="P57" s="899"/>
      <c r="Q57" s="899"/>
      <c r="R57" s="899"/>
      <c r="S57" s="899"/>
      <c r="T57" s="899"/>
      <c r="U57" s="94"/>
      <c r="V57" s="95"/>
      <c r="W57" s="24"/>
      <c r="X57" s="705" t="s">
        <v>600</v>
      </c>
      <c r="Y57" s="159"/>
      <c r="Z57" s="159"/>
      <c r="AA57" s="159"/>
      <c r="AB57" s="159"/>
      <c r="AC57" s="159"/>
      <c r="AD57" s="159"/>
      <c r="AE57" s="24"/>
      <c r="AF57" s="24"/>
      <c r="AG57" s="24"/>
      <c r="AH57" s="24"/>
      <c r="AI57" s="24"/>
      <c r="AJ57" s="24"/>
      <c r="AK57" s="24"/>
      <c r="AL57" s="36"/>
      <c r="AM57" s="94"/>
      <c r="AN57" s="95"/>
      <c r="AO57" s="28"/>
      <c r="AP57" s="28"/>
      <c r="AQ57" s="28"/>
    </row>
    <row r="58" spans="1:43" x14ac:dyDescent="0.2">
      <c r="A58" s="28"/>
      <c r="B58" s="757"/>
      <c r="C58" s="94"/>
      <c r="D58" s="95"/>
      <c r="E58" s="899"/>
      <c r="F58" s="899"/>
      <c r="G58" s="899"/>
      <c r="H58" s="899"/>
      <c r="I58" s="899"/>
      <c r="J58" s="899"/>
      <c r="K58" s="899"/>
      <c r="L58" s="899"/>
      <c r="M58" s="899"/>
      <c r="N58" s="899"/>
      <c r="O58" s="899"/>
      <c r="P58" s="899"/>
      <c r="Q58" s="899"/>
      <c r="R58" s="899"/>
      <c r="S58" s="899"/>
      <c r="T58" s="899"/>
      <c r="U58" s="94"/>
      <c r="V58" s="95"/>
      <c r="W58" s="24"/>
      <c r="X58" s="705"/>
      <c r="Y58" s="159"/>
      <c r="Z58" s="159"/>
      <c r="AA58" s="159"/>
      <c r="AB58" s="159"/>
      <c r="AC58" s="159"/>
      <c r="AD58" s="159"/>
      <c r="AE58" s="24"/>
      <c r="AF58" s="24"/>
      <c r="AG58" s="24"/>
      <c r="AH58" s="24"/>
      <c r="AI58" s="24"/>
      <c r="AJ58" s="24"/>
      <c r="AK58" s="24"/>
      <c r="AL58" s="36"/>
      <c r="AM58" s="94"/>
      <c r="AN58" s="95"/>
      <c r="AO58" s="28"/>
      <c r="AP58" s="28"/>
      <c r="AQ58" s="28"/>
    </row>
    <row r="59" spans="1:43" x14ac:dyDescent="0.2">
      <c r="A59" s="28"/>
      <c r="B59" s="757"/>
      <c r="C59" s="94"/>
      <c r="D59" s="95"/>
      <c r="E59" s="899"/>
      <c r="F59" s="899"/>
      <c r="G59" s="899"/>
      <c r="H59" s="899"/>
      <c r="I59" s="899"/>
      <c r="J59" s="899"/>
      <c r="K59" s="899"/>
      <c r="L59" s="899"/>
      <c r="M59" s="899"/>
      <c r="N59" s="899"/>
      <c r="O59" s="899"/>
      <c r="P59" s="899"/>
      <c r="Q59" s="899"/>
      <c r="R59" s="899"/>
      <c r="S59" s="899"/>
      <c r="T59" s="899"/>
      <c r="U59" s="94"/>
      <c r="V59" s="95"/>
      <c r="W59" s="24"/>
      <c r="X59" s="159"/>
      <c r="Y59" s="157"/>
      <c r="Z59" s="159"/>
      <c r="AA59" s="159"/>
      <c r="AB59" s="159"/>
      <c r="AC59" s="159"/>
      <c r="AE59" s="157"/>
      <c r="AF59" s="157"/>
      <c r="AG59" s="157"/>
      <c r="AH59" s="157"/>
      <c r="AI59" s="157"/>
      <c r="AJ59" s="157"/>
      <c r="AK59" s="24"/>
      <c r="AL59" s="36" t="s">
        <v>170</v>
      </c>
      <c r="AM59" s="94"/>
      <c r="AN59" s="95"/>
      <c r="AO59" s="28"/>
      <c r="AP59" s="28"/>
      <c r="AQ59" s="28"/>
    </row>
    <row r="60" spans="1:43" x14ac:dyDescent="0.2">
      <c r="A60" s="28"/>
      <c r="B60" s="757"/>
      <c r="C60" s="94"/>
      <c r="D60" s="95"/>
      <c r="U60" s="94"/>
      <c r="V60" s="95"/>
      <c r="W60" s="28"/>
      <c r="X60" s="28"/>
      <c r="Y60" s="28"/>
      <c r="Z60" s="890" t="s">
        <v>559</v>
      </c>
      <c r="AA60" s="890"/>
      <c r="AB60" s="890"/>
      <c r="AC60" s="890"/>
      <c r="AD60" s="890"/>
      <c r="AE60" s="890"/>
      <c r="AF60" s="890"/>
      <c r="AG60" s="890"/>
      <c r="AH60" s="890"/>
      <c r="AI60" s="890"/>
      <c r="AJ60" s="890"/>
      <c r="AK60" s="890"/>
      <c r="AL60" s="36"/>
      <c r="AM60" s="94"/>
      <c r="AN60" s="95"/>
      <c r="AO60" s="28"/>
      <c r="AP60" s="28"/>
      <c r="AQ60" s="28"/>
    </row>
    <row r="61" spans="1:43" x14ac:dyDescent="0.2">
      <c r="A61" s="28"/>
      <c r="B61" s="757"/>
      <c r="C61" s="94"/>
      <c r="D61" s="95"/>
      <c r="U61" s="94"/>
      <c r="V61" s="95"/>
      <c r="W61" s="24"/>
      <c r="X61" s="24"/>
      <c r="Y61" s="24"/>
      <c r="Z61" s="24"/>
      <c r="AA61" s="24"/>
      <c r="AB61" s="24"/>
      <c r="AC61" s="24"/>
      <c r="AD61" s="24"/>
      <c r="AE61" s="24"/>
      <c r="AF61" s="24"/>
      <c r="AG61" s="24"/>
      <c r="AH61" s="24"/>
      <c r="AI61" s="24"/>
      <c r="AJ61" s="24"/>
      <c r="AK61" s="24"/>
      <c r="AL61" s="36"/>
      <c r="AM61" s="94"/>
      <c r="AN61" s="95"/>
      <c r="AO61" s="28"/>
      <c r="AP61" s="28"/>
      <c r="AQ61" s="28"/>
    </row>
    <row r="62" spans="1:43" ht="10.5" x14ac:dyDescent="0.25">
      <c r="A62" s="28"/>
      <c r="B62" s="757"/>
      <c r="C62" s="94"/>
      <c r="D62" s="95"/>
      <c r="E62" s="308"/>
      <c r="F62" s="308"/>
      <c r="G62" s="308"/>
      <c r="H62" s="308"/>
      <c r="I62" s="308"/>
      <c r="J62" s="308"/>
      <c r="K62" s="308"/>
      <c r="L62" s="308"/>
      <c r="M62" s="308"/>
      <c r="N62" s="308"/>
      <c r="O62" s="308"/>
      <c r="P62" s="308"/>
      <c r="Q62" s="308"/>
      <c r="R62" s="308"/>
      <c r="S62" s="308"/>
      <c r="T62" s="308"/>
      <c r="U62" s="94"/>
      <c r="V62" s="95"/>
      <c r="W62" s="704" t="s">
        <v>601</v>
      </c>
      <c r="X62" s="24"/>
      <c r="Y62" s="24"/>
      <c r="Z62" s="24"/>
      <c r="AA62" s="24"/>
      <c r="AB62" s="24"/>
      <c r="AC62" s="24"/>
      <c r="AD62" s="24"/>
      <c r="AE62" s="24"/>
      <c r="AF62" s="24"/>
      <c r="AG62" s="24"/>
      <c r="AH62" s="24"/>
      <c r="AI62" s="28"/>
      <c r="AJ62" s="28"/>
      <c r="AK62" s="24"/>
      <c r="AL62" s="36"/>
      <c r="AM62" s="94"/>
      <c r="AN62" s="95"/>
      <c r="AO62" s="28"/>
      <c r="AP62" s="28"/>
      <c r="AQ62" s="28"/>
    </row>
    <row r="63" spans="1:43" x14ac:dyDescent="0.2">
      <c r="A63" s="28"/>
      <c r="B63" s="757"/>
      <c r="C63" s="94"/>
      <c r="D63" s="95"/>
      <c r="E63" s="890" t="s">
        <v>595</v>
      </c>
      <c r="F63" s="890"/>
      <c r="G63" s="890"/>
      <c r="H63" s="890"/>
      <c r="I63" s="890"/>
      <c r="J63" s="890"/>
      <c r="K63" s="890"/>
      <c r="L63" s="890"/>
      <c r="M63" s="890"/>
      <c r="N63" s="890"/>
      <c r="O63" s="890"/>
      <c r="P63" s="890"/>
      <c r="Q63" s="890"/>
      <c r="R63" s="890"/>
      <c r="S63" s="890"/>
      <c r="T63" s="890"/>
      <c r="U63" s="94"/>
      <c r="V63" s="95"/>
      <c r="W63" s="24"/>
      <c r="X63" s="700" t="s">
        <v>602</v>
      </c>
      <c r="Y63" s="24"/>
      <c r="Z63" s="24"/>
      <c r="AA63" s="24"/>
      <c r="AB63" s="24"/>
      <c r="AC63" s="24"/>
      <c r="AD63" s="24"/>
      <c r="AE63" s="24"/>
      <c r="AF63" s="24"/>
      <c r="AG63" s="182" t="s">
        <v>2</v>
      </c>
      <c r="AH63" s="182"/>
      <c r="AI63" s="239"/>
      <c r="AJ63" s="182"/>
      <c r="AK63" s="182"/>
      <c r="AL63" s="650" t="s">
        <v>42</v>
      </c>
      <c r="AM63" s="94"/>
      <c r="AN63" s="95"/>
      <c r="AO63" s="28"/>
      <c r="AP63" s="28"/>
      <c r="AQ63" s="28"/>
    </row>
    <row r="64" spans="1:43" x14ac:dyDescent="0.2">
      <c r="A64" s="28"/>
      <c r="B64" s="757"/>
      <c r="C64" s="94"/>
      <c r="D64" s="95"/>
      <c r="U64" s="94"/>
      <c r="V64" s="95"/>
      <c r="W64" s="24"/>
      <c r="X64" s="700" t="s">
        <v>603</v>
      </c>
      <c r="Y64" s="24"/>
      <c r="Z64" s="24"/>
      <c r="AA64" s="24"/>
      <c r="AB64" s="24"/>
      <c r="AC64" s="24"/>
      <c r="AD64" s="24"/>
      <c r="AE64" s="24"/>
      <c r="AF64" s="24"/>
      <c r="AG64" s="182" t="s">
        <v>2</v>
      </c>
      <c r="AH64" s="182"/>
      <c r="AI64" s="239"/>
      <c r="AJ64" s="182"/>
      <c r="AK64" s="182"/>
      <c r="AL64" s="651" t="s">
        <v>43</v>
      </c>
      <c r="AM64" s="94"/>
      <c r="AN64" s="95"/>
      <c r="AO64" s="28"/>
      <c r="AP64" s="28"/>
      <c r="AQ64" s="28"/>
    </row>
    <row r="65" spans="1:43" x14ac:dyDescent="0.2">
      <c r="A65" s="28"/>
      <c r="B65" s="757"/>
      <c r="C65" s="94"/>
      <c r="D65" s="95"/>
      <c r="U65" s="94"/>
      <c r="V65" s="95"/>
      <c r="W65" s="24"/>
      <c r="X65" s="700" t="s">
        <v>599</v>
      </c>
      <c r="Y65" s="24"/>
      <c r="Z65" s="24"/>
      <c r="AA65" s="24"/>
      <c r="AB65" s="24"/>
      <c r="AC65" s="182"/>
      <c r="AD65" s="182" t="s">
        <v>2</v>
      </c>
      <c r="AE65" s="239"/>
      <c r="AF65" s="182"/>
      <c r="AG65" s="182"/>
      <c r="AH65" s="182"/>
      <c r="AI65" s="182"/>
      <c r="AJ65" s="182"/>
      <c r="AK65" s="182"/>
      <c r="AL65" s="651" t="s">
        <v>44</v>
      </c>
      <c r="AM65" s="94"/>
      <c r="AN65" s="95"/>
      <c r="AO65" s="28"/>
      <c r="AP65" s="28"/>
      <c r="AQ65" s="28"/>
    </row>
    <row r="66" spans="1:43" x14ac:dyDescent="0.2">
      <c r="A66" s="28"/>
      <c r="B66" s="757"/>
      <c r="C66" s="94"/>
      <c r="D66" s="95"/>
      <c r="E66" s="24"/>
      <c r="F66" s="24"/>
      <c r="G66" s="24"/>
      <c r="H66" s="24"/>
      <c r="I66" s="24"/>
      <c r="J66" s="24"/>
      <c r="K66" s="24"/>
      <c r="L66" s="24"/>
      <c r="M66" s="24"/>
      <c r="N66" s="24"/>
      <c r="O66" s="24"/>
      <c r="P66" s="24"/>
      <c r="Q66" s="24"/>
      <c r="R66" s="24"/>
      <c r="S66" s="24"/>
      <c r="T66" s="24"/>
      <c r="U66" s="94"/>
      <c r="V66" s="95"/>
      <c r="W66" s="24"/>
      <c r="X66" s="705" t="s">
        <v>604</v>
      </c>
      <c r="Y66" s="24"/>
      <c r="Z66" s="24"/>
      <c r="AA66" s="24"/>
      <c r="AB66" s="24"/>
      <c r="AC66" s="24"/>
      <c r="AD66" s="24"/>
      <c r="AE66" s="24"/>
      <c r="AF66" s="24"/>
      <c r="AG66" s="24"/>
      <c r="AH66" s="24"/>
      <c r="AI66" s="24"/>
      <c r="AJ66" s="24"/>
      <c r="AK66" s="24"/>
      <c r="AL66" s="36"/>
      <c r="AM66" s="94"/>
      <c r="AN66" s="95"/>
      <c r="AO66" s="28"/>
      <c r="AP66" s="28"/>
      <c r="AQ66" s="28"/>
    </row>
    <row r="67" spans="1:43" x14ac:dyDescent="0.2">
      <c r="A67" s="28"/>
      <c r="B67" s="757"/>
      <c r="C67" s="94"/>
      <c r="D67" s="95"/>
      <c r="E67" s="24"/>
      <c r="F67" s="24"/>
      <c r="G67" s="24"/>
      <c r="H67" s="24"/>
      <c r="I67" s="24"/>
      <c r="J67" s="24"/>
      <c r="K67" s="24"/>
      <c r="L67" s="24"/>
      <c r="M67" s="24"/>
      <c r="N67" s="24"/>
      <c r="O67" s="24"/>
      <c r="P67" s="24"/>
      <c r="Q67" s="24"/>
      <c r="R67" s="24"/>
      <c r="S67" s="24"/>
      <c r="T67" s="24"/>
      <c r="U67" s="94"/>
      <c r="V67" s="95"/>
      <c r="W67" s="24"/>
      <c r="X67" s="24"/>
      <c r="Y67" s="24"/>
      <c r="Z67" s="24"/>
      <c r="AA67" s="24"/>
      <c r="AB67" s="24"/>
      <c r="AC67" s="24"/>
      <c r="AD67" s="24"/>
      <c r="AE67" s="24"/>
      <c r="AF67" s="24"/>
      <c r="AG67" s="24"/>
      <c r="AH67" s="24"/>
      <c r="AI67" s="24"/>
      <c r="AJ67" s="24"/>
      <c r="AK67" s="24"/>
      <c r="AL67" s="36"/>
      <c r="AM67" s="94"/>
      <c r="AN67" s="95"/>
      <c r="AO67" s="28"/>
      <c r="AP67" s="28"/>
      <c r="AQ67" s="28"/>
    </row>
    <row r="68" spans="1:43" x14ac:dyDescent="0.2">
      <c r="A68" s="28"/>
      <c r="B68" s="757"/>
      <c r="C68" s="94"/>
      <c r="D68" s="95"/>
      <c r="E68" s="24"/>
      <c r="F68" s="24"/>
      <c r="G68" s="24"/>
      <c r="H68" s="24"/>
      <c r="I68" s="24"/>
      <c r="J68" s="24"/>
      <c r="K68" s="24"/>
      <c r="L68" s="24"/>
      <c r="M68" s="24"/>
      <c r="N68" s="24"/>
      <c r="O68" s="24"/>
      <c r="P68" s="24"/>
      <c r="Q68" s="24"/>
      <c r="R68" s="24"/>
      <c r="S68" s="24"/>
      <c r="T68" s="24"/>
      <c r="U68" s="94"/>
      <c r="V68" s="95"/>
      <c r="W68" s="24"/>
      <c r="X68" s="24"/>
      <c r="Y68" s="159"/>
      <c r="Z68" s="159"/>
      <c r="AA68" s="159"/>
      <c r="AB68" s="157"/>
      <c r="AD68" s="157"/>
      <c r="AE68" s="157"/>
      <c r="AF68" s="157"/>
      <c r="AG68" s="157"/>
      <c r="AH68" s="157"/>
      <c r="AI68" s="157"/>
      <c r="AJ68" s="157"/>
      <c r="AK68" s="157"/>
      <c r="AL68" s="36" t="s">
        <v>45</v>
      </c>
      <c r="AM68" s="94"/>
      <c r="AN68" s="95"/>
      <c r="AO68" s="28"/>
      <c r="AP68" s="28"/>
      <c r="AQ68" s="28"/>
    </row>
    <row r="69" spans="1:43" x14ac:dyDescent="0.2">
      <c r="A69" s="28"/>
      <c r="B69" s="757"/>
      <c r="C69" s="94"/>
      <c r="D69" s="95"/>
      <c r="E69" s="24"/>
      <c r="F69" s="24"/>
      <c r="G69" s="24"/>
      <c r="H69" s="24"/>
      <c r="I69" s="24"/>
      <c r="J69" s="24"/>
      <c r="K69" s="24"/>
      <c r="L69" s="24"/>
      <c r="M69" s="24"/>
      <c r="N69" s="24"/>
      <c r="O69" s="24"/>
      <c r="P69" s="24"/>
      <c r="Q69" s="24"/>
      <c r="R69" s="24"/>
      <c r="S69" s="24"/>
      <c r="T69" s="24"/>
      <c r="U69" s="94"/>
      <c r="V69" s="95"/>
      <c r="W69" s="28"/>
      <c r="X69" s="28"/>
      <c r="Y69" s="28"/>
      <c r="Z69" s="890" t="s">
        <v>559</v>
      </c>
      <c r="AA69" s="890"/>
      <c r="AB69" s="890"/>
      <c r="AC69" s="890"/>
      <c r="AD69" s="890"/>
      <c r="AE69" s="890"/>
      <c r="AF69" s="890"/>
      <c r="AG69" s="890"/>
      <c r="AH69" s="890"/>
      <c r="AI69" s="890"/>
      <c r="AJ69" s="890"/>
      <c r="AK69" s="890"/>
      <c r="AL69" s="36"/>
      <c r="AM69" s="94"/>
      <c r="AN69" s="95"/>
      <c r="AO69" s="28"/>
      <c r="AP69" s="28"/>
      <c r="AQ69" s="28"/>
    </row>
    <row r="70" spans="1:43" x14ac:dyDescent="0.2">
      <c r="A70" s="28"/>
      <c r="B70" s="757"/>
      <c r="C70" s="94"/>
      <c r="D70" s="95"/>
      <c r="E70" s="28"/>
      <c r="F70" s="28"/>
      <c r="G70" s="28"/>
      <c r="H70" s="28"/>
      <c r="I70" s="28"/>
      <c r="J70" s="28"/>
      <c r="K70" s="28"/>
      <c r="L70" s="28"/>
      <c r="M70" s="28"/>
      <c r="N70" s="28"/>
      <c r="O70" s="28"/>
      <c r="P70" s="28"/>
      <c r="Q70" s="24"/>
      <c r="R70" s="24"/>
      <c r="S70" s="28"/>
      <c r="T70" s="24"/>
      <c r="U70" s="94"/>
      <c r="V70" s="95"/>
      <c r="W70" s="24"/>
      <c r="X70" s="24"/>
      <c r="Y70" s="24"/>
      <c r="Z70" s="24"/>
      <c r="AA70" s="24"/>
      <c r="AC70" s="24"/>
      <c r="AD70" s="24"/>
      <c r="AE70" s="24"/>
      <c r="AF70" s="24"/>
      <c r="AG70" s="24"/>
      <c r="AH70" s="24"/>
      <c r="AI70" s="24"/>
      <c r="AJ70" s="24"/>
      <c r="AK70" s="24"/>
      <c r="AL70" s="36"/>
      <c r="AM70" s="94"/>
      <c r="AN70" s="95"/>
      <c r="AO70" s="28"/>
      <c r="AP70" s="28"/>
      <c r="AQ70" s="28"/>
    </row>
    <row r="71" spans="1:43" x14ac:dyDescent="0.2">
      <c r="A71" s="28"/>
      <c r="B71" s="757"/>
      <c r="C71" s="94"/>
      <c r="D71" s="95"/>
      <c r="E71" s="28"/>
      <c r="F71" s="28"/>
      <c r="G71" s="28"/>
      <c r="H71" s="28"/>
      <c r="I71" s="28"/>
      <c r="J71" s="28"/>
      <c r="K71" s="28"/>
      <c r="L71" s="28"/>
      <c r="M71" s="28"/>
      <c r="N71" s="28"/>
      <c r="O71" s="28"/>
      <c r="P71" s="28"/>
      <c r="Q71" s="28"/>
      <c r="R71" s="28"/>
      <c r="S71" s="24"/>
      <c r="T71" s="24"/>
      <c r="U71" s="94"/>
      <c r="V71" s="95"/>
      <c r="W71" s="702" t="s">
        <v>558</v>
      </c>
      <c r="X71" s="24"/>
      <c r="Y71" s="24"/>
      <c r="Z71" s="28"/>
      <c r="AB71" s="28"/>
      <c r="AC71" s="28"/>
      <c r="AD71" s="28"/>
      <c r="AE71" s="28"/>
      <c r="AF71" s="28"/>
      <c r="AG71" s="28"/>
      <c r="AH71" s="28"/>
      <c r="AI71" s="28"/>
      <c r="AJ71" s="28"/>
      <c r="AK71" s="24"/>
      <c r="AL71" s="36" t="s">
        <v>48</v>
      </c>
      <c r="AM71" s="94"/>
      <c r="AN71" s="95"/>
      <c r="AO71" s="28"/>
      <c r="AP71" s="28"/>
      <c r="AQ71" s="28"/>
    </row>
    <row r="72" spans="1:43" x14ac:dyDescent="0.2">
      <c r="A72" s="28"/>
      <c r="B72" s="757"/>
      <c r="C72" s="94"/>
      <c r="D72" s="95"/>
      <c r="E72" s="28"/>
      <c r="F72" s="28"/>
      <c r="G72" s="28"/>
      <c r="H72" s="28"/>
      <c r="I72" s="28"/>
      <c r="J72" s="28"/>
      <c r="K72" s="28"/>
      <c r="L72" s="28"/>
      <c r="M72" s="28"/>
      <c r="N72" s="28"/>
      <c r="O72" s="28"/>
      <c r="P72" s="28"/>
      <c r="Q72" s="28"/>
      <c r="R72" s="28"/>
      <c r="S72" s="24"/>
      <c r="T72" s="24"/>
      <c r="U72" s="94"/>
      <c r="V72" s="95"/>
      <c r="W72" s="24"/>
      <c r="X72" s="24"/>
      <c r="Y72" s="24"/>
      <c r="Z72" s="890" t="s">
        <v>559</v>
      </c>
      <c r="AA72" s="890"/>
      <c r="AB72" s="890"/>
      <c r="AC72" s="890"/>
      <c r="AD72" s="890"/>
      <c r="AE72" s="890"/>
      <c r="AF72" s="890"/>
      <c r="AG72" s="890"/>
      <c r="AH72" s="890"/>
      <c r="AI72" s="890"/>
      <c r="AJ72" s="890"/>
      <c r="AK72" s="890"/>
      <c r="AL72" s="36"/>
      <c r="AM72" s="94"/>
      <c r="AN72" s="95"/>
      <c r="AO72" s="28"/>
      <c r="AP72" s="28"/>
      <c r="AQ72" s="28"/>
    </row>
    <row r="73" spans="1:43" x14ac:dyDescent="0.2">
      <c r="A73" s="28"/>
      <c r="B73" s="757"/>
      <c r="C73" s="94"/>
      <c r="D73" s="95"/>
      <c r="E73" s="28"/>
      <c r="F73" s="28"/>
      <c r="G73" s="28"/>
      <c r="H73" s="28"/>
      <c r="I73" s="28"/>
      <c r="J73" s="28"/>
      <c r="K73" s="28"/>
      <c r="L73" s="28"/>
      <c r="M73" s="28"/>
      <c r="N73" s="28"/>
      <c r="O73" s="28"/>
      <c r="P73" s="28"/>
      <c r="Q73" s="28"/>
      <c r="R73" s="28"/>
      <c r="S73" s="28"/>
      <c r="T73" s="28"/>
      <c r="U73" s="94"/>
      <c r="V73" s="95"/>
      <c r="W73" s="702" t="s">
        <v>560</v>
      </c>
      <c r="X73" s="28"/>
      <c r="Y73" s="28"/>
      <c r="Z73" s="28"/>
      <c r="AA73" s="28"/>
      <c r="AB73" s="90" t="s">
        <v>2</v>
      </c>
      <c r="AC73" s="239"/>
      <c r="AD73" s="90"/>
      <c r="AE73" s="90"/>
      <c r="AF73" s="90"/>
      <c r="AG73" s="90"/>
      <c r="AH73" s="90"/>
      <c r="AI73" s="90"/>
      <c r="AJ73" s="90"/>
      <c r="AK73" s="90"/>
      <c r="AL73" s="42" t="s">
        <v>7</v>
      </c>
      <c r="AM73" s="94"/>
      <c r="AN73" s="95"/>
      <c r="AO73" s="28"/>
      <c r="AP73" s="432"/>
      <c r="AQ73" s="28"/>
    </row>
    <row r="74" spans="1:43" ht="6" customHeight="1" x14ac:dyDescent="0.2">
      <c r="A74" s="30"/>
      <c r="B74" s="793"/>
      <c r="C74" s="91"/>
      <c r="D74" s="44"/>
      <c r="E74" s="30"/>
      <c r="F74" s="30"/>
      <c r="G74" s="30"/>
      <c r="H74" s="30"/>
      <c r="I74" s="30"/>
      <c r="J74" s="30"/>
      <c r="K74" s="30"/>
      <c r="L74" s="30"/>
      <c r="M74" s="30"/>
      <c r="N74" s="30"/>
      <c r="O74" s="30"/>
      <c r="P74" s="30"/>
      <c r="Q74" s="30"/>
      <c r="R74" s="30"/>
      <c r="S74" s="30"/>
      <c r="T74" s="30"/>
      <c r="U74" s="91"/>
      <c r="V74" s="44"/>
      <c r="W74" s="30"/>
      <c r="X74" s="30"/>
      <c r="Y74" s="30"/>
      <c r="Z74" s="30"/>
      <c r="AA74" s="30"/>
      <c r="AB74" s="30"/>
      <c r="AC74" s="30"/>
      <c r="AD74" s="30"/>
      <c r="AE74" s="30"/>
      <c r="AF74" s="30"/>
      <c r="AG74" s="30"/>
      <c r="AH74" s="30"/>
      <c r="AI74" s="30"/>
      <c r="AJ74" s="30"/>
      <c r="AK74" s="30"/>
      <c r="AL74" s="185"/>
      <c r="AM74" s="91"/>
      <c r="AN74" s="44"/>
      <c r="AO74" s="30"/>
      <c r="AP74" s="30"/>
      <c r="AQ74" s="30"/>
    </row>
    <row r="75" spans="1:43" ht="6" customHeight="1" x14ac:dyDescent="0.2">
      <c r="A75" s="26"/>
      <c r="B75" s="756"/>
      <c r="C75" s="89"/>
      <c r="D75" s="45"/>
      <c r="E75" s="26"/>
      <c r="F75" s="26"/>
      <c r="G75" s="26"/>
      <c r="H75" s="26"/>
      <c r="I75" s="26"/>
      <c r="J75" s="26"/>
      <c r="K75" s="26"/>
      <c r="L75" s="26"/>
      <c r="M75" s="26"/>
      <c r="N75" s="26"/>
      <c r="O75" s="26"/>
      <c r="P75" s="26"/>
      <c r="Q75" s="26"/>
      <c r="R75" s="26"/>
      <c r="S75" s="26"/>
      <c r="T75" s="26"/>
      <c r="U75" s="89"/>
      <c r="V75" s="45"/>
      <c r="W75" s="26"/>
      <c r="X75" s="26"/>
      <c r="Y75" s="26"/>
      <c r="Z75" s="26"/>
      <c r="AA75" s="26"/>
      <c r="AB75" s="26"/>
      <c r="AC75" s="26"/>
      <c r="AD75" s="26"/>
      <c r="AE75" s="26"/>
      <c r="AF75" s="26"/>
      <c r="AG75" s="26"/>
      <c r="AH75" s="26"/>
      <c r="AI75" s="26"/>
      <c r="AJ75" s="26"/>
      <c r="AK75" s="26"/>
      <c r="AL75" s="187"/>
      <c r="AM75" s="89"/>
      <c r="AN75" s="45"/>
      <c r="AO75" s="26"/>
      <c r="AP75" s="26"/>
      <c r="AQ75" s="26"/>
    </row>
    <row r="76" spans="1:43" ht="11.25" customHeight="1" x14ac:dyDescent="0.2">
      <c r="A76" s="28"/>
      <c r="B76" s="777">
        <v>308</v>
      </c>
      <c r="C76" s="94"/>
      <c r="D76" s="95"/>
      <c r="E76" s="927" t="str">
        <f ca="1">VLOOKUP(INDIRECT(ADDRESS(ROW(),COLUMN()-3)),Language_Translations,MATCH(Language_Selected,Language_Options,0),FALSE)</f>
        <v>En quel mois et en quelle année la stérilisation a-t-eIle été effectuée ?</v>
      </c>
      <c r="F76" s="927"/>
      <c r="G76" s="927"/>
      <c r="H76" s="927"/>
      <c r="I76" s="927"/>
      <c r="J76" s="927"/>
      <c r="K76" s="927"/>
      <c r="L76" s="927"/>
      <c r="M76" s="927"/>
      <c r="N76" s="927"/>
      <c r="O76" s="927"/>
      <c r="P76" s="927"/>
      <c r="Q76" s="927"/>
      <c r="R76" s="927"/>
      <c r="S76" s="927"/>
      <c r="T76" s="927"/>
      <c r="U76" s="94"/>
      <c r="V76" s="95"/>
      <c r="W76" s="28"/>
      <c r="X76" s="28"/>
      <c r="Y76" s="28"/>
      <c r="Z76" s="28"/>
      <c r="AA76" s="28"/>
      <c r="AB76" s="28"/>
      <c r="AC76" s="28"/>
      <c r="AD76" s="28"/>
      <c r="AE76" s="28"/>
      <c r="AF76" s="28"/>
      <c r="AG76" s="28"/>
      <c r="AH76" s="28"/>
      <c r="AI76" s="45"/>
      <c r="AJ76" s="89"/>
      <c r="AK76" s="45"/>
      <c r="AL76" s="37"/>
      <c r="AM76" s="94"/>
      <c r="AN76" s="95"/>
      <c r="AO76" s="24"/>
      <c r="AP76" s="24"/>
      <c r="AQ76" s="24"/>
    </row>
    <row r="77" spans="1:43" ht="11.25" customHeight="1" x14ac:dyDescent="0.2">
      <c r="A77" s="28"/>
      <c r="B77" s="777"/>
      <c r="C77" s="94"/>
      <c r="D77" s="95"/>
      <c r="E77" s="927"/>
      <c r="F77" s="927"/>
      <c r="G77" s="927"/>
      <c r="H77" s="927"/>
      <c r="I77" s="927"/>
      <c r="J77" s="927"/>
      <c r="K77" s="927"/>
      <c r="L77" s="927"/>
      <c r="M77" s="927"/>
      <c r="N77" s="927"/>
      <c r="O77" s="927"/>
      <c r="P77" s="927"/>
      <c r="Q77" s="927"/>
      <c r="R77" s="927"/>
      <c r="S77" s="927"/>
      <c r="T77" s="927"/>
      <c r="U77" s="94"/>
      <c r="V77" s="95"/>
      <c r="W77" s="28" t="s">
        <v>388</v>
      </c>
      <c r="X77" s="28"/>
      <c r="Y77" s="28"/>
      <c r="Z77" s="90" t="s">
        <v>2</v>
      </c>
      <c r="AA77" s="239"/>
      <c r="AB77" s="90"/>
      <c r="AC77" s="90"/>
      <c r="AD77" s="90"/>
      <c r="AE77" s="90"/>
      <c r="AF77" s="90"/>
      <c r="AG77" s="90"/>
      <c r="AH77" s="90"/>
      <c r="AI77" s="44"/>
      <c r="AJ77" s="91"/>
      <c r="AK77" s="44"/>
      <c r="AL77" s="39"/>
      <c r="AM77" s="94"/>
      <c r="AN77" s="95"/>
      <c r="AO77" s="24"/>
      <c r="AP77" s="939">
        <v>310</v>
      </c>
      <c r="AQ77" s="24"/>
    </row>
    <row r="78" spans="1:43" ht="11.25" customHeight="1" x14ac:dyDescent="0.2">
      <c r="A78" s="28"/>
      <c r="B78" s="777"/>
      <c r="C78" s="94"/>
      <c r="D78" s="95"/>
      <c r="E78" s="927"/>
      <c r="F78" s="927"/>
      <c r="G78" s="927"/>
      <c r="H78" s="927"/>
      <c r="I78" s="927"/>
      <c r="J78" s="927"/>
      <c r="K78" s="927"/>
      <c r="L78" s="927"/>
      <c r="M78" s="927"/>
      <c r="N78" s="927"/>
      <c r="O78" s="927"/>
      <c r="P78" s="927"/>
      <c r="Q78" s="927"/>
      <c r="R78" s="927"/>
      <c r="S78" s="927"/>
      <c r="T78" s="927"/>
      <c r="U78" s="94"/>
      <c r="V78" s="95"/>
      <c r="W78" s="28"/>
      <c r="X78" s="28"/>
      <c r="Y78" s="28"/>
      <c r="Z78" s="28"/>
      <c r="AA78" s="28"/>
      <c r="AB78" s="28"/>
      <c r="AC78" s="28"/>
      <c r="AD78" s="28"/>
      <c r="AE78" s="45"/>
      <c r="AF78" s="89"/>
      <c r="AG78" s="45"/>
      <c r="AH78" s="37"/>
      <c r="AI78" s="45"/>
      <c r="AJ78" s="89"/>
      <c r="AK78" s="45"/>
      <c r="AL78" s="37"/>
      <c r="AM78" s="94"/>
      <c r="AN78" s="95"/>
      <c r="AO78" s="24"/>
      <c r="AP78" s="939"/>
      <c r="AQ78" s="24"/>
    </row>
    <row r="79" spans="1:43" ht="11.25" customHeight="1" x14ac:dyDescent="0.2">
      <c r="A79" s="28"/>
      <c r="B79" s="777"/>
      <c r="C79" s="94"/>
      <c r="D79" s="95"/>
      <c r="E79" s="927"/>
      <c r="F79" s="927"/>
      <c r="G79" s="927"/>
      <c r="H79" s="927"/>
      <c r="I79" s="927"/>
      <c r="J79" s="927"/>
      <c r="K79" s="927"/>
      <c r="L79" s="927"/>
      <c r="M79" s="927"/>
      <c r="N79" s="927"/>
      <c r="O79" s="927"/>
      <c r="P79" s="927"/>
      <c r="Q79" s="927"/>
      <c r="R79" s="927"/>
      <c r="S79" s="927"/>
      <c r="T79" s="927"/>
      <c r="U79" s="94"/>
      <c r="V79" s="95"/>
      <c r="W79" s="28" t="s">
        <v>389</v>
      </c>
      <c r="X79" s="28"/>
      <c r="Y79" s="28"/>
      <c r="Z79" s="90" t="s">
        <v>2</v>
      </c>
      <c r="AA79" s="90"/>
      <c r="AB79" s="90"/>
      <c r="AC79" s="90"/>
      <c r="AD79" s="90"/>
      <c r="AE79" s="44"/>
      <c r="AF79" s="91"/>
      <c r="AG79" s="44"/>
      <c r="AH79" s="39"/>
      <c r="AI79" s="44"/>
      <c r="AJ79" s="91"/>
      <c r="AK79" s="44"/>
      <c r="AL79" s="39"/>
      <c r="AM79" s="94"/>
      <c r="AN79" s="95"/>
      <c r="AO79" s="24"/>
      <c r="AP79" s="24"/>
      <c r="AQ79" s="24"/>
    </row>
    <row r="80" spans="1:43" ht="6" customHeight="1" x14ac:dyDescent="0.2">
      <c r="A80" s="30"/>
      <c r="B80" s="793"/>
      <c r="C80" s="91"/>
      <c r="D80" s="44"/>
      <c r="E80" s="30"/>
      <c r="F80" s="30"/>
      <c r="G80" s="30"/>
      <c r="H80" s="30"/>
      <c r="I80" s="30"/>
      <c r="J80" s="30"/>
      <c r="K80" s="30"/>
      <c r="L80" s="30"/>
      <c r="M80" s="30"/>
      <c r="N80" s="30"/>
      <c r="O80" s="30"/>
      <c r="P80" s="30"/>
      <c r="Q80" s="30"/>
      <c r="R80" s="30"/>
      <c r="S80" s="30"/>
      <c r="T80" s="30"/>
      <c r="U80" s="91"/>
      <c r="V80" s="44"/>
      <c r="W80" s="30"/>
      <c r="X80" s="30"/>
      <c r="Y80" s="30"/>
      <c r="Z80" s="30"/>
      <c r="AA80" s="30"/>
      <c r="AB80" s="30"/>
      <c r="AC80" s="30"/>
      <c r="AD80" s="30"/>
      <c r="AE80" s="30"/>
      <c r="AF80" s="30"/>
      <c r="AG80" s="30"/>
      <c r="AH80" s="30"/>
      <c r="AI80" s="30"/>
      <c r="AJ80" s="30"/>
      <c r="AK80" s="30"/>
      <c r="AL80" s="185"/>
      <c r="AM80" s="91"/>
      <c r="AN80" s="44"/>
      <c r="AO80" s="30"/>
      <c r="AP80" s="30"/>
      <c r="AQ80" s="30"/>
    </row>
    <row r="81" spans="1:43" ht="6" customHeight="1" x14ac:dyDescent="0.2">
      <c r="A81" s="26"/>
      <c r="B81" s="756"/>
      <c r="C81" s="89"/>
      <c r="D81" s="45"/>
      <c r="E81" s="26"/>
      <c r="F81" s="26"/>
      <c r="G81" s="26"/>
      <c r="H81" s="26"/>
      <c r="I81" s="26"/>
      <c r="J81" s="26"/>
      <c r="K81" s="26"/>
      <c r="L81" s="26"/>
      <c r="M81" s="26"/>
      <c r="N81" s="26"/>
      <c r="O81" s="26"/>
      <c r="P81" s="26"/>
      <c r="Q81" s="26"/>
      <c r="R81" s="26"/>
      <c r="S81" s="26"/>
      <c r="T81" s="26"/>
      <c r="U81" s="89"/>
      <c r="V81" s="45"/>
      <c r="W81" s="26"/>
      <c r="X81" s="26"/>
      <c r="Y81" s="26"/>
      <c r="Z81" s="26"/>
      <c r="AA81" s="26"/>
      <c r="AB81" s="26"/>
      <c r="AC81" s="26"/>
      <c r="AD81" s="26"/>
      <c r="AE81" s="26"/>
      <c r="AF81" s="26"/>
      <c r="AG81" s="26"/>
      <c r="AH81" s="26"/>
      <c r="AI81" s="26"/>
      <c r="AJ81" s="26"/>
      <c r="AK81" s="26"/>
      <c r="AL81" s="187"/>
      <c r="AM81" s="89"/>
      <c r="AN81" s="45"/>
      <c r="AO81" s="26"/>
      <c r="AP81" s="26"/>
      <c r="AQ81" s="26"/>
    </row>
    <row r="82" spans="1:43" x14ac:dyDescent="0.2">
      <c r="A82" s="28"/>
      <c r="B82" s="757">
        <v>309</v>
      </c>
      <c r="C82" s="94"/>
      <c r="D82" s="95"/>
      <c r="E82" s="918" t="str">
        <f ca="1">VLOOKUP(INDIRECT(ADDRESS(ROW(),COLUMN()-3)),Language_Translations,MATCH(Language_Selected,Language_Options,0),FALSE)</f>
        <v>Depuis quel mois et quelle année utilisez-vous (MÉTHODE ACTUELLE) sans interruption ?
INSISTEZ : Depuis combien de temps utilisez-vous (MÉTHODE ACTUELLE) sans interruption ?</v>
      </c>
      <c r="F82" s="918"/>
      <c r="G82" s="918"/>
      <c r="H82" s="918"/>
      <c r="I82" s="918"/>
      <c r="J82" s="918"/>
      <c r="K82" s="918"/>
      <c r="L82" s="918"/>
      <c r="M82" s="918"/>
      <c r="N82" s="918"/>
      <c r="O82" s="918"/>
      <c r="P82" s="918"/>
      <c r="Q82" s="918"/>
      <c r="R82" s="918"/>
      <c r="S82" s="918"/>
      <c r="T82" s="918"/>
      <c r="U82" s="94"/>
      <c r="V82" s="95"/>
      <c r="W82" s="28"/>
      <c r="X82" s="28"/>
      <c r="Y82" s="28"/>
      <c r="Z82" s="28"/>
      <c r="AA82" s="28"/>
      <c r="AB82" s="28"/>
      <c r="AC82" s="28"/>
      <c r="AD82" s="28"/>
      <c r="AE82" s="28"/>
      <c r="AF82" s="28"/>
      <c r="AG82" s="28"/>
      <c r="AH82" s="28"/>
      <c r="AI82" s="45"/>
      <c r="AJ82" s="89"/>
      <c r="AK82" s="45"/>
      <c r="AL82" s="37"/>
      <c r="AM82" s="94"/>
      <c r="AN82" s="95"/>
      <c r="AO82" s="24"/>
      <c r="AP82" s="24"/>
      <c r="AQ82" s="24"/>
    </row>
    <row r="83" spans="1:43" ht="11.25" customHeight="1" x14ac:dyDescent="0.2">
      <c r="A83" s="28"/>
      <c r="C83" s="94"/>
      <c r="D83" s="95"/>
      <c r="E83" s="918"/>
      <c r="F83" s="918"/>
      <c r="G83" s="918"/>
      <c r="H83" s="918"/>
      <c r="I83" s="918"/>
      <c r="J83" s="918"/>
      <c r="K83" s="918"/>
      <c r="L83" s="918"/>
      <c r="M83" s="918"/>
      <c r="N83" s="918"/>
      <c r="O83" s="918"/>
      <c r="P83" s="918"/>
      <c r="Q83" s="918"/>
      <c r="R83" s="918"/>
      <c r="S83" s="918"/>
      <c r="T83" s="918"/>
      <c r="U83" s="94"/>
      <c r="V83" s="95"/>
      <c r="W83" s="702" t="s">
        <v>388</v>
      </c>
      <c r="X83" s="28"/>
      <c r="Y83" s="28"/>
      <c r="Z83" s="90" t="s">
        <v>2</v>
      </c>
      <c r="AA83" s="239"/>
      <c r="AB83" s="90"/>
      <c r="AC83" s="90"/>
      <c r="AD83" s="90"/>
      <c r="AE83" s="90"/>
      <c r="AF83" s="90"/>
      <c r="AG83" s="90"/>
      <c r="AH83" s="90"/>
      <c r="AI83" s="44"/>
      <c r="AJ83" s="91"/>
      <c r="AK83" s="44"/>
      <c r="AL83" s="39"/>
      <c r="AM83" s="94"/>
      <c r="AN83" s="95"/>
      <c r="AO83" s="28"/>
      <c r="AP83" s="28"/>
      <c r="AQ83" s="28"/>
    </row>
    <row r="84" spans="1:43" x14ac:dyDescent="0.2">
      <c r="A84" s="28"/>
      <c r="B84" s="757"/>
      <c r="C84" s="94"/>
      <c r="D84" s="95"/>
      <c r="E84" s="918"/>
      <c r="F84" s="918"/>
      <c r="G84" s="918"/>
      <c r="H84" s="918"/>
      <c r="I84" s="918"/>
      <c r="J84" s="918"/>
      <c r="K84" s="918"/>
      <c r="L84" s="918"/>
      <c r="M84" s="918"/>
      <c r="N84" s="918"/>
      <c r="O84" s="918"/>
      <c r="P84" s="918"/>
      <c r="Q84" s="918"/>
      <c r="R84" s="918"/>
      <c r="S84" s="918"/>
      <c r="T84" s="918"/>
      <c r="U84" s="94"/>
      <c r="V84" s="95"/>
      <c r="W84" s="28"/>
      <c r="X84" s="28"/>
      <c r="Y84" s="28"/>
      <c r="Z84" s="28"/>
      <c r="AA84" s="28"/>
      <c r="AB84" s="28"/>
      <c r="AC84" s="28"/>
      <c r="AD84" s="28"/>
      <c r="AE84" s="45"/>
      <c r="AF84" s="89"/>
      <c r="AG84" s="45"/>
      <c r="AH84" s="37"/>
      <c r="AI84" s="45"/>
      <c r="AJ84" s="89"/>
      <c r="AK84" s="45"/>
      <c r="AL84" s="37"/>
      <c r="AM84" s="94"/>
      <c r="AN84" s="95"/>
      <c r="AO84" s="28"/>
      <c r="AP84" s="28"/>
      <c r="AQ84" s="28"/>
    </row>
    <row r="85" spans="1:43" x14ac:dyDescent="0.2">
      <c r="A85" s="28"/>
      <c r="B85" s="757"/>
      <c r="C85" s="94"/>
      <c r="D85" s="95"/>
      <c r="E85" s="918"/>
      <c r="F85" s="918"/>
      <c r="G85" s="918"/>
      <c r="H85" s="918"/>
      <c r="I85" s="918"/>
      <c r="J85" s="918"/>
      <c r="K85" s="918"/>
      <c r="L85" s="918"/>
      <c r="M85" s="918"/>
      <c r="N85" s="918"/>
      <c r="O85" s="918"/>
      <c r="P85" s="918"/>
      <c r="Q85" s="918"/>
      <c r="R85" s="918"/>
      <c r="S85" s="918"/>
      <c r="T85" s="918"/>
      <c r="U85" s="94"/>
      <c r="V85" s="95"/>
      <c r="W85" s="702" t="s">
        <v>389</v>
      </c>
      <c r="X85" s="28"/>
      <c r="Y85" s="28"/>
      <c r="Z85" s="90" t="s">
        <v>2</v>
      </c>
      <c r="AA85" s="90"/>
      <c r="AB85" s="90"/>
      <c r="AC85" s="90"/>
      <c r="AD85" s="90"/>
      <c r="AE85" s="44"/>
      <c r="AF85" s="91"/>
      <c r="AG85" s="44"/>
      <c r="AH85" s="39"/>
      <c r="AI85" s="44"/>
      <c r="AJ85" s="91"/>
      <c r="AK85" s="44"/>
      <c r="AL85" s="39"/>
      <c r="AM85" s="94"/>
      <c r="AN85" s="95"/>
      <c r="AO85" s="28"/>
      <c r="AP85" s="28"/>
      <c r="AQ85" s="28"/>
    </row>
    <row r="86" spans="1:43" ht="11.25" customHeight="1" x14ac:dyDescent="0.2">
      <c r="A86" s="28"/>
      <c r="B86" s="757"/>
      <c r="C86" s="94"/>
      <c r="D86" s="95"/>
      <c r="E86" s="918"/>
      <c r="F86" s="918"/>
      <c r="G86" s="918"/>
      <c r="H86" s="918"/>
      <c r="I86" s="918"/>
      <c r="J86" s="918"/>
      <c r="K86" s="918"/>
      <c r="L86" s="918"/>
      <c r="M86" s="918"/>
      <c r="N86" s="918"/>
      <c r="O86" s="918"/>
      <c r="P86" s="918"/>
      <c r="Q86" s="918"/>
      <c r="R86" s="918"/>
      <c r="S86" s="918"/>
      <c r="T86" s="918"/>
      <c r="U86" s="94"/>
      <c r="V86" s="95"/>
      <c r="W86" s="28"/>
      <c r="X86" s="28"/>
      <c r="Y86" s="28"/>
      <c r="Z86" s="28"/>
      <c r="AA86" s="28"/>
      <c r="AB86" s="28"/>
      <c r="AC86" s="28"/>
      <c r="AD86" s="28"/>
      <c r="AE86" s="28"/>
      <c r="AF86" s="28"/>
      <c r="AG86" s="28"/>
      <c r="AH86" s="28"/>
      <c r="AI86" s="28"/>
      <c r="AJ86" s="28"/>
      <c r="AK86" s="28"/>
      <c r="AL86" s="42"/>
      <c r="AM86" s="94"/>
      <c r="AN86" s="95"/>
      <c r="AO86" s="28"/>
      <c r="AP86" s="28"/>
      <c r="AQ86" s="28"/>
    </row>
    <row r="87" spans="1:43" ht="6" customHeight="1" thickBot="1" x14ac:dyDescent="0.25">
      <c r="A87" s="146"/>
      <c r="B87" s="761"/>
      <c r="C87" s="148"/>
      <c r="D87" s="149"/>
      <c r="E87" s="146"/>
      <c r="F87" s="146"/>
      <c r="G87" s="146"/>
      <c r="H87" s="146"/>
      <c r="I87" s="146"/>
      <c r="J87" s="146"/>
      <c r="K87" s="146"/>
      <c r="L87" s="146"/>
      <c r="M87" s="146"/>
      <c r="N87" s="146"/>
      <c r="O87" s="146"/>
      <c r="P87" s="146"/>
      <c r="Q87" s="146"/>
      <c r="R87" s="146"/>
      <c r="S87" s="146"/>
      <c r="T87" s="146"/>
      <c r="U87" s="148"/>
      <c r="V87" s="149"/>
      <c r="W87" s="146"/>
      <c r="X87" s="146"/>
      <c r="Y87" s="146"/>
      <c r="Z87" s="146"/>
      <c r="AA87" s="146"/>
      <c r="AB87" s="146"/>
      <c r="AC87" s="146"/>
      <c r="AD87" s="146"/>
      <c r="AE87" s="146"/>
      <c r="AF87" s="146"/>
      <c r="AG87" s="146"/>
      <c r="AH87" s="146"/>
      <c r="AI87" s="146"/>
      <c r="AJ87" s="146"/>
      <c r="AK87" s="146"/>
      <c r="AL87" s="297"/>
      <c r="AM87" s="148"/>
      <c r="AN87" s="149"/>
      <c r="AO87" s="146"/>
      <c r="AP87" s="146"/>
      <c r="AQ87" s="146"/>
    </row>
    <row r="88" spans="1:43" ht="6" customHeight="1" x14ac:dyDescent="0.2">
      <c r="A88" s="298"/>
      <c r="B88" s="299"/>
      <c r="C88" s="300"/>
      <c r="D88" s="30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235"/>
      <c r="AM88" s="300"/>
      <c r="AN88" s="301"/>
      <c r="AO88" s="1"/>
      <c r="AP88" s="1"/>
      <c r="AQ88" s="302"/>
    </row>
    <row r="89" spans="1:43" x14ac:dyDescent="0.2">
      <c r="A89" s="303"/>
      <c r="B89" s="757">
        <v>310</v>
      </c>
      <c r="C89" s="94"/>
      <c r="D89" s="95"/>
      <c r="E89" s="899" t="s">
        <v>605</v>
      </c>
      <c r="F89" s="899"/>
      <c r="G89" s="899"/>
      <c r="H89" s="899"/>
      <c r="I89" s="899"/>
      <c r="J89" s="899"/>
      <c r="K89" s="899"/>
      <c r="L89" s="899"/>
      <c r="M89" s="899"/>
      <c r="N89" s="899"/>
      <c r="O89" s="899"/>
      <c r="P89" s="899"/>
      <c r="Q89" s="899"/>
      <c r="R89" s="899"/>
      <c r="S89" s="899"/>
      <c r="T89" s="899"/>
      <c r="U89" s="899"/>
      <c r="V89" s="899"/>
      <c r="W89" s="899"/>
      <c r="X89" s="899"/>
      <c r="Y89" s="899"/>
      <c r="Z89" s="899"/>
      <c r="AA89" s="899"/>
      <c r="AB89" s="899"/>
      <c r="AC89" s="899"/>
      <c r="AD89" s="899"/>
      <c r="AE89" s="899"/>
      <c r="AF89" s="899"/>
      <c r="AG89" s="899"/>
      <c r="AH89" s="899"/>
      <c r="AI89" s="899"/>
      <c r="AJ89" s="899"/>
      <c r="AK89" s="899"/>
      <c r="AL89" s="899"/>
      <c r="AM89" s="94"/>
      <c r="AN89" s="95"/>
      <c r="AO89" s="28"/>
      <c r="AP89" s="28"/>
      <c r="AQ89" s="304"/>
    </row>
    <row r="90" spans="1:43" x14ac:dyDescent="0.2">
      <c r="A90" s="303"/>
      <c r="B90" s="757"/>
      <c r="C90" s="94"/>
      <c r="D90" s="95"/>
      <c r="E90" s="899"/>
      <c r="F90" s="899"/>
      <c r="G90" s="899"/>
      <c r="H90" s="899"/>
      <c r="I90" s="899"/>
      <c r="J90" s="899"/>
      <c r="K90" s="899"/>
      <c r="L90" s="899"/>
      <c r="M90" s="899"/>
      <c r="N90" s="899"/>
      <c r="O90" s="899"/>
      <c r="P90" s="899"/>
      <c r="Q90" s="899"/>
      <c r="R90" s="899"/>
      <c r="S90" s="899"/>
      <c r="T90" s="899"/>
      <c r="U90" s="899"/>
      <c r="V90" s="899"/>
      <c r="W90" s="899"/>
      <c r="X90" s="899"/>
      <c r="Y90" s="899"/>
      <c r="Z90" s="899"/>
      <c r="AA90" s="899"/>
      <c r="AB90" s="899"/>
      <c r="AC90" s="899"/>
      <c r="AD90" s="899"/>
      <c r="AE90" s="899"/>
      <c r="AF90" s="899"/>
      <c r="AG90" s="899"/>
      <c r="AH90" s="899"/>
      <c r="AI90" s="899"/>
      <c r="AJ90" s="899"/>
      <c r="AK90" s="899"/>
      <c r="AL90" s="899"/>
      <c r="AM90" s="94"/>
      <c r="AN90" s="95"/>
      <c r="AO90" s="28"/>
      <c r="AP90" s="28"/>
      <c r="AQ90" s="304"/>
    </row>
    <row r="91" spans="1:43" ht="6" customHeight="1" x14ac:dyDescent="0.2">
      <c r="A91" s="303"/>
      <c r="B91" s="757"/>
      <c r="C91" s="94"/>
      <c r="D91" s="95"/>
      <c r="E91" s="308"/>
      <c r="F91" s="308"/>
      <c r="G91" s="308"/>
      <c r="H91" s="308"/>
      <c r="I91" s="308"/>
      <c r="J91" s="308"/>
      <c r="K91" s="308"/>
      <c r="L91" s="308"/>
      <c r="M91" s="308"/>
      <c r="N91" s="308"/>
      <c r="O91" s="308"/>
      <c r="P91" s="308"/>
      <c r="Q91" s="308"/>
      <c r="R91" s="308"/>
      <c r="S91" s="308"/>
      <c r="T91" s="308"/>
      <c r="U91" s="308"/>
      <c r="V91" s="308"/>
      <c r="W91" s="308"/>
      <c r="X91" s="308"/>
      <c r="Y91" s="308"/>
      <c r="Z91" s="308"/>
      <c r="AA91" s="308"/>
      <c r="AB91" s="308"/>
      <c r="AC91" s="308"/>
      <c r="AD91" s="308"/>
      <c r="AE91" s="308"/>
      <c r="AF91" s="308"/>
      <c r="AG91" s="308"/>
      <c r="AH91" s="308"/>
      <c r="AI91" s="308"/>
      <c r="AJ91" s="308"/>
      <c r="AK91" s="308"/>
      <c r="AL91" s="308"/>
      <c r="AM91" s="94"/>
      <c r="AN91" s="95"/>
      <c r="AO91" s="28"/>
      <c r="AP91" s="28"/>
      <c r="AQ91" s="304"/>
    </row>
    <row r="92" spans="1:43" x14ac:dyDescent="0.2">
      <c r="A92" s="303"/>
      <c r="B92" s="757"/>
      <c r="C92" s="94"/>
      <c r="D92" s="95"/>
      <c r="E92" s="28"/>
      <c r="F92" s="28"/>
      <c r="G92" s="28"/>
      <c r="H92" s="28"/>
      <c r="I92" s="42" t="s">
        <v>445</v>
      </c>
      <c r="J92" s="28"/>
      <c r="K92" s="28"/>
      <c r="L92" s="74"/>
      <c r="M92" s="28"/>
      <c r="N92" s="28"/>
      <c r="O92" s="28"/>
      <c r="P92" s="28"/>
      <c r="Q92" s="28"/>
      <c r="R92" s="28"/>
      <c r="S92" s="28"/>
      <c r="T92" s="28"/>
      <c r="U92" s="28"/>
      <c r="V92" s="28"/>
      <c r="W92" s="28"/>
      <c r="X92" s="28"/>
      <c r="Y92" s="28"/>
      <c r="Z92" s="28"/>
      <c r="AA92" s="28"/>
      <c r="AC92" s="28"/>
      <c r="AD92" s="28"/>
      <c r="AE92" s="28"/>
      <c r="AF92" s="28"/>
      <c r="AG92" s="28"/>
      <c r="AH92" s="28"/>
      <c r="AI92" s="42" t="s">
        <v>444</v>
      </c>
      <c r="AJ92" s="28"/>
      <c r="AK92" s="28"/>
      <c r="AL92" s="42"/>
      <c r="AM92" s="94"/>
      <c r="AN92" s="95"/>
      <c r="AO92" s="28"/>
      <c r="AP92" s="28"/>
      <c r="AQ92" s="304"/>
    </row>
    <row r="93" spans="1:43" x14ac:dyDescent="0.2">
      <c r="A93" s="303"/>
      <c r="B93" s="757"/>
      <c r="C93" s="94"/>
      <c r="D93" s="95"/>
      <c r="E93" s="28"/>
      <c r="F93" s="28"/>
      <c r="G93" s="28"/>
      <c r="H93" s="28"/>
      <c r="I93" s="28"/>
      <c r="J93" s="28"/>
      <c r="K93" s="28"/>
      <c r="L93" s="74"/>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42"/>
      <c r="AM93" s="94"/>
      <c r="AN93" s="95"/>
      <c r="AO93" s="28"/>
      <c r="AP93" s="28"/>
      <c r="AQ93" s="304"/>
    </row>
    <row r="94" spans="1:43" ht="11.25" customHeight="1" x14ac:dyDescent="0.2">
      <c r="A94" s="303"/>
      <c r="B94" s="757"/>
      <c r="C94" s="94"/>
      <c r="D94" s="95"/>
      <c r="E94" s="28"/>
      <c r="F94" s="28"/>
      <c r="G94" s="28"/>
      <c r="H94" s="28"/>
      <c r="J94" s="28"/>
      <c r="L94" s="28"/>
      <c r="M94" s="28"/>
      <c r="N94" s="28"/>
      <c r="O94" s="950" t="s">
        <v>1650</v>
      </c>
      <c r="P94" s="950"/>
      <c r="Q94" s="950"/>
      <c r="R94" s="950"/>
      <c r="S94" s="950"/>
      <c r="T94" s="950"/>
      <c r="U94" s="950"/>
      <c r="V94" s="950"/>
      <c r="W94" s="950"/>
      <c r="X94" s="950"/>
      <c r="Y94" s="950"/>
      <c r="Z94" s="950"/>
      <c r="AA94" s="950"/>
      <c r="AB94" s="950"/>
      <c r="AC94" s="950"/>
      <c r="AD94" s="950"/>
      <c r="AE94" s="950"/>
      <c r="AF94" s="950"/>
      <c r="AG94" s="950"/>
      <c r="AH94" s="950"/>
      <c r="AI94" s="950"/>
      <c r="AJ94" s="28"/>
      <c r="AK94" s="28"/>
      <c r="AL94" s="42"/>
      <c r="AM94" s="94"/>
      <c r="AN94" s="95"/>
      <c r="AO94" s="28"/>
      <c r="AP94" s="28"/>
      <c r="AQ94" s="304"/>
    </row>
    <row r="95" spans="1:43" x14ac:dyDescent="0.2">
      <c r="A95" s="303"/>
      <c r="B95" s="757"/>
      <c r="C95" s="94"/>
      <c r="D95" s="95"/>
      <c r="F95" s="28"/>
      <c r="G95" s="28"/>
      <c r="H95" s="28"/>
      <c r="I95" s="28"/>
      <c r="J95" s="28"/>
      <c r="K95" s="28"/>
      <c r="L95" s="28"/>
      <c r="M95" s="28"/>
      <c r="N95" s="28"/>
      <c r="O95" s="950"/>
      <c r="P95" s="950"/>
      <c r="Q95" s="950"/>
      <c r="R95" s="950"/>
      <c r="S95" s="950"/>
      <c r="T95" s="950"/>
      <c r="U95" s="950"/>
      <c r="V95" s="950"/>
      <c r="W95" s="950"/>
      <c r="X95" s="950"/>
      <c r="Y95" s="950"/>
      <c r="Z95" s="950"/>
      <c r="AA95" s="950"/>
      <c r="AB95" s="950"/>
      <c r="AC95" s="950"/>
      <c r="AD95" s="950"/>
      <c r="AE95" s="950"/>
      <c r="AF95" s="950"/>
      <c r="AG95" s="950"/>
      <c r="AH95" s="950"/>
      <c r="AI95" s="950"/>
      <c r="AJ95" s="28"/>
      <c r="AK95" s="28"/>
      <c r="AL95" s="42"/>
      <c r="AM95" s="94"/>
      <c r="AN95" s="95"/>
      <c r="AO95" s="28"/>
      <c r="AP95" s="28"/>
      <c r="AQ95" s="304"/>
    </row>
    <row r="96" spans="1:43" x14ac:dyDescent="0.2">
      <c r="A96" s="303"/>
      <c r="B96" s="757"/>
      <c r="C96" s="765"/>
      <c r="D96" s="95"/>
      <c r="F96" s="766"/>
      <c r="G96" s="766"/>
      <c r="H96" s="766"/>
      <c r="I96" s="766"/>
      <c r="J96" s="766"/>
      <c r="K96" s="766"/>
      <c r="L96" s="766"/>
      <c r="M96" s="766"/>
      <c r="N96" s="766"/>
      <c r="O96" s="950"/>
      <c r="P96" s="950"/>
      <c r="Q96" s="950"/>
      <c r="R96" s="950"/>
      <c r="S96" s="950"/>
      <c r="T96" s="950"/>
      <c r="U96" s="950"/>
      <c r="V96" s="950"/>
      <c r="W96" s="950"/>
      <c r="X96" s="950"/>
      <c r="Y96" s="950"/>
      <c r="Z96" s="950"/>
      <c r="AA96" s="950"/>
      <c r="AB96" s="950"/>
      <c r="AC96" s="950"/>
      <c r="AD96" s="950"/>
      <c r="AE96" s="950"/>
      <c r="AF96" s="950"/>
      <c r="AG96" s="950"/>
      <c r="AH96" s="950"/>
      <c r="AI96" s="950"/>
      <c r="AJ96" s="766"/>
      <c r="AK96" s="766"/>
      <c r="AL96" s="762"/>
      <c r="AM96" s="765"/>
      <c r="AN96" s="95"/>
      <c r="AO96" s="766"/>
      <c r="AP96" s="766"/>
      <c r="AQ96" s="304"/>
    </row>
    <row r="97" spans="1:43" x14ac:dyDescent="0.2">
      <c r="A97" s="303"/>
      <c r="B97" s="757"/>
      <c r="C97" s="94"/>
      <c r="D97" s="95"/>
      <c r="F97" s="28"/>
      <c r="G97" s="28"/>
      <c r="H97" s="28"/>
      <c r="I97" s="28"/>
      <c r="J97" s="28"/>
      <c r="K97" s="28"/>
      <c r="L97" s="28"/>
      <c r="M97" s="28"/>
      <c r="N97" s="28"/>
      <c r="O97" s="950"/>
      <c r="P97" s="950"/>
      <c r="Q97" s="950"/>
      <c r="R97" s="950"/>
      <c r="S97" s="950"/>
      <c r="T97" s="950"/>
      <c r="U97" s="950"/>
      <c r="V97" s="950"/>
      <c r="W97" s="950"/>
      <c r="X97" s="950"/>
      <c r="Y97" s="950"/>
      <c r="Z97" s="950"/>
      <c r="AA97" s="950"/>
      <c r="AB97" s="950"/>
      <c r="AC97" s="950"/>
      <c r="AD97" s="950"/>
      <c r="AE97" s="950"/>
      <c r="AF97" s="950"/>
      <c r="AG97" s="950"/>
      <c r="AH97" s="950"/>
      <c r="AI97" s="950"/>
      <c r="AJ97" s="28"/>
      <c r="AK97" s="28"/>
      <c r="AL97" s="42"/>
      <c r="AM97" s="94"/>
      <c r="AN97" s="95"/>
      <c r="AO97" s="28"/>
      <c r="AP97" s="28"/>
      <c r="AQ97" s="304"/>
    </row>
    <row r="98" spans="1:43" ht="6" customHeight="1" thickBot="1" x14ac:dyDescent="0.25">
      <c r="A98" s="305"/>
      <c r="B98" s="761"/>
      <c r="C98" s="148"/>
      <c r="D98" s="149"/>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c r="AF98" s="146"/>
      <c r="AG98" s="146"/>
      <c r="AH98" s="146"/>
      <c r="AI98" s="146"/>
      <c r="AJ98" s="146"/>
      <c r="AK98" s="146"/>
      <c r="AL98" s="297"/>
      <c r="AM98" s="148"/>
      <c r="AN98" s="149"/>
      <c r="AO98" s="146"/>
      <c r="AP98" s="146"/>
      <c r="AQ98" s="306"/>
    </row>
    <row r="99" spans="1:43" s="144" customFormat="1" ht="6" customHeight="1" x14ac:dyDescent="0.2">
      <c r="A99" s="601"/>
      <c r="B99" s="602"/>
      <c r="C99" s="601"/>
      <c r="D99" s="601"/>
      <c r="E99" s="601"/>
      <c r="F99" s="601"/>
      <c r="G99" s="601"/>
      <c r="H99" s="601"/>
      <c r="I99" s="601"/>
      <c r="J99" s="601"/>
      <c r="K99" s="601"/>
      <c r="L99" s="601"/>
      <c r="M99" s="601"/>
      <c r="N99" s="601"/>
      <c r="O99" s="601"/>
      <c r="P99" s="601"/>
      <c r="Q99" s="601"/>
      <c r="R99" s="601"/>
      <c r="S99" s="601"/>
      <c r="T99" s="601"/>
      <c r="U99" s="601"/>
      <c r="V99" s="601"/>
      <c r="W99" s="601"/>
      <c r="X99" s="601"/>
      <c r="Y99" s="601"/>
      <c r="Z99" s="601"/>
      <c r="AA99" s="601"/>
      <c r="AB99" s="601"/>
      <c r="AC99" s="601"/>
      <c r="AD99" s="601"/>
      <c r="AE99" s="601"/>
      <c r="AF99" s="601"/>
      <c r="AG99" s="601"/>
      <c r="AH99" s="601"/>
      <c r="AI99" s="601"/>
      <c r="AJ99" s="601"/>
      <c r="AK99" s="601"/>
      <c r="AL99" s="603"/>
      <c r="AM99" s="601"/>
      <c r="AN99" s="601"/>
      <c r="AO99" s="601"/>
      <c r="AP99" s="601"/>
      <c r="AQ99" s="601"/>
    </row>
    <row r="100" spans="1:43" s="144" customFormat="1" x14ac:dyDescent="0.2">
      <c r="B100" s="237"/>
      <c r="AL100" s="143"/>
    </row>
    <row r="101" spans="1:43" s="144" customFormat="1" x14ac:dyDescent="0.2">
      <c r="B101" s="237"/>
      <c r="AL101" s="143"/>
    </row>
    <row r="102" spans="1:43" s="144" customFormat="1" x14ac:dyDescent="0.2">
      <c r="B102" s="237"/>
      <c r="AL102" s="143"/>
    </row>
    <row r="103" spans="1:43" s="605" customFormat="1" x14ac:dyDescent="0.2">
      <c r="B103" s="604"/>
      <c r="AL103" s="606"/>
      <c r="AP103" s="607"/>
    </row>
  </sheetData>
  <sheetProtection formatCells="0" formatRows="0" insertRows="0" deleteRows="0"/>
  <mergeCells count="28">
    <mergeCell ref="A1:AQ1"/>
    <mergeCell ref="E3:T3"/>
    <mergeCell ref="W3:AL3"/>
    <mergeCell ref="E5:T5"/>
    <mergeCell ref="AN3:AQ3"/>
    <mergeCell ref="O94:AI97"/>
    <mergeCell ref="E76:T79"/>
    <mergeCell ref="AP7:AP8"/>
    <mergeCell ref="Z60:AK60"/>
    <mergeCell ref="Z69:AK69"/>
    <mergeCell ref="E17:T18"/>
    <mergeCell ref="E20:T31"/>
    <mergeCell ref="AP27:AP28"/>
    <mergeCell ref="E34:T35"/>
    <mergeCell ref="E37:T40"/>
    <mergeCell ref="Z39:AK39"/>
    <mergeCell ref="E43:T44"/>
    <mergeCell ref="AP17:AP18"/>
    <mergeCell ref="AP77:AP78"/>
    <mergeCell ref="E82:T86"/>
    <mergeCell ref="E11:T14"/>
    <mergeCell ref="E46:T49"/>
    <mergeCell ref="Z48:AK48"/>
    <mergeCell ref="E89:AL90"/>
    <mergeCell ref="E55:T59"/>
    <mergeCell ref="E63:T63"/>
    <mergeCell ref="Z72:AK72"/>
    <mergeCell ref="E52:T53"/>
  </mergeCells>
  <printOptions horizontalCentered="1"/>
  <pageMargins left="0.5" right="0.5" top="0.5" bottom="0.5" header="0.3" footer="0.3"/>
  <pageSetup paperSize="9" orientation="portrait" r:id="rId1"/>
  <headerFooter>
    <oddFooter>&amp;CW-&amp;P</oddFooter>
  </headerFooter>
  <rowBreaks count="1" manualBreakCount="1">
    <brk id="50"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tabColor theme="9"/>
  </sheetPr>
  <dimension ref="A1:AP49"/>
  <sheetViews>
    <sheetView view="pageBreakPreview" zoomScaleNormal="100" zoomScaleSheetLayoutView="100" workbookViewId="0"/>
  </sheetViews>
  <sheetFormatPr defaultColWidth="2.77734375" defaultRowHeight="10" x14ac:dyDescent="0.2"/>
  <cols>
    <col min="1" max="1" width="1.77734375" style="142" customWidth="1"/>
    <col min="2" max="2" width="4.6640625" style="604" customWidth="1"/>
    <col min="3" max="4" width="1.77734375" style="142" customWidth="1"/>
    <col min="5" max="20" width="2.77734375" style="142"/>
    <col min="21" max="21" width="2.77734375" style="142" customWidth="1"/>
    <col min="22" max="23" width="1.77734375" style="142" customWidth="1"/>
    <col min="24" max="37" width="2.77734375" style="142"/>
    <col min="38" max="41" width="2.77734375" style="142" customWidth="1"/>
    <col min="42" max="42" width="1.77734375" style="142" customWidth="1"/>
    <col min="43" max="16384" width="2.77734375" style="142"/>
  </cols>
  <sheetData>
    <row r="1" spans="1:42" ht="10.5" x14ac:dyDescent="0.2">
      <c r="A1" s="949" t="s">
        <v>1412</v>
      </c>
      <c r="B1" s="949"/>
      <c r="C1" s="949"/>
      <c r="D1" s="949"/>
      <c r="E1" s="949"/>
      <c r="F1" s="949"/>
      <c r="G1" s="949"/>
      <c r="H1" s="949"/>
      <c r="I1" s="949"/>
      <c r="J1" s="949"/>
      <c r="K1" s="949"/>
      <c r="L1" s="949"/>
      <c r="M1" s="949"/>
      <c r="N1" s="949"/>
      <c r="O1" s="949"/>
      <c r="P1" s="949"/>
      <c r="Q1" s="949"/>
      <c r="R1" s="949"/>
      <c r="S1" s="949"/>
      <c r="T1" s="949"/>
      <c r="U1" s="949"/>
      <c r="V1" s="949"/>
      <c r="W1" s="949"/>
      <c r="X1" s="949"/>
      <c r="Y1" s="949"/>
      <c r="Z1" s="949"/>
      <c r="AA1" s="949"/>
      <c r="AB1" s="949"/>
      <c r="AC1" s="949"/>
      <c r="AD1" s="949"/>
      <c r="AE1" s="949"/>
      <c r="AF1" s="949"/>
      <c r="AG1" s="949"/>
      <c r="AH1" s="949"/>
      <c r="AI1" s="949"/>
      <c r="AJ1" s="949"/>
      <c r="AK1" s="949"/>
      <c r="AL1" s="949"/>
      <c r="AM1" s="949"/>
      <c r="AN1" s="949"/>
      <c r="AO1" s="949"/>
      <c r="AP1" s="949"/>
    </row>
    <row r="2" spans="1:42" ht="6" customHeight="1" thickBot="1" x14ac:dyDescent="0.25">
      <c r="A2" s="157"/>
      <c r="B2" s="775"/>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343"/>
      <c r="AH2" s="343"/>
      <c r="AI2" s="343"/>
      <c r="AJ2" s="343"/>
      <c r="AK2" s="344"/>
      <c r="AL2" s="343"/>
      <c r="AM2" s="343"/>
      <c r="AN2" s="343"/>
      <c r="AO2" s="343"/>
      <c r="AP2" s="343"/>
    </row>
    <row r="3" spans="1:42" s="144" customFormat="1" ht="6" customHeight="1" x14ac:dyDescent="0.2">
      <c r="A3" s="298"/>
      <c r="B3" s="299"/>
      <c r="C3" s="300"/>
      <c r="D3" s="30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235"/>
      <c r="AL3" s="1"/>
      <c r="AM3" s="1"/>
      <c r="AN3" s="1"/>
      <c r="AO3" s="1"/>
      <c r="AP3" s="302"/>
    </row>
    <row r="4" spans="1:42" s="144" customFormat="1" x14ac:dyDescent="0.2">
      <c r="A4" s="303"/>
      <c r="B4" s="757">
        <v>311</v>
      </c>
      <c r="C4" s="94"/>
      <c r="D4" s="95"/>
      <c r="E4" s="899" t="s">
        <v>1442</v>
      </c>
      <c r="F4" s="899"/>
      <c r="G4" s="899"/>
      <c r="H4" s="899"/>
      <c r="I4" s="899"/>
      <c r="J4" s="899"/>
      <c r="K4" s="899"/>
      <c r="L4" s="899"/>
      <c r="M4" s="899"/>
      <c r="N4" s="899"/>
      <c r="O4" s="899"/>
      <c r="P4" s="899"/>
      <c r="Q4" s="899"/>
      <c r="R4" s="899"/>
      <c r="S4" s="899"/>
      <c r="T4" s="899"/>
      <c r="U4" s="899"/>
      <c r="V4" s="28"/>
      <c r="W4" s="28"/>
      <c r="X4" s="28"/>
      <c r="Y4" s="28"/>
      <c r="Z4" s="28"/>
      <c r="AA4" s="28"/>
      <c r="AB4" s="28"/>
      <c r="AC4" s="28"/>
      <c r="AD4" s="28"/>
      <c r="AE4" s="28"/>
      <c r="AF4" s="28"/>
      <c r="AG4" s="28"/>
      <c r="AH4" s="28"/>
      <c r="AI4" s="28"/>
      <c r="AJ4" s="28"/>
      <c r="AK4" s="42"/>
      <c r="AL4" s="28"/>
      <c r="AM4" s="28"/>
      <c r="AN4" s="28"/>
      <c r="AO4" s="28"/>
      <c r="AP4" s="304"/>
    </row>
    <row r="5" spans="1:42" s="144" customFormat="1" ht="6" customHeight="1" x14ac:dyDescent="0.2">
      <c r="A5" s="303"/>
      <c r="B5" s="150"/>
      <c r="C5" s="94"/>
      <c r="D5" s="95"/>
      <c r="E5" s="28"/>
      <c r="F5" s="28"/>
      <c r="G5" s="28"/>
      <c r="H5" s="28"/>
      <c r="I5" s="28"/>
      <c r="J5" s="28"/>
      <c r="K5" s="28"/>
      <c r="L5" s="28"/>
      <c r="M5" s="28"/>
      <c r="N5" s="28"/>
      <c r="O5" s="28"/>
      <c r="P5" s="28"/>
      <c r="Q5" s="28"/>
      <c r="R5" s="28"/>
      <c r="S5" s="28"/>
      <c r="T5" s="28"/>
      <c r="U5" s="28"/>
      <c r="V5" s="28"/>
      <c r="W5" s="28"/>
      <c r="X5" s="28"/>
      <c r="Y5" s="150"/>
      <c r="Z5" s="28"/>
      <c r="AA5" s="28"/>
      <c r="AB5" s="28"/>
      <c r="AC5" s="28"/>
      <c r="AD5" s="28"/>
      <c r="AE5" s="28"/>
      <c r="AF5" s="28"/>
      <c r="AG5" s="28"/>
      <c r="AH5" s="28"/>
      <c r="AI5" s="28"/>
      <c r="AJ5" s="150"/>
      <c r="AK5" s="150"/>
      <c r="AL5" s="28"/>
      <c r="AM5" s="28"/>
      <c r="AN5" s="28"/>
      <c r="AO5" s="42"/>
      <c r="AP5" s="575"/>
    </row>
    <row r="6" spans="1:42" s="144" customFormat="1" x14ac:dyDescent="0.2">
      <c r="A6" s="303"/>
      <c r="B6" s="216" t="s">
        <v>72</v>
      </c>
      <c r="C6" s="94"/>
      <c r="D6" s="95"/>
      <c r="E6" s="28"/>
      <c r="F6" s="28"/>
      <c r="G6" s="150"/>
      <c r="H6" s="28"/>
      <c r="I6" s="28"/>
      <c r="J6" s="28"/>
      <c r="K6" s="955" t="str">
        <f>"ANNÉE EST " &amp; FIVE_YRS_BEFORE_SRVY &amp; "-" &amp; FW_YR</f>
        <v>ANNÉE EST 2010-2015</v>
      </c>
      <c r="L6" s="955"/>
      <c r="M6" s="955"/>
      <c r="N6" s="955"/>
      <c r="O6" s="955"/>
      <c r="P6" s="955"/>
      <c r="Q6" s="955"/>
      <c r="R6" s="150"/>
      <c r="S6" s="28"/>
      <c r="T6" s="28"/>
      <c r="U6" s="28"/>
      <c r="V6" s="576"/>
      <c r="X6" s="28"/>
      <c r="Y6" s="28"/>
      <c r="Z6" s="28"/>
      <c r="AA6" s="956" t="str">
        <f>"ANNÉE EST " &amp; FW_YR-6 &amp; " OR PLUS TÔT"</f>
        <v>ANNÉE EST 2009 OR PLUS TÔT</v>
      </c>
      <c r="AB6" s="956"/>
      <c r="AC6" s="956"/>
      <c r="AD6" s="956"/>
      <c r="AE6" s="956"/>
      <c r="AF6" s="956"/>
      <c r="AG6" s="956"/>
      <c r="AH6" s="956"/>
      <c r="AI6" s="956"/>
      <c r="AJ6" s="956"/>
      <c r="AK6" s="28"/>
      <c r="AL6" s="28"/>
      <c r="AM6" s="28"/>
      <c r="AN6" s="28"/>
      <c r="AO6" s="42"/>
      <c r="AP6" s="575"/>
    </row>
    <row r="7" spans="1:42" s="144" customFormat="1" ht="6" customHeight="1" x14ac:dyDescent="0.2">
      <c r="A7" s="303"/>
      <c r="B7" s="757"/>
      <c r="C7" s="94"/>
      <c r="D7" s="95"/>
      <c r="E7" s="28"/>
      <c r="F7" s="28"/>
      <c r="G7" s="28"/>
      <c r="H7" s="28"/>
      <c r="I7" s="28"/>
      <c r="J7" s="28"/>
      <c r="K7" s="28"/>
      <c r="L7" s="28"/>
      <c r="M7" s="28"/>
      <c r="N7" s="28"/>
      <c r="O7" s="28"/>
      <c r="P7" s="28"/>
      <c r="Q7" s="28"/>
      <c r="R7" s="28"/>
      <c r="S7" s="28"/>
      <c r="T7" s="28"/>
      <c r="U7" s="28"/>
      <c r="V7" s="576"/>
      <c r="AA7" s="150"/>
      <c r="AB7" s="150"/>
      <c r="AC7" s="150"/>
      <c r="AD7" s="150"/>
      <c r="AE7" s="150"/>
      <c r="AF7" s="150"/>
      <c r="AG7" s="150"/>
      <c r="AH7" s="150"/>
      <c r="AI7" s="150"/>
      <c r="AJ7" s="150"/>
      <c r="AK7" s="150"/>
      <c r="AL7" s="150"/>
      <c r="AM7" s="150"/>
      <c r="AN7" s="150"/>
      <c r="AO7" s="150"/>
      <c r="AP7" s="575"/>
    </row>
    <row r="8" spans="1:42" s="144" customFormat="1" ht="11.25" customHeight="1" x14ac:dyDescent="0.2">
      <c r="A8" s="303"/>
      <c r="B8" s="757"/>
      <c r="C8" s="94"/>
      <c r="D8" s="95"/>
      <c r="E8" s="941" t="s">
        <v>24</v>
      </c>
      <c r="F8" s="941"/>
      <c r="G8" s="941"/>
      <c r="H8" s="934" t="s">
        <v>1443</v>
      </c>
      <c r="I8" s="934"/>
      <c r="J8" s="934"/>
      <c r="K8" s="934"/>
      <c r="L8" s="934"/>
      <c r="M8" s="934"/>
      <c r="N8" s="934"/>
      <c r="O8" s="934"/>
      <c r="P8" s="934"/>
      <c r="Q8" s="934"/>
      <c r="R8" s="934"/>
      <c r="S8" s="934"/>
      <c r="T8" s="934"/>
      <c r="U8" s="934"/>
      <c r="V8" s="576"/>
      <c r="X8" s="941" t="s">
        <v>24</v>
      </c>
      <c r="Y8" s="941"/>
      <c r="Z8" s="941"/>
      <c r="AA8" s="924" t="str">
        <f>"INSCRIVEZ DANS LE CALENDRIER LE CODE DE LA MÉTHODE UTILISÉE LE MOIS DE L'INTERVIEW ET POUR CHAQUE MOIS EN REMONTANT JUSQU'À JANVIER " &amp; FIVE_YRS_BEFORE_SRVY &amp; "."</f>
        <v>INSCRIVEZ DANS LE CALENDRIER LE CODE DE LA MÉTHODE UTILISÉE LE MOIS DE L'INTERVIEW ET POUR CHAQUE MOIS EN REMONTANT JUSQU'À JANVIER 2010.</v>
      </c>
      <c r="AB8" s="924"/>
      <c r="AC8" s="924"/>
      <c r="AD8" s="924"/>
      <c r="AE8" s="924"/>
      <c r="AF8" s="924"/>
      <c r="AG8" s="924"/>
      <c r="AH8" s="924"/>
      <c r="AI8" s="924"/>
      <c r="AJ8" s="924"/>
      <c r="AK8" s="924"/>
      <c r="AL8" s="924"/>
      <c r="AM8" s="924"/>
      <c r="AN8" s="924"/>
      <c r="AO8" s="924"/>
      <c r="AP8" s="304"/>
    </row>
    <row r="9" spans="1:42" s="144" customFormat="1" ht="11.25" customHeight="1" x14ac:dyDescent="0.2">
      <c r="A9" s="303"/>
      <c r="B9" s="757"/>
      <c r="C9" s="94"/>
      <c r="D9" s="95"/>
      <c r="E9" s="941"/>
      <c r="F9" s="941"/>
      <c r="G9" s="941"/>
      <c r="H9" s="934"/>
      <c r="I9" s="934"/>
      <c r="J9" s="934"/>
      <c r="K9" s="934"/>
      <c r="L9" s="934"/>
      <c r="M9" s="934"/>
      <c r="N9" s="934"/>
      <c r="O9" s="934"/>
      <c r="P9" s="934"/>
      <c r="Q9" s="934"/>
      <c r="R9" s="934"/>
      <c r="S9" s="934"/>
      <c r="T9" s="934"/>
      <c r="U9" s="934"/>
      <c r="V9" s="576"/>
      <c r="X9" s="941"/>
      <c r="Y9" s="941"/>
      <c r="Z9" s="941"/>
      <c r="AA9" s="924"/>
      <c r="AB9" s="924"/>
      <c r="AC9" s="924"/>
      <c r="AD9" s="924"/>
      <c r="AE9" s="924"/>
      <c r="AF9" s="924"/>
      <c r="AG9" s="924"/>
      <c r="AH9" s="924"/>
      <c r="AI9" s="924"/>
      <c r="AJ9" s="924"/>
      <c r="AK9" s="924"/>
      <c r="AL9" s="924"/>
      <c r="AM9" s="924"/>
      <c r="AN9" s="924"/>
      <c r="AO9" s="924"/>
      <c r="AP9" s="575"/>
    </row>
    <row r="10" spans="1:42" s="144" customFormat="1" ht="11.25" customHeight="1" x14ac:dyDescent="0.2">
      <c r="A10" s="303"/>
      <c r="B10" s="757"/>
      <c r="C10" s="94"/>
      <c r="D10" s="95"/>
      <c r="E10" s="941"/>
      <c r="F10" s="941"/>
      <c r="G10" s="941"/>
      <c r="H10" s="934"/>
      <c r="I10" s="934"/>
      <c r="J10" s="934"/>
      <c r="K10" s="934"/>
      <c r="L10" s="934"/>
      <c r="M10" s="934"/>
      <c r="N10" s="934"/>
      <c r="O10" s="934"/>
      <c r="P10" s="934"/>
      <c r="Q10" s="934"/>
      <c r="R10" s="934"/>
      <c r="S10" s="934"/>
      <c r="T10" s="934"/>
      <c r="U10" s="934"/>
      <c r="V10" s="576"/>
      <c r="X10" s="941"/>
      <c r="Y10" s="941"/>
      <c r="Z10" s="941"/>
      <c r="AA10" s="924"/>
      <c r="AB10" s="924"/>
      <c r="AC10" s="924"/>
      <c r="AD10" s="924"/>
      <c r="AE10" s="924"/>
      <c r="AF10" s="924"/>
      <c r="AG10" s="924"/>
      <c r="AH10" s="924"/>
      <c r="AI10" s="924"/>
      <c r="AJ10" s="924"/>
      <c r="AK10" s="924"/>
      <c r="AL10" s="924"/>
      <c r="AM10" s="924"/>
      <c r="AN10" s="924"/>
      <c r="AO10" s="924"/>
      <c r="AP10" s="575"/>
    </row>
    <row r="11" spans="1:42" s="144" customFormat="1" ht="11.25" customHeight="1" x14ac:dyDescent="0.2">
      <c r="A11" s="303"/>
      <c r="B11" s="757"/>
      <c r="C11" s="765"/>
      <c r="D11" s="95"/>
      <c r="E11" s="771"/>
      <c r="F11" s="771"/>
      <c r="G11" s="771"/>
      <c r="H11" s="934"/>
      <c r="I11" s="934"/>
      <c r="J11" s="934"/>
      <c r="K11" s="934"/>
      <c r="L11" s="934"/>
      <c r="M11" s="934"/>
      <c r="N11" s="934"/>
      <c r="O11" s="934"/>
      <c r="P11" s="934"/>
      <c r="Q11" s="934"/>
      <c r="R11" s="934"/>
      <c r="S11" s="934"/>
      <c r="T11" s="934"/>
      <c r="U11" s="934"/>
      <c r="V11" s="576"/>
      <c r="X11" s="771"/>
      <c r="Y11" s="771"/>
      <c r="Z11" s="771"/>
      <c r="AA11" s="924"/>
      <c r="AB11" s="924"/>
      <c r="AC11" s="924"/>
      <c r="AD11" s="924"/>
      <c r="AE11" s="924"/>
      <c r="AF11" s="924"/>
      <c r="AG11" s="924"/>
      <c r="AH11" s="924"/>
      <c r="AI11" s="924"/>
      <c r="AJ11" s="924"/>
      <c r="AK11" s="924"/>
      <c r="AL11" s="924"/>
      <c r="AM11" s="924"/>
      <c r="AN11" s="924"/>
      <c r="AO11" s="924"/>
      <c r="AP11" s="575"/>
    </row>
    <row r="12" spans="1:42" s="144" customFormat="1" x14ac:dyDescent="0.2">
      <c r="A12" s="303"/>
      <c r="B12" s="757"/>
      <c r="C12" s="94"/>
      <c r="D12" s="95"/>
      <c r="E12" s="28"/>
      <c r="F12" s="28"/>
      <c r="G12" s="28"/>
      <c r="H12" s="934"/>
      <c r="I12" s="934"/>
      <c r="J12" s="934"/>
      <c r="K12" s="934"/>
      <c r="L12" s="934"/>
      <c r="M12" s="934"/>
      <c r="N12" s="934"/>
      <c r="O12" s="934"/>
      <c r="P12" s="934"/>
      <c r="Q12" s="934"/>
      <c r="R12" s="934"/>
      <c r="S12" s="934"/>
      <c r="T12" s="934"/>
      <c r="U12" s="934"/>
      <c r="V12" s="576"/>
      <c r="X12" s="28"/>
      <c r="Y12" s="28"/>
      <c r="Z12" s="28"/>
      <c r="AA12" s="924"/>
      <c r="AB12" s="924"/>
      <c r="AC12" s="924"/>
      <c r="AD12" s="924"/>
      <c r="AE12" s="924"/>
      <c r="AF12" s="924"/>
      <c r="AG12" s="924"/>
      <c r="AH12" s="924"/>
      <c r="AI12" s="924"/>
      <c r="AJ12" s="924"/>
      <c r="AK12" s="924"/>
      <c r="AL12" s="924"/>
      <c r="AM12" s="924"/>
      <c r="AN12" s="924"/>
      <c r="AO12" s="924"/>
      <c r="AP12" s="575"/>
    </row>
    <row r="13" spans="1:42" s="144" customFormat="1" ht="6" customHeight="1" x14ac:dyDescent="0.2">
      <c r="A13" s="303"/>
      <c r="B13" s="757"/>
      <c r="C13" s="94"/>
      <c r="D13" s="95"/>
      <c r="E13" s="28"/>
      <c r="F13" s="28"/>
      <c r="G13" s="28"/>
      <c r="H13" s="338"/>
      <c r="I13" s="338"/>
      <c r="J13" s="338"/>
      <c r="K13" s="338"/>
      <c r="L13" s="338"/>
      <c r="M13" s="338"/>
      <c r="N13" s="338"/>
      <c r="O13" s="338"/>
      <c r="P13" s="338"/>
      <c r="Q13" s="338"/>
      <c r="R13" s="338"/>
      <c r="S13" s="338"/>
      <c r="T13" s="338"/>
      <c r="U13" s="338"/>
      <c r="V13" s="576"/>
      <c r="X13" s="28"/>
      <c r="Y13" s="28"/>
      <c r="Z13" s="28"/>
      <c r="AA13" s="338"/>
      <c r="AB13" s="338"/>
      <c r="AC13" s="338"/>
      <c r="AD13" s="338"/>
      <c r="AE13" s="338"/>
      <c r="AF13" s="338"/>
      <c r="AG13" s="338"/>
      <c r="AH13" s="338"/>
      <c r="AI13" s="338"/>
      <c r="AJ13" s="338"/>
      <c r="AK13" s="338"/>
      <c r="AL13" s="338"/>
      <c r="AM13" s="338"/>
      <c r="AN13" s="338"/>
      <c r="AO13" s="338"/>
      <c r="AP13" s="575"/>
    </row>
    <row r="14" spans="1:42" s="144" customFormat="1" x14ac:dyDescent="0.2">
      <c r="A14" s="303"/>
      <c r="B14" s="757"/>
      <c r="C14" s="94"/>
      <c r="D14" s="95"/>
      <c r="E14" s="28"/>
      <c r="F14" s="28"/>
      <c r="G14" s="28"/>
      <c r="H14" s="338"/>
      <c r="I14" s="338"/>
      <c r="J14" s="338"/>
      <c r="K14" s="338"/>
      <c r="L14" s="338"/>
      <c r="M14" s="28" t="s">
        <v>606</v>
      </c>
      <c r="N14" s="338"/>
      <c r="O14" s="338"/>
      <c r="P14" s="338"/>
      <c r="Q14" s="338"/>
      <c r="R14" s="338"/>
      <c r="S14" s="338"/>
      <c r="T14" s="338"/>
      <c r="U14" s="28"/>
      <c r="V14" s="270"/>
      <c r="X14" s="28"/>
      <c r="Y14" s="28"/>
      <c r="Z14" s="28"/>
      <c r="AA14" s="28"/>
      <c r="AB14" s="150"/>
      <c r="AC14" s="150"/>
      <c r="AD14" s="28"/>
      <c r="AE14" s="28"/>
      <c r="AF14" s="150"/>
      <c r="AG14" s="28"/>
      <c r="AH14" s="28"/>
      <c r="AI14" s="28"/>
      <c r="AJ14" s="42" t="s">
        <v>607</v>
      </c>
      <c r="AK14" s="28"/>
      <c r="AL14" s="42"/>
      <c r="AM14" s="28"/>
      <c r="AN14" s="28"/>
      <c r="AO14" s="28"/>
      <c r="AP14" s="578"/>
    </row>
    <row r="15" spans="1:42" s="144" customFormat="1" x14ac:dyDescent="0.2">
      <c r="A15" s="303"/>
      <c r="B15" s="757"/>
      <c r="C15" s="94"/>
      <c r="D15" s="95"/>
      <c r="E15" s="28"/>
      <c r="F15" s="28"/>
      <c r="G15" s="28"/>
      <c r="H15" s="28"/>
      <c r="I15" s="28"/>
      <c r="J15" s="28"/>
      <c r="K15" s="28"/>
      <c r="L15" s="28"/>
      <c r="N15" s="28"/>
      <c r="P15" s="28"/>
      <c r="Q15" s="28"/>
      <c r="R15" s="28"/>
      <c r="S15" s="28"/>
      <c r="T15" s="28"/>
      <c r="U15" s="28"/>
      <c r="V15" s="270"/>
      <c r="AA15" s="150"/>
      <c r="AB15" s="150"/>
      <c r="AC15" s="150"/>
      <c r="AD15" s="150"/>
      <c r="AE15" s="150"/>
      <c r="AF15" s="150"/>
      <c r="AG15" s="150"/>
      <c r="AH15" s="150"/>
      <c r="AI15" s="150"/>
      <c r="AJ15" s="150"/>
      <c r="AK15" s="150"/>
      <c r="AL15" s="150"/>
      <c r="AM15" s="150"/>
      <c r="AN15" s="150"/>
      <c r="AO15" s="150"/>
      <c r="AP15" s="304"/>
    </row>
    <row r="16" spans="1:42" s="144" customFormat="1" x14ac:dyDescent="0.2">
      <c r="A16" s="303"/>
      <c r="B16" s="757"/>
      <c r="C16" s="94"/>
      <c r="D16" s="156"/>
      <c r="E16" s="157"/>
      <c r="F16" s="157"/>
      <c r="G16" s="157"/>
      <c r="H16" s="157"/>
      <c r="I16" s="157"/>
      <c r="J16" s="157"/>
      <c r="K16" s="157"/>
      <c r="L16" s="157"/>
      <c r="M16" s="157"/>
      <c r="N16" s="157"/>
      <c r="O16" s="157"/>
      <c r="P16" s="157"/>
      <c r="Q16" s="157"/>
      <c r="R16" s="157"/>
      <c r="S16" s="157"/>
      <c r="T16" s="157"/>
      <c r="U16" s="157"/>
      <c r="V16" s="271"/>
      <c r="W16" s="28"/>
      <c r="X16" s="28"/>
      <c r="Y16" s="28"/>
      <c r="Z16" s="28"/>
      <c r="AA16" s="28"/>
      <c r="AB16" s="28"/>
      <c r="AC16" s="28"/>
      <c r="AD16" s="28"/>
      <c r="AE16" s="28"/>
      <c r="AF16" s="28"/>
      <c r="AG16" s="28"/>
      <c r="AH16" s="28"/>
      <c r="AI16" s="296" t="s">
        <v>608</v>
      </c>
      <c r="AJ16" s="28"/>
      <c r="AK16" s="42"/>
      <c r="AL16" s="28"/>
      <c r="AM16" s="28"/>
      <c r="AN16" s="28"/>
      <c r="AO16" s="432"/>
      <c r="AP16" s="304"/>
    </row>
    <row r="17" spans="1:42" s="144" customFormat="1" ht="6" customHeight="1" thickBot="1" x14ac:dyDescent="0.25">
      <c r="A17" s="305"/>
      <c r="B17" s="761"/>
      <c r="C17" s="148"/>
      <c r="D17" s="149"/>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297"/>
      <c r="AL17" s="146"/>
      <c r="AM17" s="146"/>
      <c r="AN17" s="146"/>
      <c r="AO17" s="146"/>
      <c r="AP17" s="306"/>
    </row>
    <row r="18" spans="1:42" ht="6" customHeight="1" x14ac:dyDescent="0.2">
      <c r="A18" s="368"/>
      <c r="B18" s="366"/>
      <c r="C18" s="351"/>
      <c r="D18" s="352"/>
      <c r="E18" s="79"/>
      <c r="F18" s="79"/>
      <c r="G18" s="79"/>
      <c r="H18" s="79"/>
      <c r="I18" s="79"/>
      <c r="J18" s="79"/>
      <c r="K18" s="79"/>
      <c r="L18" s="79"/>
      <c r="M18" s="79"/>
      <c r="N18" s="79"/>
      <c r="O18" s="79"/>
      <c r="P18" s="79"/>
      <c r="Q18" s="79"/>
      <c r="R18" s="79"/>
      <c r="S18" s="79"/>
      <c r="T18" s="79"/>
      <c r="U18" s="353"/>
      <c r="V18" s="353"/>
      <c r="W18" s="79"/>
      <c r="X18" s="79"/>
      <c r="Y18" s="79"/>
      <c r="Z18" s="79"/>
      <c r="AA18" s="79"/>
      <c r="AB18" s="79"/>
      <c r="AC18" s="79"/>
      <c r="AD18" s="79"/>
      <c r="AE18" s="79"/>
      <c r="AF18" s="79"/>
      <c r="AG18" s="79"/>
      <c r="AH18" s="79"/>
      <c r="AI18" s="79"/>
      <c r="AJ18" s="79"/>
      <c r="AK18" s="79"/>
      <c r="AL18" s="365"/>
      <c r="AM18" s="365"/>
      <c r="AN18" s="366"/>
      <c r="AO18" s="366"/>
      <c r="AP18" s="367"/>
    </row>
    <row r="19" spans="1:42" ht="11.25" customHeight="1" x14ac:dyDescent="0.2">
      <c r="A19" s="95"/>
      <c r="B19" s="757">
        <v>312</v>
      </c>
      <c r="C19" s="94"/>
      <c r="D19" s="95"/>
      <c r="E19" s="918" t="str">
        <f ca="1">VLOOKUP(INDIRECT(ADDRESS(ROW(),COLUMN()-3)),Language_Translations,MATCH(Language_Selected,Language_Options,0),FALSE)</f>
        <v>Je voudrais maintenant vous poser des questions sur les périodes où, durant ces denières années, vous ou votre partenaire, avez utilisé une méthode pour éviter une grossesse.</v>
      </c>
      <c r="F19" s="918"/>
      <c r="G19" s="918"/>
      <c r="H19" s="918"/>
      <c r="I19" s="918"/>
      <c r="J19" s="918"/>
      <c r="K19" s="918"/>
      <c r="L19" s="918"/>
      <c r="M19" s="918"/>
      <c r="N19" s="918"/>
      <c r="O19" s="918"/>
      <c r="P19" s="918"/>
      <c r="Q19" s="918"/>
      <c r="R19" s="918"/>
      <c r="S19" s="918"/>
      <c r="T19" s="918"/>
      <c r="U19" s="918"/>
      <c r="V19" s="918"/>
      <c r="W19" s="918"/>
      <c r="X19" s="918"/>
      <c r="Y19" s="918"/>
      <c r="Z19" s="918"/>
      <c r="AA19" s="918"/>
      <c r="AB19" s="918"/>
      <c r="AC19" s="918"/>
      <c r="AD19" s="918"/>
      <c r="AE19" s="918"/>
      <c r="AF19" s="918"/>
      <c r="AG19" s="918"/>
      <c r="AH19" s="918"/>
      <c r="AI19" s="918"/>
      <c r="AJ19" s="918"/>
      <c r="AK19" s="918"/>
      <c r="AL19" s="918"/>
      <c r="AM19" s="918"/>
      <c r="AN19" s="918"/>
      <c r="AO19" s="918"/>
      <c r="AP19" s="94"/>
    </row>
    <row r="20" spans="1:42" x14ac:dyDescent="0.2">
      <c r="A20" s="95"/>
      <c r="B20" s="216" t="s">
        <v>72</v>
      </c>
      <c r="C20" s="94"/>
      <c r="D20" s="95"/>
      <c r="E20" s="918"/>
      <c r="F20" s="918"/>
      <c r="G20" s="918"/>
      <c r="H20" s="918"/>
      <c r="I20" s="918"/>
      <c r="J20" s="918"/>
      <c r="K20" s="918"/>
      <c r="L20" s="918"/>
      <c r="M20" s="918"/>
      <c r="N20" s="918"/>
      <c r="O20" s="918"/>
      <c r="P20" s="918"/>
      <c r="Q20" s="918"/>
      <c r="R20" s="918"/>
      <c r="S20" s="918"/>
      <c r="T20" s="918"/>
      <c r="U20" s="918"/>
      <c r="V20" s="918"/>
      <c r="W20" s="918"/>
      <c r="X20" s="918"/>
      <c r="Y20" s="918"/>
      <c r="Z20" s="918"/>
      <c r="AA20" s="918"/>
      <c r="AB20" s="918"/>
      <c r="AC20" s="918"/>
      <c r="AD20" s="918"/>
      <c r="AE20" s="918"/>
      <c r="AF20" s="918"/>
      <c r="AG20" s="918"/>
      <c r="AH20" s="918"/>
      <c r="AI20" s="918"/>
      <c r="AJ20" s="918"/>
      <c r="AK20" s="918"/>
      <c r="AL20" s="918"/>
      <c r="AM20" s="918"/>
      <c r="AN20" s="918"/>
      <c r="AO20" s="918"/>
      <c r="AP20" s="94"/>
    </row>
    <row r="21" spans="1:42" x14ac:dyDescent="0.2">
      <c r="A21" s="95"/>
      <c r="B21" s="757"/>
      <c r="C21" s="94"/>
      <c r="D21" s="95"/>
      <c r="E21" s="918"/>
      <c r="F21" s="918"/>
      <c r="G21" s="918"/>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4"/>
    </row>
    <row r="22" spans="1:42" x14ac:dyDescent="0.2">
      <c r="A22" s="95"/>
      <c r="B22" s="757"/>
      <c r="C22" s="94"/>
      <c r="D22" s="95"/>
      <c r="E22" s="918" t="str">
        <f>"UTILISEZ LE CALENDRIER POUR VÉRIFIER LES PÉRIODES ANTÉRIEURES D'UTILISATION ET DE NON UTILISATION, EN COMMENÇANT PAR L'UTILISATION LA PLUS RÉCENTE, EN PARTANT DE JANVIER " &amp; FIVE_YRS_BEFORE_SRVY &amp; ". UTILISEZ LES NOMS DES ENFANTS, DATES DE NAISSANCE ET P'RIODES DE GROSSESSE COMME DES POINTS DE RÉFÉRENCE."</f>
        <v>UTILISEZ LE CALENDRIER POUR VÉRIFIER LES PÉRIODES ANTÉRIEURES D'UTILISATION ET DE NON UTILISATION, EN COMMENÇANT PAR L'UTILISATION LA PLUS RÉCENTE, EN PARTANT DE JANVIER 2010. UTILISEZ LES NOMS DES ENFANTS, DATES DE NAISSANCE ET P'RIODES DE GROSSESSE COMME DES POINTS DE RÉFÉRENCE.</v>
      </c>
      <c r="F22" s="918"/>
      <c r="G22" s="918"/>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4"/>
    </row>
    <row r="23" spans="1:42" x14ac:dyDescent="0.2">
      <c r="A23" s="95"/>
      <c r="B23" s="757"/>
      <c r="C23" s="94"/>
      <c r="D23" s="95"/>
      <c r="E23" s="918"/>
      <c r="F23" s="918"/>
      <c r="G23" s="918"/>
      <c r="H23" s="918"/>
      <c r="I23" s="918"/>
      <c r="J23" s="918"/>
      <c r="K23" s="918"/>
      <c r="L23" s="918"/>
      <c r="M23" s="918"/>
      <c r="N23" s="918"/>
      <c r="O23" s="918"/>
      <c r="P23" s="918"/>
      <c r="Q23" s="918"/>
      <c r="R23" s="918"/>
      <c r="S23" s="918"/>
      <c r="T23" s="918"/>
      <c r="U23" s="918"/>
      <c r="V23" s="918"/>
      <c r="W23" s="918"/>
      <c r="X23" s="918"/>
      <c r="Y23" s="918"/>
      <c r="Z23" s="918"/>
      <c r="AA23" s="918"/>
      <c r="AB23" s="918"/>
      <c r="AC23" s="918"/>
      <c r="AD23" s="918"/>
      <c r="AE23" s="918"/>
      <c r="AF23" s="918"/>
      <c r="AG23" s="918"/>
      <c r="AH23" s="918"/>
      <c r="AI23" s="918"/>
      <c r="AJ23" s="918"/>
      <c r="AK23" s="918"/>
      <c r="AL23" s="918"/>
      <c r="AM23" s="918"/>
      <c r="AN23" s="918"/>
      <c r="AO23" s="918"/>
      <c r="AP23" s="94"/>
    </row>
    <row r="24" spans="1:42" x14ac:dyDescent="0.2">
      <c r="A24" s="95"/>
      <c r="B24" s="757"/>
      <c r="C24" s="94"/>
      <c r="D24" s="95"/>
      <c r="E24" s="918"/>
      <c r="F24" s="918"/>
      <c r="G24" s="918"/>
      <c r="H24" s="918"/>
      <c r="I24" s="918"/>
      <c r="J24" s="918"/>
      <c r="K24" s="918"/>
      <c r="L24" s="918"/>
      <c r="M24" s="918"/>
      <c r="N24" s="918"/>
      <c r="O24" s="918"/>
      <c r="P24" s="918"/>
      <c r="Q24" s="918"/>
      <c r="R24" s="918"/>
      <c r="S24" s="918"/>
      <c r="T24" s="918"/>
      <c r="U24" s="918"/>
      <c r="V24" s="918"/>
      <c r="W24" s="918"/>
      <c r="X24" s="918"/>
      <c r="Y24" s="918"/>
      <c r="Z24" s="918"/>
      <c r="AA24" s="918"/>
      <c r="AB24" s="918"/>
      <c r="AC24" s="918"/>
      <c r="AD24" s="918"/>
      <c r="AE24" s="918"/>
      <c r="AF24" s="918"/>
      <c r="AG24" s="918"/>
      <c r="AH24" s="918"/>
      <c r="AI24" s="918"/>
      <c r="AJ24" s="918"/>
      <c r="AK24" s="918"/>
      <c r="AL24" s="918"/>
      <c r="AM24" s="918"/>
      <c r="AN24" s="918"/>
      <c r="AO24" s="918"/>
      <c r="AP24" s="94"/>
    </row>
    <row r="25" spans="1:42" ht="11.25" customHeight="1" x14ac:dyDescent="0.2">
      <c r="A25" s="95"/>
      <c r="B25" s="757"/>
      <c r="C25" s="94"/>
      <c r="D25" s="579"/>
      <c r="E25" s="941" t="s">
        <v>24</v>
      </c>
      <c r="F25" s="941"/>
      <c r="G25" s="941"/>
      <c r="H25" s="954" t="s">
        <v>627</v>
      </c>
      <c r="I25" s="954"/>
      <c r="J25" s="954"/>
      <c r="K25" s="954"/>
      <c r="L25" s="954"/>
      <c r="M25" s="954"/>
      <c r="N25" s="954"/>
      <c r="O25" s="954"/>
      <c r="P25" s="954"/>
      <c r="Q25" s="954"/>
      <c r="R25" s="954"/>
      <c r="S25" s="954"/>
      <c r="T25" s="954"/>
      <c r="U25" s="954"/>
      <c r="V25" s="954"/>
      <c r="W25" s="954"/>
      <c r="X25" s="954"/>
      <c r="Y25" s="954"/>
      <c r="Z25" s="954"/>
      <c r="AA25" s="954"/>
      <c r="AB25" s="954"/>
      <c r="AC25" s="954"/>
      <c r="AD25" s="954"/>
      <c r="AE25" s="954"/>
      <c r="AF25" s="954"/>
      <c r="AG25" s="954"/>
      <c r="AH25" s="954"/>
      <c r="AI25" s="954"/>
      <c r="AJ25" s="954"/>
      <c r="AK25" s="954"/>
      <c r="AL25" s="954"/>
      <c r="AM25" s="954"/>
      <c r="AN25" s="954"/>
      <c r="AO25" s="954"/>
      <c r="AP25" s="94"/>
    </row>
    <row r="26" spans="1:42" x14ac:dyDescent="0.2">
      <c r="A26" s="95"/>
      <c r="B26" s="757"/>
      <c r="C26" s="94"/>
      <c r="D26" s="419"/>
      <c r="E26" s="941"/>
      <c r="F26" s="941"/>
      <c r="G26" s="941"/>
      <c r="H26" s="954"/>
      <c r="I26" s="954"/>
      <c r="J26" s="954"/>
      <c r="K26" s="954"/>
      <c r="L26" s="954"/>
      <c r="M26" s="954"/>
      <c r="N26" s="954"/>
      <c r="O26" s="954"/>
      <c r="P26" s="954"/>
      <c r="Q26" s="954"/>
      <c r="R26" s="954"/>
      <c r="S26" s="954"/>
      <c r="T26" s="954"/>
      <c r="U26" s="954"/>
      <c r="V26" s="954"/>
      <c r="W26" s="954"/>
      <c r="X26" s="954"/>
      <c r="Y26" s="954"/>
      <c r="Z26" s="954"/>
      <c r="AA26" s="954"/>
      <c r="AB26" s="954"/>
      <c r="AC26" s="954"/>
      <c r="AD26" s="954"/>
      <c r="AE26" s="954"/>
      <c r="AF26" s="954"/>
      <c r="AG26" s="954"/>
      <c r="AH26" s="954"/>
      <c r="AI26" s="954"/>
      <c r="AJ26" s="954"/>
      <c r="AK26" s="954"/>
      <c r="AL26" s="954"/>
      <c r="AM26" s="954"/>
      <c r="AN26" s="954"/>
      <c r="AO26" s="954"/>
      <c r="AP26" s="94"/>
    </row>
    <row r="27" spans="1:42" ht="11.25" customHeight="1" x14ac:dyDescent="0.2">
      <c r="A27" s="95"/>
      <c r="B27" s="757"/>
      <c r="C27" s="94"/>
      <c r="D27" s="419"/>
      <c r="E27" s="941"/>
      <c r="F27" s="941"/>
      <c r="G27" s="941"/>
      <c r="H27" s="954"/>
      <c r="I27" s="954"/>
      <c r="J27" s="954"/>
      <c r="K27" s="954"/>
      <c r="L27" s="954"/>
      <c r="M27" s="954"/>
      <c r="N27" s="954"/>
      <c r="O27" s="954"/>
      <c r="P27" s="954"/>
      <c r="Q27" s="954"/>
      <c r="R27" s="954"/>
      <c r="S27" s="954"/>
      <c r="T27" s="954"/>
      <c r="U27" s="954"/>
      <c r="V27" s="954"/>
      <c r="W27" s="954"/>
      <c r="X27" s="954"/>
      <c r="Y27" s="954"/>
      <c r="Z27" s="954"/>
      <c r="AA27" s="954"/>
      <c r="AB27" s="954"/>
      <c r="AC27" s="954"/>
      <c r="AD27" s="954"/>
      <c r="AE27" s="954"/>
      <c r="AF27" s="954"/>
      <c r="AG27" s="954"/>
      <c r="AH27" s="954"/>
      <c r="AI27" s="954"/>
      <c r="AJ27" s="954"/>
      <c r="AK27" s="954"/>
      <c r="AL27" s="954"/>
      <c r="AM27" s="954"/>
      <c r="AN27" s="954"/>
      <c r="AO27" s="954"/>
      <c r="AP27" s="94"/>
    </row>
    <row r="28" spans="1:42" x14ac:dyDescent="0.2">
      <c r="A28" s="95"/>
      <c r="B28" s="757"/>
      <c r="C28" s="94"/>
      <c r="D28" s="95"/>
      <c r="I28" s="899" t="s">
        <v>1445</v>
      </c>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94"/>
    </row>
    <row r="29" spans="1:42" x14ac:dyDescent="0.2">
      <c r="A29" s="95"/>
      <c r="B29" s="757"/>
      <c r="C29" s="94"/>
      <c r="D29" s="95"/>
      <c r="E29" s="28"/>
      <c r="F29" s="28"/>
      <c r="G29" s="28"/>
      <c r="H29" s="28"/>
      <c r="I29" s="28"/>
      <c r="J29" s="28" t="s">
        <v>55</v>
      </c>
      <c r="K29" s="918" t="str">
        <f ca="1">VLOOKUP(CONCATENATE($B$19&amp;INDIRECT(ADDRESS(ROW(),COLUMN()-1))),Language_Translations,MATCH(Language_Selected,Language_Options,0),FALSE)</f>
        <v>Quand avez-vous utilisé une méthode pour la dernière fois? Quelle était cette méthode ?</v>
      </c>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4"/>
    </row>
    <row r="30" spans="1:42" ht="11.25" customHeight="1" x14ac:dyDescent="0.2">
      <c r="A30" s="95"/>
      <c r="B30" s="757"/>
      <c r="C30" s="94"/>
      <c r="D30" s="95"/>
      <c r="E30" s="28"/>
      <c r="F30" s="28"/>
      <c r="G30" s="28"/>
      <c r="H30" s="28"/>
      <c r="I30" s="28"/>
      <c r="J30" s="28" t="s">
        <v>56</v>
      </c>
      <c r="K30" s="918" t="str">
        <f ca="1">VLOOKUP(CONCATENATE($B$19&amp;INDIRECT(ADDRESS(ROW(),COLUMN()-1))),Language_Translations,MATCH(Language_Selected,Language_Options,0),FALSE)</f>
        <v>Quand avez-vous commencé à utiliser cette méthode? Combien de temps après la naissance de (NOM) ?</v>
      </c>
      <c r="L30" s="918"/>
      <c r="M30" s="918"/>
      <c r="N30" s="918"/>
      <c r="O30" s="918"/>
      <c r="P30" s="918"/>
      <c r="Q30" s="918"/>
      <c r="R30" s="918"/>
      <c r="S30" s="918"/>
      <c r="T30" s="918"/>
      <c r="U30" s="918"/>
      <c r="V30" s="918"/>
      <c r="W30" s="918"/>
      <c r="X30" s="918"/>
      <c r="Y30" s="918"/>
      <c r="Z30" s="918"/>
      <c r="AA30" s="918"/>
      <c r="AB30" s="918"/>
      <c r="AC30" s="918"/>
      <c r="AD30" s="918"/>
      <c r="AE30" s="918"/>
      <c r="AF30" s="918"/>
      <c r="AG30" s="918"/>
      <c r="AH30" s="918"/>
      <c r="AI30" s="918"/>
      <c r="AJ30" s="918"/>
      <c r="AK30" s="918"/>
      <c r="AL30" s="918"/>
      <c r="AM30" s="918"/>
      <c r="AN30" s="918"/>
      <c r="AO30" s="918"/>
      <c r="AP30" s="94"/>
    </row>
    <row r="31" spans="1:42" ht="11.25" customHeight="1" x14ac:dyDescent="0.2">
      <c r="A31" s="95"/>
      <c r="B31" s="757"/>
      <c r="C31" s="94"/>
      <c r="D31" s="95"/>
      <c r="H31" s="28"/>
      <c r="I31" s="28"/>
      <c r="J31" s="28" t="s">
        <v>57</v>
      </c>
      <c r="K31" s="918" t="str">
        <f ca="1">VLOOKUP(CONCATENATE($B$19&amp;INDIRECT(ADDRESS(ROW(),COLUMN()-1))),Language_Translations,MATCH(Language_Selected,Language_Options,0),FALSE)</f>
        <v>Pendant combien de temps avez-vous ensuite utilisé cette méthode ?</v>
      </c>
      <c r="L31" s="918"/>
      <c r="M31" s="918"/>
      <c r="N31" s="918"/>
      <c r="O31" s="918"/>
      <c r="P31" s="918"/>
      <c r="Q31" s="918"/>
      <c r="R31" s="918"/>
      <c r="S31" s="918"/>
      <c r="T31" s="918"/>
      <c r="U31" s="918"/>
      <c r="V31" s="918"/>
      <c r="W31" s="918"/>
      <c r="X31" s="918"/>
      <c r="Y31" s="918"/>
      <c r="Z31" s="918"/>
      <c r="AA31" s="918"/>
      <c r="AB31" s="918"/>
      <c r="AC31" s="918"/>
      <c r="AD31" s="918"/>
      <c r="AE31" s="918"/>
      <c r="AF31" s="918"/>
      <c r="AG31" s="918"/>
      <c r="AH31" s="918"/>
      <c r="AI31" s="918"/>
      <c r="AJ31" s="918"/>
      <c r="AK31" s="918"/>
      <c r="AL31" s="918"/>
      <c r="AM31" s="918"/>
      <c r="AN31" s="918"/>
      <c r="AO31" s="918"/>
      <c r="AP31" s="94"/>
    </row>
    <row r="32" spans="1:42" ht="11.25" customHeight="1" x14ac:dyDescent="0.2">
      <c r="A32" s="95"/>
      <c r="B32" s="757"/>
      <c r="C32" s="94"/>
      <c r="D32" s="95"/>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432"/>
      <c r="AP32" s="94"/>
    </row>
    <row r="33" spans="1:42" ht="11.25" customHeight="1" x14ac:dyDescent="0.2">
      <c r="A33" s="95"/>
      <c r="B33" s="757"/>
      <c r="C33" s="94"/>
      <c r="D33" s="95"/>
      <c r="H33" s="899" t="s">
        <v>628</v>
      </c>
      <c r="I33" s="899"/>
      <c r="J33" s="899"/>
      <c r="K33" s="899"/>
      <c r="L33" s="899"/>
      <c r="M33" s="899"/>
      <c r="N33" s="899"/>
      <c r="O33" s="899"/>
      <c r="P33" s="899"/>
      <c r="Q33" s="899"/>
      <c r="R33" s="899"/>
      <c r="S33" s="899"/>
      <c r="T33" s="899"/>
      <c r="U33" s="899"/>
      <c r="V33" s="899"/>
      <c r="W33" s="899"/>
      <c r="X33" s="899"/>
      <c r="Y33" s="899"/>
      <c r="Z33" s="899"/>
      <c r="AA33" s="899"/>
      <c r="AB33" s="899"/>
      <c r="AC33" s="899"/>
      <c r="AD33" s="899"/>
      <c r="AE33" s="899"/>
      <c r="AF33" s="899"/>
      <c r="AG33" s="899"/>
      <c r="AH33" s="899"/>
      <c r="AI33" s="899"/>
      <c r="AJ33" s="899"/>
      <c r="AK33" s="899"/>
      <c r="AL33" s="899"/>
      <c r="AM33" s="899"/>
      <c r="AN33" s="899"/>
      <c r="AO33" s="899"/>
      <c r="AP33" s="94"/>
    </row>
    <row r="34" spans="1:42" ht="11.25" customHeight="1" x14ac:dyDescent="0.2">
      <c r="A34" s="95"/>
      <c r="B34" s="757"/>
      <c r="C34" s="94"/>
      <c r="D34" s="95"/>
      <c r="E34" s="941" t="s">
        <v>24</v>
      </c>
      <c r="F34" s="941"/>
      <c r="G34" s="941"/>
      <c r="H34" s="899"/>
      <c r="I34" s="899"/>
      <c r="J34" s="899"/>
      <c r="K34" s="899"/>
      <c r="L34" s="899"/>
      <c r="M34" s="899"/>
      <c r="N34" s="899"/>
      <c r="O34" s="899"/>
      <c r="P34" s="899"/>
      <c r="Q34" s="899"/>
      <c r="R34" s="899"/>
      <c r="S34" s="899"/>
      <c r="T34" s="899"/>
      <c r="U34" s="899"/>
      <c r="V34" s="899"/>
      <c r="W34" s="899"/>
      <c r="X34" s="899"/>
      <c r="Y34" s="899"/>
      <c r="Z34" s="899"/>
      <c r="AA34" s="899"/>
      <c r="AB34" s="899"/>
      <c r="AC34" s="899"/>
      <c r="AD34" s="899"/>
      <c r="AE34" s="899"/>
      <c r="AF34" s="899"/>
      <c r="AG34" s="899"/>
      <c r="AH34" s="899"/>
      <c r="AI34" s="899"/>
      <c r="AJ34" s="899"/>
      <c r="AK34" s="899"/>
      <c r="AL34" s="899"/>
      <c r="AM34" s="899"/>
      <c r="AN34" s="899"/>
      <c r="AO34" s="899"/>
      <c r="AP34" s="94"/>
    </row>
    <row r="35" spans="1:42" x14ac:dyDescent="0.2">
      <c r="A35" s="95"/>
      <c r="B35" s="757"/>
      <c r="C35" s="94"/>
      <c r="D35" s="95"/>
      <c r="E35" s="941"/>
      <c r="F35" s="941"/>
      <c r="G35" s="941"/>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94"/>
    </row>
    <row r="36" spans="1:42" x14ac:dyDescent="0.2">
      <c r="A36" s="95"/>
      <c r="B36" s="757"/>
      <c r="C36" s="94"/>
      <c r="D36" s="95"/>
      <c r="E36" s="941"/>
      <c r="F36" s="941"/>
      <c r="G36" s="941"/>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94"/>
    </row>
    <row r="37" spans="1:42" x14ac:dyDescent="0.2">
      <c r="A37" s="95"/>
      <c r="B37" s="757"/>
      <c r="C37" s="94"/>
      <c r="D37" s="95"/>
      <c r="E37" s="28"/>
      <c r="F37" s="28"/>
      <c r="G37" s="28"/>
      <c r="H37" s="899"/>
      <c r="I37" s="899"/>
      <c r="J37" s="899"/>
      <c r="K37" s="899"/>
      <c r="L37" s="899"/>
      <c r="M37" s="899"/>
      <c r="N37" s="899"/>
      <c r="O37" s="899"/>
      <c r="P37" s="899"/>
      <c r="Q37" s="899"/>
      <c r="R37" s="899"/>
      <c r="S37" s="899"/>
      <c r="T37" s="899"/>
      <c r="U37" s="899"/>
      <c r="V37" s="899"/>
      <c r="W37" s="899"/>
      <c r="X37" s="899"/>
      <c r="Y37" s="899"/>
      <c r="Z37" s="899"/>
      <c r="AA37" s="899"/>
      <c r="AB37" s="899"/>
      <c r="AC37" s="899"/>
      <c r="AD37" s="899"/>
      <c r="AE37" s="899"/>
      <c r="AF37" s="899"/>
      <c r="AG37" s="899"/>
      <c r="AH37" s="899"/>
      <c r="AI37" s="899"/>
      <c r="AJ37" s="899"/>
      <c r="AK37" s="899"/>
      <c r="AL37" s="899"/>
      <c r="AM37" s="899"/>
      <c r="AN37" s="899"/>
      <c r="AO37" s="899"/>
      <c r="AP37" s="94"/>
    </row>
    <row r="38" spans="1:42" x14ac:dyDescent="0.2">
      <c r="A38" s="95"/>
      <c r="B38" s="757"/>
      <c r="C38" s="765"/>
      <c r="D38" s="95"/>
      <c r="E38" s="766"/>
      <c r="F38" s="766"/>
      <c r="G38" s="766"/>
      <c r="H38" s="899"/>
      <c r="I38" s="899"/>
      <c r="J38" s="899"/>
      <c r="K38" s="899"/>
      <c r="L38" s="899"/>
      <c r="M38" s="899"/>
      <c r="N38" s="899"/>
      <c r="O38" s="899"/>
      <c r="P38" s="899"/>
      <c r="Q38" s="899"/>
      <c r="R38" s="899"/>
      <c r="S38" s="899"/>
      <c r="T38" s="899"/>
      <c r="U38" s="899"/>
      <c r="V38" s="899"/>
      <c r="W38" s="899"/>
      <c r="X38" s="899"/>
      <c r="Y38" s="899"/>
      <c r="Z38" s="899"/>
      <c r="AA38" s="899"/>
      <c r="AB38" s="899"/>
      <c r="AC38" s="899"/>
      <c r="AD38" s="899"/>
      <c r="AE38" s="899"/>
      <c r="AF38" s="899"/>
      <c r="AG38" s="899"/>
      <c r="AH38" s="899"/>
      <c r="AI38" s="899"/>
      <c r="AJ38" s="899"/>
      <c r="AK38" s="899"/>
      <c r="AL38" s="899"/>
      <c r="AM38" s="899"/>
      <c r="AN38" s="899"/>
      <c r="AO38" s="899"/>
      <c r="AP38" s="765"/>
    </row>
    <row r="39" spans="1:42" x14ac:dyDescent="0.2">
      <c r="A39" s="95"/>
      <c r="B39" s="757"/>
      <c r="C39" s="94"/>
      <c r="D39" s="95"/>
      <c r="E39" s="28"/>
      <c r="F39" s="28"/>
      <c r="G39" s="28"/>
      <c r="H39" s="899"/>
      <c r="I39" s="899"/>
      <c r="J39" s="899"/>
      <c r="K39" s="899"/>
      <c r="L39" s="899"/>
      <c r="M39" s="899"/>
      <c r="N39" s="899"/>
      <c r="O39" s="899"/>
      <c r="P39" s="899"/>
      <c r="Q39" s="899"/>
      <c r="R39" s="899"/>
      <c r="S39" s="899"/>
      <c r="T39" s="899"/>
      <c r="U39" s="899"/>
      <c r="V39" s="899"/>
      <c r="W39" s="899"/>
      <c r="X39" s="899"/>
      <c r="Y39" s="899"/>
      <c r="Z39" s="899"/>
      <c r="AA39" s="899"/>
      <c r="AB39" s="899"/>
      <c r="AC39" s="899"/>
      <c r="AD39" s="899"/>
      <c r="AE39" s="899"/>
      <c r="AF39" s="899"/>
      <c r="AG39" s="899"/>
      <c r="AH39" s="899"/>
      <c r="AI39" s="899"/>
      <c r="AJ39" s="899"/>
      <c r="AK39" s="899"/>
      <c r="AL39" s="899"/>
      <c r="AM39" s="899"/>
      <c r="AN39" s="899"/>
      <c r="AO39" s="899"/>
      <c r="AP39" s="94"/>
    </row>
    <row r="40" spans="1:42" x14ac:dyDescent="0.2">
      <c r="A40" s="95"/>
      <c r="B40" s="757"/>
      <c r="C40" s="94"/>
      <c r="D40" s="95"/>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432"/>
      <c r="AP40" s="94"/>
    </row>
    <row r="41" spans="1:42" x14ac:dyDescent="0.2">
      <c r="A41" s="95"/>
      <c r="B41" s="757"/>
      <c r="C41" s="94"/>
      <c r="D41" s="95"/>
      <c r="I41" s="899" t="s">
        <v>1446</v>
      </c>
      <c r="J41" s="899"/>
      <c r="K41" s="899"/>
      <c r="L41" s="899"/>
      <c r="M41" s="899"/>
      <c r="N41" s="899"/>
      <c r="O41" s="899"/>
      <c r="P41" s="899"/>
      <c r="Q41" s="899"/>
      <c r="R41" s="899"/>
      <c r="S41" s="899"/>
      <c r="T41" s="899"/>
      <c r="U41" s="899"/>
      <c r="V41" s="899"/>
      <c r="W41" s="899"/>
      <c r="X41" s="899"/>
      <c r="Y41" s="899"/>
      <c r="Z41" s="899"/>
      <c r="AA41" s="899"/>
      <c r="AB41" s="899"/>
      <c r="AC41" s="899"/>
      <c r="AD41" s="899"/>
      <c r="AE41" s="899"/>
      <c r="AF41" s="899"/>
      <c r="AG41" s="899"/>
      <c r="AH41" s="899"/>
      <c r="AI41" s="899"/>
      <c r="AJ41" s="899"/>
      <c r="AK41" s="899"/>
      <c r="AL41" s="899"/>
      <c r="AM41" s="899"/>
      <c r="AN41" s="899"/>
      <c r="AO41" s="899"/>
      <c r="AP41" s="94"/>
    </row>
    <row r="42" spans="1:42" ht="11.25" customHeight="1" x14ac:dyDescent="0.2">
      <c r="A42" s="95"/>
      <c r="B42" s="757"/>
      <c r="C42" s="94"/>
      <c r="D42" s="95"/>
      <c r="H42" s="28"/>
      <c r="I42" s="28"/>
      <c r="J42" s="28" t="s">
        <v>117</v>
      </c>
      <c r="K42" s="918" t="str">
        <f ca="1">VLOOKUP(CONCATENATE($B$19&amp;INDIRECT(ADDRESS(ROW(),COLUMN()-1))),Language_Translations,MATCH(Language_Selected,Language_Options,0),FALSE)</f>
        <v>Pourquoi avez-vous arrêté d'utiliser la (MÉTHODE) ? Êtes-vous tombée enceinte pendant que vous utilisiez la (MÉTHODE), ou avez-vous interrompu pour être enceinte, ou avez-vous arrêté pour d'autres raisons ?</v>
      </c>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4"/>
    </row>
    <row r="43" spans="1:42" ht="11.25" customHeight="1" x14ac:dyDescent="0.2">
      <c r="A43" s="95"/>
      <c r="B43" s="757"/>
      <c r="C43" s="765"/>
      <c r="D43" s="95"/>
      <c r="H43" s="766"/>
      <c r="I43" s="766"/>
      <c r="J43" s="766"/>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765"/>
    </row>
    <row r="44" spans="1:42" x14ac:dyDescent="0.2">
      <c r="A44" s="95"/>
      <c r="B44" s="757"/>
      <c r="C44" s="94"/>
      <c r="D44" s="95"/>
      <c r="E44" s="28"/>
      <c r="F44" s="28"/>
      <c r="G44" s="28"/>
      <c r="H44" s="28"/>
      <c r="I44" s="28"/>
      <c r="J44" s="28"/>
      <c r="K44" s="918"/>
      <c r="L44" s="918"/>
      <c r="M44" s="918"/>
      <c r="N44" s="918"/>
      <c r="O44" s="918"/>
      <c r="P44" s="918"/>
      <c r="Q44" s="918"/>
      <c r="R44" s="918"/>
      <c r="S44" s="918"/>
      <c r="T44" s="918"/>
      <c r="U44" s="918"/>
      <c r="V44" s="918"/>
      <c r="W44" s="918"/>
      <c r="X44" s="918"/>
      <c r="Y44" s="918"/>
      <c r="Z44" s="918"/>
      <c r="AA44" s="918"/>
      <c r="AB44" s="918"/>
      <c r="AC44" s="918"/>
      <c r="AD44" s="918"/>
      <c r="AE44" s="918"/>
      <c r="AF44" s="918"/>
      <c r="AG44" s="918"/>
      <c r="AH44" s="918"/>
      <c r="AI44" s="918"/>
      <c r="AJ44" s="918"/>
      <c r="AK44" s="918"/>
      <c r="AL44" s="918"/>
      <c r="AM44" s="918"/>
      <c r="AN44" s="918"/>
      <c r="AO44" s="918"/>
      <c r="AP44" s="94"/>
    </row>
    <row r="45" spans="1:42" ht="11.25" customHeight="1" x14ac:dyDescent="0.2">
      <c r="A45" s="95"/>
      <c r="B45" s="757"/>
      <c r="C45" s="94"/>
      <c r="D45" s="95"/>
      <c r="E45" s="28"/>
      <c r="F45" s="28"/>
      <c r="G45" s="28"/>
      <c r="H45" s="28"/>
      <c r="I45" s="28"/>
      <c r="J45" s="28" t="s">
        <v>118</v>
      </c>
      <c r="K45" s="918" t="str">
        <f ca="1">VLOOKUP(CONCATENATE($B$19&amp;INDIRECT(ADDRESS(ROW(),COLUMN()-1))),Language_Translations,MATCH(Language_Selected,Language_Options,0),FALSE)</f>
        <v>SI ELLE A DÉLIBÉRÉMENT ARRÊTÉ POUR ÊTRE ENCEINTE, DEMANDEZ : Combien de mois cela a-t-il pris pour que soyez enceinte après avoir arrêté d'utiliser (MÉTHODE) ? ET INSCRIVEZ ‘0’ À CHACUN DE CES MOIS À LA COLONNE 1.</v>
      </c>
      <c r="L45" s="918"/>
      <c r="M45" s="918"/>
      <c r="N45" s="918"/>
      <c r="O45" s="918"/>
      <c r="P45" s="918"/>
      <c r="Q45" s="918"/>
      <c r="R45" s="918"/>
      <c r="S45" s="918"/>
      <c r="T45" s="918"/>
      <c r="U45" s="918"/>
      <c r="V45" s="918"/>
      <c r="W45" s="918"/>
      <c r="X45" s="918"/>
      <c r="Y45" s="918"/>
      <c r="Z45" s="918"/>
      <c r="AA45" s="918"/>
      <c r="AB45" s="918"/>
      <c r="AC45" s="918"/>
      <c r="AD45" s="918"/>
      <c r="AE45" s="918"/>
      <c r="AF45" s="918"/>
      <c r="AG45" s="918"/>
      <c r="AH45" s="918"/>
      <c r="AI45" s="918"/>
      <c r="AJ45" s="918"/>
      <c r="AK45" s="918"/>
      <c r="AL45" s="918"/>
      <c r="AM45" s="918"/>
      <c r="AN45" s="918"/>
      <c r="AO45" s="918"/>
      <c r="AP45" s="94"/>
    </row>
    <row r="46" spans="1:42" x14ac:dyDescent="0.2">
      <c r="A46" s="95"/>
      <c r="B46" s="757"/>
      <c r="C46" s="94"/>
      <c r="D46" s="95"/>
      <c r="E46" s="28"/>
      <c r="F46" s="28"/>
      <c r="G46" s="28"/>
      <c r="H46" s="28"/>
      <c r="I46" s="28"/>
      <c r="J46" s="28"/>
      <c r="K46" s="918"/>
      <c r="L46" s="918"/>
      <c r="M46" s="918"/>
      <c r="N46" s="918"/>
      <c r="O46" s="918"/>
      <c r="P46" s="918"/>
      <c r="Q46" s="918"/>
      <c r="R46" s="918"/>
      <c r="S46" s="918"/>
      <c r="T46" s="918"/>
      <c r="U46" s="918"/>
      <c r="V46" s="918"/>
      <c r="W46" s="918"/>
      <c r="X46" s="918"/>
      <c r="Y46" s="918"/>
      <c r="Z46" s="918"/>
      <c r="AA46" s="918"/>
      <c r="AB46" s="918"/>
      <c r="AC46" s="918"/>
      <c r="AD46" s="918"/>
      <c r="AE46" s="918"/>
      <c r="AF46" s="918"/>
      <c r="AG46" s="918"/>
      <c r="AH46" s="918"/>
      <c r="AI46" s="918"/>
      <c r="AJ46" s="918"/>
      <c r="AK46" s="918"/>
      <c r="AL46" s="918"/>
      <c r="AM46" s="918"/>
      <c r="AN46" s="918"/>
      <c r="AO46" s="918"/>
      <c r="AP46" s="94"/>
    </row>
    <row r="47" spans="1:42" x14ac:dyDescent="0.2">
      <c r="A47" s="95"/>
      <c r="B47" s="757"/>
      <c r="C47" s="94"/>
      <c r="D47" s="95"/>
      <c r="E47" s="28"/>
      <c r="F47" s="28"/>
      <c r="G47" s="28"/>
      <c r="H47" s="28"/>
      <c r="I47" s="28"/>
      <c r="J47" s="28"/>
      <c r="K47" s="918"/>
      <c r="L47" s="918"/>
      <c r="M47" s="918"/>
      <c r="N47" s="918"/>
      <c r="O47" s="918"/>
      <c r="P47" s="918"/>
      <c r="Q47" s="918"/>
      <c r="R47" s="918"/>
      <c r="S47" s="918"/>
      <c r="T47" s="918"/>
      <c r="U47" s="918"/>
      <c r="V47" s="918"/>
      <c r="W47" s="918"/>
      <c r="X47" s="918"/>
      <c r="Y47" s="918"/>
      <c r="Z47" s="918"/>
      <c r="AA47" s="918"/>
      <c r="AB47" s="918"/>
      <c r="AC47" s="918"/>
      <c r="AD47" s="918"/>
      <c r="AE47" s="918"/>
      <c r="AF47" s="918"/>
      <c r="AG47" s="918"/>
      <c r="AH47" s="918"/>
      <c r="AI47" s="918"/>
      <c r="AJ47" s="918"/>
      <c r="AK47" s="918"/>
      <c r="AL47" s="918"/>
      <c r="AM47" s="918"/>
      <c r="AN47" s="918"/>
      <c r="AO47" s="918"/>
      <c r="AP47" s="94"/>
    </row>
    <row r="48" spans="1:42" ht="6" customHeight="1" x14ac:dyDescent="0.2">
      <c r="A48" s="44"/>
      <c r="B48" s="793"/>
      <c r="C48" s="91"/>
      <c r="D48" s="44"/>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91"/>
    </row>
    <row r="49" spans="1:42" ht="6" customHeight="1" x14ac:dyDescent="0.2">
      <c r="A49" s="596"/>
      <c r="B49" s="810"/>
      <c r="C49" s="596"/>
      <c r="D49" s="596"/>
      <c r="E49" s="596"/>
      <c r="F49" s="596"/>
      <c r="G49" s="596"/>
      <c r="H49" s="596"/>
      <c r="I49" s="596"/>
      <c r="J49" s="596"/>
      <c r="K49" s="596"/>
      <c r="L49" s="596"/>
      <c r="M49" s="596"/>
      <c r="N49" s="596"/>
      <c r="O49" s="596"/>
      <c r="P49" s="596"/>
      <c r="Q49" s="596"/>
      <c r="R49" s="596"/>
      <c r="S49" s="596"/>
      <c r="T49" s="596"/>
      <c r="U49" s="596"/>
      <c r="V49" s="596"/>
      <c r="W49" s="596"/>
      <c r="X49" s="596"/>
      <c r="Y49" s="596"/>
      <c r="Z49" s="596"/>
      <c r="AA49" s="596"/>
      <c r="AB49" s="596"/>
      <c r="AC49" s="596"/>
      <c r="AD49" s="596"/>
      <c r="AE49" s="596"/>
      <c r="AF49" s="596"/>
      <c r="AG49" s="596"/>
      <c r="AH49" s="596"/>
      <c r="AI49" s="596"/>
      <c r="AJ49" s="596"/>
      <c r="AK49" s="596"/>
      <c r="AL49" s="596"/>
      <c r="AM49" s="596"/>
      <c r="AN49" s="596"/>
      <c r="AO49" s="596"/>
      <c r="AP49" s="596"/>
    </row>
  </sheetData>
  <sheetProtection formatCells="0" formatRows="0" insertRows="0" deleteRows="0"/>
  <mergeCells count="21">
    <mergeCell ref="E22:AO24"/>
    <mergeCell ref="A1:AP1"/>
    <mergeCell ref="E8:G10"/>
    <mergeCell ref="X8:Z10"/>
    <mergeCell ref="E19:AO21"/>
    <mergeCell ref="E4:U4"/>
    <mergeCell ref="AA8:AO12"/>
    <mergeCell ref="H8:U12"/>
    <mergeCell ref="K6:Q6"/>
    <mergeCell ref="AA6:AJ6"/>
    <mergeCell ref="E34:G36"/>
    <mergeCell ref="E25:G27"/>
    <mergeCell ref="K45:AO47"/>
    <mergeCell ref="K42:AO44"/>
    <mergeCell ref="I41:AO41"/>
    <mergeCell ref="H33:AO39"/>
    <mergeCell ref="K31:AO31"/>
    <mergeCell ref="K30:AO30"/>
    <mergeCell ref="K29:AO29"/>
    <mergeCell ref="I28:AO28"/>
    <mergeCell ref="H25:AO27"/>
  </mergeCells>
  <printOptions horizontalCentered="1"/>
  <pageMargins left="0.5" right="0.5" top="0.5" bottom="0.5" header="0.3" footer="0.3"/>
  <pageSetup paperSize="9" orientation="portrait" r:id="rId1"/>
  <headerFooter>
    <oddFooter>&amp;CW-&amp;P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7">
    <tabColor theme="9"/>
  </sheetPr>
  <dimension ref="A1:AZ93"/>
  <sheetViews>
    <sheetView view="pageBreakPreview" zoomScaleNormal="100" zoomScaleSheetLayoutView="100" workbookViewId="0"/>
  </sheetViews>
  <sheetFormatPr defaultColWidth="2.77734375" defaultRowHeight="10" x14ac:dyDescent="0.2"/>
  <cols>
    <col min="1" max="1" width="1.77734375" style="142" customWidth="1"/>
    <col min="2" max="2" width="4.77734375" style="604" customWidth="1"/>
    <col min="3" max="4" width="1.77734375" style="142" customWidth="1"/>
    <col min="5" max="13" width="2.77734375" style="142"/>
    <col min="14" max="15" width="1.77734375" style="142" customWidth="1"/>
    <col min="16" max="24" width="2.77734375" style="142"/>
    <col min="25" max="26" width="1.77734375" style="142" customWidth="1"/>
    <col min="27" max="35" width="2.77734375" style="142"/>
    <col min="36" max="37" width="1.77734375" style="142" customWidth="1"/>
    <col min="38" max="39" width="2.77734375" style="142"/>
    <col min="40" max="41" width="2.77734375" style="142" customWidth="1"/>
    <col min="42" max="46" width="2.77734375" style="264"/>
    <col min="47" max="47" width="1.77734375" style="264" customWidth="1"/>
    <col min="48" max="52" width="2.77734375" style="264"/>
    <col min="53" max="16384" width="2.77734375" style="142"/>
  </cols>
  <sheetData>
    <row r="1" spans="1:52" ht="10.5" x14ac:dyDescent="0.2">
      <c r="A1" s="949" t="s">
        <v>1697</v>
      </c>
      <c r="B1" s="949"/>
      <c r="C1" s="949"/>
      <c r="D1" s="949"/>
      <c r="E1" s="949"/>
      <c r="F1" s="949"/>
      <c r="G1" s="949"/>
      <c r="H1" s="949"/>
      <c r="I1" s="949"/>
      <c r="J1" s="949"/>
      <c r="K1" s="949"/>
      <c r="L1" s="949"/>
      <c r="M1" s="949"/>
      <c r="N1" s="949"/>
      <c r="O1" s="949"/>
      <c r="P1" s="949"/>
      <c r="Q1" s="949"/>
      <c r="R1" s="949"/>
      <c r="S1" s="949"/>
      <c r="T1" s="949"/>
      <c r="U1" s="949"/>
      <c r="V1" s="949"/>
      <c r="W1" s="949"/>
      <c r="X1" s="949"/>
      <c r="Y1" s="949"/>
      <c r="Z1" s="949"/>
      <c r="AA1" s="949"/>
      <c r="AB1" s="949"/>
      <c r="AC1" s="949"/>
      <c r="AD1" s="949"/>
      <c r="AE1" s="949"/>
      <c r="AF1" s="949"/>
      <c r="AG1" s="949"/>
      <c r="AH1" s="949"/>
      <c r="AI1" s="949"/>
      <c r="AJ1" s="949"/>
      <c r="AK1" s="949"/>
      <c r="AL1" s="949"/>
      <c r="AM1" s="949"/>
      <c r="AN1" s="949"/>
      <c r="AO1" s="949"/>
      <c r="AP1" s="949"/>
      <c r="AQ1" s="949"/>
      <c r="AR1" s="949"/>
      <c r="AS1" s="949"/>
      <c r="AT1" s="949"/>
      <c r="AU1" s="949"/>
      <c r="AV1" s="142"/>
      <c r="AW1" s="142"/>
      <c r="AX1" s="142"/>
      <c r="AY1" s="142"/>
      <c r="AZ1" s="142"/>
    </row>
    <row r="2" spans="1:52" ht="6" customHeight="1" thickBot="1" x14ac:dyDescent="0.25">
      <c r="A2" s="157"/>
      <c r="B2" s="775"/>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343"/>
      <c r="AJ2" s="343"/>
      <c r="AK2" s="343"/>
      <c r="AL2" s="343"/>
      <c r="AM2" s="344"/>
      <c r="AN2" s="343"/>
      <c r="AO2" s="343"/>
      <c r="AP2" s="343"/>
      <c r="AQ2" s="343"/>
      <c r="AR2" s="343"/>
      <c r="AS2" s="343"/>
      <c r="AT2" s="142"/>
      <c r="AU2" s="142"/>
      <c r="AV2" s="142"/>
      <c r="AW2" s="142"/>
      <c r="AX2" s="142"/>
      <c r="AY2" s="142"/>
      <c r="AZ2" s="142"/>
    </row>
    <row r="3" spans="1:52" s="144" customFormat="1" ht="6" customHeight="1" x14ac:dyDescent="0.2">
      <c r="A3" s="298"/>
      <c r="B3" s="299"/>
      <c r="C3" s="300"/>
      <c r="D3" s="30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235"/>
      <c r="AQ3" s="1"/>
      <c r="AR3" s="1"/>
      <c r="AS3" s="1"/>
      <c r="AT3" s="1"/>
      <c r="AU3" s="302"/>
    </row>
    <row r="4" spans="1:52" s="144" customFormat="1" x14ac:dyDescent="0.2">
      <c r="A4" s="303"/>
      <c r="B4" s="757">
        <v>311</v>
      </c>
      <c r="C4" s="94"/>
      <c r="D4" s="95"/>
      <c r="E4" s="899" t="s">
        <v>1442</v>
      </c>
      <c r="F4" s="899"/>
      <c r="G4" s="899"/>
      <c r="H4" s="899"/>
      <c r="I4" s="899"/>
      <c r="J4" s="899"/>
      <c r="K4" s="899"/>
      <c r="L4" s="899"/>
      <c r="M4" s="899"/>
      <c r="N4" s="899"/>
      <c r="O4" s="899"/>
      <c r="P4" s="899"/>
      <c r="Q4" s="899"/>
      <c r="R4" s="899"/>
      <c r="S4" s="899"/>
      <c r="T4" s="899"/>
      <c r="U4" s="899"/>
      <c r="V4" s="899"/>
      <c r="W4" s="899"/>
      <c r="X4" s="899"/>
      <c r="Y4" s="28"/>
      <c r="Z4" s="28"/>
      <c r="AA4" s="28"/>
      <c r="AB4" s="28"/>
      <c r="AC4" s="28"/>
      <c r="AD4" s="28"/>
      <c r="AE4" s="28"/>
      <c r="AF4" s="28"/>
      <c r="AG4" s="28"/>
      <c r="AH4" s="28"/>
      <c r="AI4" s="28"/>
      <c r="AJ4" s="28"/>
      <c r="AK4" s="28"/>
      <c r="AL4" s="28"/>
      <c r="AM4" s="28"/>
      <c r="AN4" s="28"/>
      <c r="AO4" s="28"/>
      <c r="AP4" s="42"/>
      <c r="AQ4" s="28"/>
      <c r="AR4" s="28"/>
      <c r="AS4" s="28"/>
      <c r="AT4" s="28"/>
      <c r="AU4" s="304"/>
    </row>
    <row r="5" spans="1:52" s="144" customFormat="1" ht="6" customHeight="1" x14ac:dyDescent="0.2">
      <c r="A5" s="303"/>
      <c r="B5" s="770"/>
      <c r="C5" s="94"/>
      <c r="D5" s="95"/>
      <c r="E5" s="28"/>
      <c r="F5" s="28"/>
      <c r="G5" s="28"/>
      <c r="H5" s="28"/>
      <c r="I5" s="28"/>
      <c r="J5" s="28"/>
      <c r="K5" s="28"/>
      <c r="L5" s="28"/>
      <c r="M5" s="28"/>
      <c r="N5" s="28"/>
      <c r="O5" s="28"/>
      <c r="P5" s="28"/>
      <c r="Q5" s="28"/>
      <c r="R5" s="28"/>
      <c r="S5" s="28"/>
      <c r="T5" s="28"/>
      <c r="U5" s="28"/>
      <c r="V5" s="28"/>
      <c r="W5" s="28"/>
      <c r="X5" s="28"/>
      <c r="Y5" s="28"/>
      <c r="Z5" s="28"/>
      <c r="AA5" s="28"/>
      <c r="AB5" s="150"/>
      <c r="AC5" s="28"/>
      <c r="AD5" s="28"/>
      <c r="AE5" s="28"/>
      <c r="AF5" s="28"/>
      <c r="AG5" s="28"/>
      <c r="AH5" s="28"/>
      <c r="AI5" s="28"/>
      <c r="AJ5" s="28"/>
      <c r="AK5" s="28"/>
      <c r="AL5" s="28"/>
      <c r="AM5" s="28"/>
      <c r="AN5" s="150"/>
      <c r="AO5" s="150"/>
      <c r="AP5" s="150"/>
      <c r="AQ5" s="28"/>
      <c r="AR5" s="28"/>
      <c r="AS5" s="28"/>
      <c r="AT5" s="42"/>
      <c r="AU5" s="575"/>
    </row>
    <row r="6" spans="1:52" s="144" customFormat="1" ht="11.25" customHeight="1" x14ac:dyDescent="0.2">
      <c r="A6" s="303"/>
      <c r="B6" s="216" t="s">
        <v>72</v>
      </c>
      <c r="C6" s="94"/>
      <c r="D6" s="95"/>
      <c r="E6" s="28"/>
      <c r="F6" s="28"/>
      <c r="G6" s="150"/>
      <c r="H6" s="956" t="str">
        <f>"ANNÉE EST " &amp; FIVE_YRS_BEFORE_SRVY &amp; "-" &amp; FW_YR</f>
        <v>ANNÉE EST 2010-2015</v>
      </c>
      <c r="I6" s="956"/>
      <c r="J6" s="956"/>
      <c r="K6" s="956"/>
      <c r="L6" s="956"/>
      <c r="M6" s="956"/>
      <c r="N6" s="956"/>
      <c r="O6" s="956"/>
      <c r="P6" s="956"/>
      <c r="Q6" s="956"/>
      <c r="R6" s="956"/>
      <c r="S6" s="42"/>
      <c r="T6" s="150"/>
      <c r="U6" s="28"/>
      <c r="V6" s="28"/>
      <c r="W6" s="28"/>
      <c r="X6" s="28"/>
      <c r="Y6" s="576"/>
      <c r="AA6" s="28"/>
      <c r="AB6" s="28"/>
      <c r="AC6" s="28"/>
      <c r="AD6" s="957" t="str">
        <f>"ANNÉE EST " &amp; FW_YR-6 &amp; " OU PLUS TÔT"</f>
        <v>ANNÉE EST 2009 OU PLUS TÔT</v>
      </c>
      <c r="AE6" s="957"/>
      <c r="AF6" s="957"/>
      <c r="AG6" s="957"/>
      <c r="AH6" s="957"/>
      <c r="AI6" s="957"/>
      <c r="AJ6" s="957"/>
      <c r="AK6" s="957"/>
      <c r="AL6" s="957"/>
      <c r="AM6" s="957"/>
      <c r="AN6" s="957"/>
      <c r="AO6" s="42"/>
      <c r="AP6" s="28"/>
      <c r="AQ6" s="28"/>
      <c r="AR6" s="28"/>
      <c r="AS6" s="28"/>
      <c r="AT6" s="42"/>
      <c r="AU6" s="575"/>
    </row>
    <row r="7" spans="1:52" s="144" customFormat="1" ht="6" customHeight="1" x14ac:dyDescent="0.2">
      <c r="A7" s="303"/>
      <c r="B7" s="757"/>
      <c r="C7" s="94"/>
      <c r="D7" s="95"/>
      <c r="E7" s="28"/>
      <c r="F7" s="28"/>
      <c r="G7" s="28"/>
      <c r="H7" s="28"/>
      <c r="I7" s="28"/>
      <c r="J7" s="28"/>
      <c r="K7" s="28"/>
      <c r="L7" s="28"/>
      <c r="M7" s="28"/>
      <c r="N7" s="28"/>
      <c r="O7" s="28"/>
      <c r="P7" s="28"/>
      <c r="Q7" s="28"/>
      <c r="R7" s="28"/>
      <c r="S7" s="28"/>
      <c r="T7" s="28"/>
      <c r="U7" s="28"/>
      <c r="V7" s="28"/>
      <c r="W7" s="28"/>
      <c r="X7" s="28"/>
      <c r="Y7" s="576"/>
      <c r="AE7" s="150"/>
      <c r="AF7" s="150"/>
      <c r="AG7" s="150"/>
      <c r="AH7" s="150"/>
      <c r="AI7" s="150"/>
      <c r="AJ7" s="150"/>
      <c r="AK7" s="150"/>
      <c r="AL7" s="150"/>
      <c r="AM7" s="150"/>
      <c r="AN7" s="150"/>
      <c r="AO7" s="150"/>
      <c r="AP7" s="150"/>
      <c r="AQ7" s="150"/>
      <c r="AR7" s="150"/>
      <c r="AS7" s="150"/>
      <c r="AT7" s="150"/>
      <c r="AU7" s="575"/>
    </row>
    <row r="8" spans="1:52" s="144" customFormat="1" ht="11.25" customHeight="1" x14ac:dyDescent="0.2">
      <c r="A8" s="303"/>
      <c r="B8" s="757"/>
      <c r="C8" s="94"/>
      <c r="D8" s="95"/>
      <c r="E8" s="941" t="s">
        <v>24</v>
      </c>
      <c r="F8" s="941"/>
      <c r="G8" s="941"/>
      <c r="H8" s="934" t="s">
        <v>1448</v>
      </c>
      <c r="I8" s="934"/>
      <c r="J8" s="934"/>
      <c r="K8" s="934"/>
      <c r="L8" s="934"/>
      <c r="M8" s="934"/>
      <c r="N8" s="934"/>
      <c r="O8" s="934"/>
      <c r="P8" s="934"/>
      <c r="Q8" s="934"/>
      <c r="R8" s="934"/>
      <c r="S8" s="934"/>
      <c r="T8" s="934"/>
      <c r="U8" s="934"/>
      <c r="V8" s="934"/>
      <c r="W8" s="934"/>
      <c r="X8" s="934"/>
      <c r="Y8" s="576"/>
      <c r="AA8" s="941" t="s">
        <v>24</v>
      </c>
      <c r="AB8" s="941"/>
      <c r="AC8" s="941"/>
      <c r="AD8" s="577"/>
      <c r="AE8" s="924" t="str">
        <f>"INSCRIVEZ DANS LE CALENDRIER LE CODE POUR LA MÉTHODE UTILISÉE LE MOIS DE L'INTERVIEW ET POUR CHAQUE MOIS JUSQU'À JANVIER " &amp; FIVE_YRS_BEFORE_SRVY &amp; " ."</f>
        <v>INSCRIVEZ DANS LE CALENDRIER LE CODE POUR LA MÉTHODE UTILISÉE LE MOIS DE L'INTERVIEW ET POUR CHAQUE MOIS JUSQU'À JANVIER 2010 .</v>
      </c>
      <c r="AF8" s="924"/>
      <c r="AG8" s="924"/>
      <c r="AH8" s="924"/>
      <c r="AI8" s="924"/>
      <c r="AJ8" s="924"/>
      <c r="AK8" s="924"/>
      <c r="AL8" s="924"/>
      <c r="AM8" s="924"/>
      <c r="AN8" s="924"/>
      <c r="AO8" s="924"/>
      <c r="AP8" s="924"/>
      <c r="AQ8" s="924"/>
      <c r="AR8" s="924"/>
      <c r="AS8" s="924"/>
      <c r="AT8" s="924"/>
      <c r="AU8" s="304"/>
    </row>
    <row r="9" spans="1:52" s="144" customFormat="1" ht="11.25" customHeight="1" x14ac:dyDescent="0.2">
      <c r="A9" s="303"/>
      <c r="B9" s="757"/>
      <c r="C9" s="94"/>
      <c r="D9" s="95"/>
      <c r="E9" s="941"/>
      <c r="F9" s="941"/>
      <c r="G9" s="941"/>
      <c r="H9" s="934"/>
      <c r="I9" s="934"/>
      <c r="J9" s="934"/>
      <c r="K9" s="934"/>
      <c r="L9" s="934"/>
      <c r="M9" s="934"/>
      <c r="N9" s="934"/>
      <c r="O9" s="934"/>
      <c r="P9" s="934"/>
      <c r="Q9" s="934"/>
      <c r="R9" s="934"/>
      <c r="S9" s="934"/>
      <c r="T9" s="934"/>
      <c r="U9" s="934"/>
      <c r="V9" s="934"/>
      <c r="W9" s="934"/>
      <c r="X9" s="934"/>
      <c r="Y9" s="576"/>
      <c r="AA9" s="941"/>
      <c r="AB9" s="941"/>
      <c r="AC9" s="941"/>
      <c r="AD9" s="577"/>
      <c r="AE9" s="924"/>
      <c r="AF9" s="924"/>
      <c r="AG9" s="924"/>
      <c r="AH9" s="924"/>
      <c r="AI9" s="924"/>
      <c r="AJ9" s="924"/>
      <c r="AK9" s="924"/>
      <c r="AL9" s="924"/>
      <c r="AM9" s="924"/>
      <c r="AN9" s="924"/>
      <c r="AO9" s="924"/>
      <c r="AP9" s="924"/>
      <c r="AQ9" s="924"/>
      <c r="AR9" s="924"/>
      <c r="AS9" s="924"/>
      <c r="AT9" s="924"/>
      <c r="AU9" s="575"/>
    </row>
    <row r="10" spans="1:52" s="144" customFormat="1" ht="11.25" customHeight="1" x14ac:dyDescent="0.2">
      <c r="A10" s="303"/>
      <c r="B10" s="757"/>
      <c r="C10" s="94"/>
      <c r="D10" s="95"/>
      <c r="E10" s="941"/>
      <c r="F10" s="941"/>
      <c r="G10" s="941"/>
      <c r="H10" s="934"/>
      <c r="I10" s="934"/>
      <c r="J10" s="934"/>
      <c r="K10" s="934"/>
      <c r="L10" s="934"/>
      <c r="M10" s="934"/>
      <c r="N10" s="934"/>
      <c r="O10" s="934"/>
      <c r="P10" s="934"/>
      <c r="Q10" s="934"/>
      <c r="R10" s="934"/>
      <c r="S10" s="934"/>
      <c r="T10" s="934"/>
      <c r="U10" s="934"/>
      <c r="V10" s="934"/>
      <c r="W10" s="934"/>
      <c r="X10" s="934"/>
      <c r="Y10" s="576"/>
      <c r="AA10" s="941"/>
      <c r="AB10" s="941"/>
      <c r="AC10" s="941"/>
      <c r="AD10" s="577"/>
      <c r="AE10" s="924"/>
      <c r="AF10" s="924"/>
      <c r="AG10" s="924"/>
      <c r="AH10" s="924"/>
      <c r="AI10" s="924"/>
      <c r="AJ10" s="924"/>
      <c r="AK10" s="924"/>
      <c r="AL10" s="924"/>
      <c r="AM10" s="924"/>
      <c r="AN10" s="924"/>
      <c r="AO10" s="924"/>
      <c r="AP10" s="924"/>
      <c r="AQ10" s="924"/>
      <c r="AR10" s="924"/>
      <c r="AS10" s="924"/>
      <c r="AT10" s="924"/>
      <c r="AU10" s="575"/>
    </row>
    <row r="11" spans="1:52" s="144" customFormat="1" ht="11.25" customHeight="1" x14ac:dyDescent="0.2">
      <c r="A11" s="303"/>
      <c r="B11" s="757"/>
      <c r="C11" s="765"/>
      <c r="D11" s="95"/>
      <c r="E11" s="771"/>
      <c r="F11" s="771"/>
      <c r="G11" s="771"/>
      <c r="H11" s="934"/>
      <c r="I11" s="934"/>
      <c r="J11" s="934"/>
      <c r="K11" s="934"/>
      <c r="L11" s="934"/>
      <c r="M11" s="934"/>
      <c r="N11" s="934"/>
      <c r="O11" s="934"/>
      <c r="P11" s="934"/>
      <c r="Q11" s="934"/>
      <c r="R11" s="934"/>
      <c r="S11" s="934"/>
      <c r="T11" s="934"/>
      <c r="U11" s="934"/>
      <c r="V11" s="934"/>
      <c r="W11" s="934"/>
      <c r="X11" s="934"/>
      <c r="Y11" s="576"/>
      <c r="AA11" s="771"/>
      <c r="AB11" s="771"/>
      <c r="AC11" s="771"/>
      <c r="AD11" s="771"/>
      <c r="AE11" s="924"/>
      <c r="AF11" s="924"/>
      <c r="AG11" s="924"/>
      <c r="AH11" s="924"/>
      <c r="AI11" s="924"/>
      <c r="AJ11" s="924"/>
      <c r="AK11" s="924"/>
      <c r="AL11" s="924"/>
      <c r="AM11" s="924"/>
      <c r="AN11" s="924"/>
      <c r="AO11" s="924"/>
      <c r="AP11" s="924"/>
      <c r="AQ11" s="924"/>
      <c r="AR11" s="924"/>
      <c r="AS11" s="924"/>
      <c r="AT11" s="924"/>
      <c r="AU11" s="575"/>
    </row>
    <row r="12" spans="1:52" s="144" customFormat="1" ht="6" customHeight="1" x14ac:dyDescent="0.2">
      <c r="A12" s="303"/>
      <c r="B12" s="757"/>
      <c r="C12" s="94"/>
      <c r="D12" s="95"/>
      <c r="E12" s="28"/>
      <c r="F12" s="28"/>
      <c r="G12" s="28"/>
      <c r="H12" s="338"/>
      <c r="I12" s="338"/>
      <c r="J12" s="338"/>
      <c r="K12" s="338"/>
      <c r="L12" s="338"/>
      <c r="M12" s="338"/>
      <c r="N12" s="338"/>
      <c r="O12" s="338"/>
      <c r="P12" s="338"/>
      <c r="Q12" s="338"/>
      <c r="R12" s="338"/>
      <c r="S12" s="338"/>
      <c r="T12" s="338"/>
      <c r="U12" s="338"/>
      <c r="V12" s="338"/>
      <c r="W12" s="338"/>
      <c r="X12" s="338"/>
      <c r="Y12" s="576"/>
      <c r="AA12" s="28"/>
      <c r="AB12" s="28"/>
      <c r="AC12" s="28"/>
      <c r="AD12" s="28"/>
      <c r="AE12" s="338"/>
      <c r="AF12" s="338"/>
      <c r="AG12" s="338"/>
      <c r="AH12" s="338"/>
      <c r="AI12" s="338"/>
      <c r="AJ12" s="338"/>
      <c r="AK12" s="338"/>
      <c r="AL12" s="338"/>
      <c r="AM12" s="338"/>
      <c r="AN12" s="338"/>
      <c r="AO12" s="338"/>
      <c r="AP12" s="338"/>
      <c r="AQ12" s="338"/>
      <c r="AR12" s="338"/>
      <c r="AS12" s="338"/>
      <c r="AT12" s="338"/>
      <c r="AU12" s="575"/>
    </row>
    <row r="13" spans="1:52" s="144" customFormat="1" x14ac:dyDescent="0.2">
      <c r="A13" s="303"/>
      <c r="B13" s="757"/>
      <c r="C13" s="94"/>
      <c r="D13" s="95"/>
      <c r="E13" s="28"/>
      <c r="F13" s="28"/>
      <c r="G13" s="28"/>
      <c r="H13" s="338"/>
      <c r="I13" s="338"/>
      <c r="J13" s="338"/>
      <c r="K13" s="338"/>
      <c r="L13" s="338"/>
      <c r="M13" s="338"/>
      <c r="N13" s="28" t="s">
        <v>1447</v>
      </c>
      <c r="O13" s="338"/>
      <c r="P13" s="338"/>
      <c r="Q13" s="338"/>
      <c r="R13" s="338"/>
      <c r="S13" s="338"/>
      <c r="T13" s="338"/>
      <c r="U13" s="338"/>
      <c r="V13" s="338"/>
      <c r="W13" s="28"/>
      <c r="X13" s="28"/>
      <c r="Y13" s="270"/>
      <c r="AA13" s="28"/>
      <c r="AB13" s="28"/>
      <c r="AC13" s="28"/>
      <c r="AD13" s="28"/>
      <c r="AE13" s="28"/>
      <c r="AF13" s="150"/>
      <c r="AG13" s="150"/>
      <c r="AH13" s="28"/>
      <c r="AI13" s="28"/>
      <c r="AJ13" s="150"/>
      <c r="AK13" s="28"/>
      <c r="AL13" s="28"/>
      <c r="AM13" s="28"/>
      <c r="AN13" s="42" t="s">
        <v>1449</v>
      </c>
      <c r="AO13" s="42"/>
      <c r="AP13" s="28"/>
      <c r="AQ13" s="42"/>
      <c r="AR13" s="28"/>
      <c r="AS13" s="28"/>
      <c r="AT13" s="28"/>
      <c r="AU13" s="578"/>
    </row>
    <row r="14" spans="1:52" s="144" customFormat="1" x14ac:dyDescent="0.2">
      <c r="A14" s="303"/>
      <c r="B14" s="757"/>
      <c r="C14" s="765"/>
      <c r="D14" s="95"/>
      <c r="E14" s="766"/>
      <c r="F14" s="766"/>
      <c r="G14" s="766"/>
      <c r="H14" s="767"/>
      <c r="I14" s="767"/>
      <c r="J14" s="767"/>
      <c r="K14" s="767"/>
      <c r="L14" s="767"/>
      <c r="M14" s="767"/>
      <c r="N14" s="766"/>
      <c r="O14" s="767"/>
      <c r="P14" s="767"/>
      <c r="Q14" s="767"/>
      <c r="R14" s="767"/>
      <c r="S14" s="767"/>
      <c r="T14" s="767"/>
      <c r="U14" s="767"/>
      <c r="V14" s="767"/>
      <c r="W14" s="766"/>
      <c r="X14" s="766"/>
      <c r="Y14" s="270"/>
      <c r="AA14" s="766"/>
      <c r="AB14" s="766"/>
      <c r="AC14" s="766"/>
      <c r="AD14" s="766"/>
      <c r="AE14" s="766"/>
      <c r="AF14" s="150"/>
      <c r="AG14" s="150"/>
      <c r="AH14" s="766"/>
      <c r="AI14" s="766"/>
      <c r="AJ14" s="150"/>
      <c r="AK14" s="766"/>
      <c r="AL14" s="766"/>
      <c r="AM14" s="766"/>
      <c r="AN14" s="762"/>
      <c r="AO14" s="762"/>
      <c r="AP14" s="766"/>
      <c r="AQ14" s="762"/>
      <c r="AR14" s="766"/>
      <c r="AS14" s="766"/>
      <c r="AT14" s="766"/>
      <c r="AU14" s="578"/>
    </row>
    <row r="15" spans="1:52" s="144" customFormat="1" x14ac:dyDescent="0.2">
      <c r="A15" s="303"/>
      <c r="B15" s="757"/>
      <c r="C15" s="94"/>
      <c r="D15" s="156"/>
      <c r="E15" s="157"/>
      <c r="F15" s="157"/>
      <c r="G15" s="157"/>
      <c r="H15" s="157"/>
      <c r="I15" s="157"/>
      <c r="J15" s="157"/>
      <c r="K15" s="157"/>
      <c r="L15" s="157"/>
      <c r="M15" s="157"/>
      <c r="N15" s="157"/>
      <c r="O15" s="157"/>
      <c r="P15" s="157"/>
      <c r="Q15" s="157"/>
      <c r="R15" s="157"/>
      <c r="S15" s="157"/>
      <c r="T15" s="157"/>
      <c r="U15" s="157"/>
      <c r="V15" s="157"/>
      <c r="W15" s="157"/>
      <c r="X15" s="157"/>
      <c r="Y15" s="271"/>
      <c r="Z15" s="28"/>
      <c r="AA15" s="28"/>
      <c r="AB15" s="28"/>
      <c r="AC15" s="28"/>
      <c r="AD15" s="28"/>
      <c r="AE15" s="28"/>
      <c r="AF15" s="28"/>
      <c r="AG15" s="28"/>
      <c r="AH15" s="28"/>
      <c r="AI15" s="28"/>
      <c r="AJ15" s="28"/>
      <c r="AK15" s="28"/>
      <c r="AL15" s="28"/>
      <c r="AM15" s="296" t="s">
        <v>608</v>
      </c>
      <c r="AN15" s="28"/>
      <c r="AO15" s="28"/>
      <c r="AP15" s="42"/>
      <c r="AQ15" s="28"/>
      <c r="AR15" s="28"/>
      <c r="AS15" s="28"/>
      <c r="AT15" s="432"/>
      <c r="AU15" s="304"/>
    </row>
    <row r="16" spans="1:52" s="144" customFormat="1" ht="6" customHeight="1" thickBot="1" x14ac:dyDescent="0.25">
      <c r="A16" s="305"/>
      <c r="B16" s="761"/>
      <c r="C16" s="148"/>
      <c r="D16" s="149"/>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297"/>
      <c r="AQ16" s="146"/>
      <c r="AR16" s="146"/>
      <c r="AS16" s="146"/>
      <c r="AT16" s="146"/>
      <c r="AU16" s="306"/>
    </row>
    <row r="17" spans="1:50" ht="6" customHeight="1" x14ac:dyDescent="0.2">
      <c r="A17" s="301"/>
      <c r="B17" s="299"/>
      <c r="C17" s="94"/>
      <c r="D17" s="95"/>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157"/>
      <c r="AQ17" s="157"/>
      <c r="AR17" s="157"/>
      <c r="AS17" s="157"/>
      <c r="AT17" s="157"/>
      <c r="AU17" s="220"/>
      <c r="AV17" s="157"/>
      <c r="AW17" s="157"/>
      <c r="AX17" s="157"/>
    </row>
    <row r="18" spans="1:50" x14ac:dyDescent="0.2">
      <c r="A18" s="95"/>
      <c r="B18" s="757">
        <v>312</v>
      </c>
      <c r="C18" s="94"/>
      <c r="D18" s="95"/>
      <c r="E18" s="918" t="str">
        <f ca="1">VLOOKUP(INDIRECT(ADDRESS(ROW(),COLUMN()-3)),Language_Translations,MATCH(Language_Selected,Language_Options,0),FALSE)</f>
        <v>Je voudrais maintenant vous poser des questions sur les périodes où, durant ces denières années, vous ou votre partenaire, avez utilisé une méthode pour éviter une grossesse.</v>
      </c>
      <c r="F18" s="918"/>
      <c r="G18" s="918"/>
      <c r="H18" s="918"/>
      <c r="I18" s="918"/>
      <c r="J18" s="918"/>
      <c r="K18" s="918"/>
      <c r="L18" s="918"/>
      <c r="M18" s="918"/>
      <c r="N18" s="918"/>
      <c r="O18" s="918"/>
      <c r="P18" s="918"/>
      <c r="Q18" s="918"/>
      <c r="R18" s="918"/>
      <c r="S18" s="918"/>
      <c r="T18" s="918"/>
      <c r="U18" s="918"/>
      <c r="V18" s="918"/>
      <c r="W18" s="918"/>
      <c r="X18" s="918"/>
      <c r="Y18" s="918"/>
      <c r="Z18" s="918"/>
      <c r="AA18" s="918"/>
      <c r="AB18" s="918"/>
      <c r="AC18" s="918"/>
      <c r="AD18" s="918"/>
      <c r="AE18" s="918"/>
      <c r="AF18" s="918"/>
      <c r="AG18" s="918"/>
      <c r="AH18" s="918"/>
      <c r="AI18" s="918"/>
      <c r="AJ18" s="918"/>
      <c r="AK18" s="918"/>
      <c r="AL18" s="918"/>
      <c r="AM18" s="918"/>
      <c r="AN18" s="918"/>
      <c r="AO18" s="918"/>
      <c r="AP18" s="918"/>
      <c r="AQ18" s="918"/>
      <c r="AR18" s="918"/>
      <c r="AS18" s="918"/>
      <c r="AT18" s="918"/>
      <c r="AU18" s="155"/>
      <c r="AV18" s="157"/>
      <c r="AW18" s="157"/>
      <c r="AX18" s="157"/>
    </row>
    <row r="19" spans="1:50" x14ac:dyDescent="0.2">
      <c r="A19" s="95"/>
      <c r="B19" s="216" t="s">
        <v>72</v>
      </c>
      <c r="C19" s="94"/>
      <c r="D19" s="95"/>
      <c r="E19" s="918"/>
      <c r="F19" s="918"/>
      <c r="G19" s="918"/>
      <c r="H19" s="918"/>
      <c r="I19" s="918"/>
      <c r="J19" s="918"/>
      <c r="K19" s="918"/>
      <c r="L19" s="918"/>
      <c r="M19" s="918"/>
      <c r="N19" s="918"/>
      <c r="O19" s="918"/>
      <c r="P19" s="918"/>
      <c r="Q19" s="918"/>
      <c r="R19" s="918"/>
      <c r="S19" s="918"/>
      <c r="T19" s="918"/>
      <c r="U19" s="918"/>
      <c r="V19" s="918"/>
      <c r="W19" s="918"/>
      <c r="X19" s="918"/>
      <c r="Y19" s="918"/>
      <c r="Z19" s="918"/>
      <c r="AA19" s="918"/>
      <c r="AB19" s="918"/>
      <c r="AC19" s="918"/>
      <c r="AD19" s="918"/>
      <c r="AE19" s="918"/>
      <c r="AF19" s="918"/>
      <c r="AG19" s="918"/>
      <c r="AH19" s="918"/>
      <c r="AI19" s="918"/>
      <c r="AJ19" s="918"/>
      <c r="AK19" s="918"/>
      <c r="AL19" s="918"/>
      <c r="AM19" s="918"/>
      <c r="AN19" s="918"/>
      <c r="AO19" s="918"/>
      <c r="AP19" s="918"/>
      <c r="AQ19" s="918"/>
      <c r="AR19" s="918"/>
      <c r="AS19" s="918"/>
      <c r="AT19" s="918"/>
      <c r="AU19" s="155"/>
      <c r="AV19" s="157"/>
      <c r="AW19" s="157"/>
      <c r="AX19" s="157"/>
    </row>
    <row r="20" spans="1:50" x14ac:dyDescent="0.2">
      <c r="A20" s="579"/>
      <c r="B20" s="757"/>
      <c r="C20" s="94"/>
      <c r="D20" s="95"/>
      <c r="E20" s="941" t="s">
        <v>24</v>
      </c>
      <c r="F20" s="941"/>
      <c r="G20" s="941"/>
      <c r="H20" s="918" t="str">
        <f>"UTILISEZ LE CALENDRIER POUR VÉRIFIER LES PÉRIODES ANTÉRIEURES D'UTILISATION ET DE NON UTILISATION, EN COMMENÇANT PAR L'UTILISATION LA PLUS RÉCENTE, EN PARTANT DE JANVIER " &amp; FIVE_YRS_BEFORE_SRVY &amp; ". UTILISEZ LES NOMS DES ENFANTS, DATES DE NAISSANCE ET PÉRIODES DE GROSSESSE COMME DES POINTS DE RÉFÉRENCE."</f>
        <v>UTILISEZ LE CALENDRIER POUR VÉRIFIER LES PÉRIODES ANTÉRIEURES D'UTILISATION ET DE NON UTILISATION, EN COMMENÇANT PAR L'UTILISATION LA PLUS RÉCENTE, EN PARTANT DE JANVIER 2010. UTILISEZ LES NOMS DES ENFANTS, DATES DE NAISSANCE ET PÉRIODES DE GROSSESSE COMME DES POINTS DE RÉFÉRENCE.</v>
      </c>
      <c r="I20" s="918"/>
      <c r="J20" s="918"/>
      <c r="K20" s="918"/>
      <c r="L20" s="918"/>
      <c r="M20" s="918"/>
      <c r="N20" s="918"/>
      <c r="O20" s="918"/>
      <c r="P20" s="918"/>
      <c r="Q20" s="918"/>
      <c r="R20" s="918"/>
      <c r="S20" s="918"/>
      <c r="T20" s="918"/>
      <c r="U20" s="918"/>
      <c r="V20" s="918"/>
      <c r="W20" s="918"/>
      <c r="X20" s="918"/>
      <c r="Y20" s="918"/>
      <c r="Z20" s="918"/>
      <c r="AA20" s="918"/>
      <c r="AB20" s="918"/>
      <c r="AC20" s="918"/>
      <c r="AD20" s="918"/>
      <c r="AE20" s="918"/>
      <c r="AF20" s="918"/>
      <c r="AG20" s="918"/>
      <c r="AH20" s="918"/>
      <c r="AI20" s="918"/>
      <c r="AJ20" s="918"/>
      <c r="AK20" s="918"/>
      <c r="AL20" s="918"/>
      <c r="AM20" s="918"/>
      <c r="AN20" s="918"/>
      <c r="AO20" s="918"/>
      <c r="AP20" s="918"/>
      <c r="AQ20" s="918"/>
      <c r="AR20" s="918"/>
      <c r="AS20" s="918"/>
      <c r="AT20" s="918"/>
      <c r="AU20" s="155"/>
      <c r="AV20" s="157"/>
      <c r="AW20" s="157"/>
      <c r="AX20" s="157"/>
    </row>
    <row r="21" spans="1:50" x14ac:dyDescent="0.2">
      <c r="A21" s="95"/>
      <c r="B21" s="757"/>
      <c r="C21" s="94"/>
      <c r="D21" s="95"/>
      <c r="E21" s="941"/>
      <c r="F21" s="941"/>
      <c r="G21" s="941"/>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155"/>
      <c r="AV21" s="157"/>
      <c r="AW21" s="157"/>
      <c r="AX21" s="157"/>
    </row>
    <row r="22" spans="1:50" x14ac:dyDescent="0.2">
      <c r="A22" s="95"/>
      <c r="B22" s="757"/>
      <c r="C22" s="94"/>
      <c r="D22" s="95"/>
      <c r="E22" s="941"/>
      <c r="F22" s="941"/>
      <c r="G22" s="941"/>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155"/>
      <c r="AV22" s="157"/>
      <c r="AW22" s="157"/>
      <c r="AX22" s="157"/>
    </row>
    <row r="23" spans="1:50" ht="6" customHeight="1" thickBot="1" x14ac:dyDescent="0.25">
      <c r="A23" s="149"/>
      <c r="B23" s="761"/>
      <c r="C23" s="148"/>
      <c r="D23" s="149"/>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232"/>
      <c r="AQ23" s="232"/>
      <c r="AR23" s="232"/>
      <c r="AS23" s="232"/>
      <c r="AT23" s="232"/>
      <c r="AU23" s="230"/>
      <c r="AV23" s="265"/>
      <c r="AW23" s="265"/>
      <c r="AX23" s="265"/>
    </row>
    <row r="24" spans="1:50" ht="6" customHeight="1" x14ac:dyDescent="0.2">
      <c r="A24" s="298"/>
      <c r="B24" s="299"/>
      <c r="C24" s="300"/>
      <c r="D24" s="301"/>
      <c r="E24" s="1"/>
      <c r="F24" s="1"/>
      <c r="G24" s="1"/>
      <c r="H24" s="1"/>
      <c r="I24" s="1"/>
      <c r="J24" s="1"/>
      <c r="K24" s="1"/>
      <c r="L24" s="1"/>
      <c r="M24" s="1"/>
      <c r="N24" s="300"/>
      <c r="O24" s="301"/>
      <c r="P24" s="1"/>
      <c r="Q24" s="1"/>
      <c r="R24" s="1"/>
      <c r="S24" s="1"/>
      <c r="T24" s="1"/>
      <c r="U24" s="1"/>
      <c r="V24" s="1"/>
      <c r="W24" s="1"/>
      <c r="X24" s="1"/>
      <c r="Y24" s="300"/>
      <c r="Z24" s="301"/>
      <c r="AA24" s="1"/>
      <c r="AB24" s="1"/>
      <c r="AC24" s="1"/>
      <c r="AD24" s="1"/>
      <c r="AE24" s="1"/>
      <c r="AF24" s="1"/>
      <c r="AG24" s="1"/>
      <c r="AH24" s="1"/>
      <c r="AI24" s="1"/>
      <c r="AJ24" s="300"/>
      <c r="AK24" s="301"/>
      <c r="AL24" s="1"/>
      <c r="AM24" s="1"/>
      <c r="AN24" s="1"/>
      <c r="AO24" s="1"/>
      <c r="AP24" s="222"/>
      <c r="AQ24" s="222"/>
      <c r="AR24" s="222"/>
      <c r="AS24" s="222"/>
      <c r="AT24" s="222"/>
      <c r="AU24" s="224"/>
      <c r="AV24" s="265"/>
      <c r="AW24" s="265"/>
      <c r="AX24" s="265"/>
    </row>
    <row r="25" spans="1:50" x14ac:dyDescent="0.2">
      <c r="A25" s="303"/>
      <c r="B25" s="808"/>
      <c r="C25" s="94"/>
      <c r="D25" s="210"/>
      <c r="E25" s="157"/>
      <c r="F25" s="157"/>
      <c r="G25" s="157"/>
      <c r="H25" s="157"/>
      <c r="I25" s="157"/>
      <c r="J25" s="157"/>
      <c r="K25" s="157"/>
      <c r="L25" s="157"/>
      <c r="M25" s="157"/>
      <c r="N25" s="155"/>
      <c r="O25" s="95"/>
      <c r="P25" s="958" t="s">
        <v>629</v>
      </c>
      <c r="Q25" s="958"/>
      <c r="R25" s="958"/>
      <c r="S25" s="958"/>
      <c r="T25" s="958"/>
      <c r="U25" s="958"/>
      <c r="V25" s="958"/>
      <c r="W25" s="958"/>
      <c r="X25" s="958"/>
      <c r="Y25" s="155"/>
      <c r="Z25" s="95"/>
      <c r="AA25" s="893" t="s">
        <v>630</v>
      </c>
      <c r="AB25" s="893"/>
      <c r="AC25" s="893"/>
      <c r="AD25" s="893"/>
      <c r="AE25" s="893"/>
      <c r="AF25" s="893"/>
      <c r="AG25" s="893"/>
      <c r="AH25" s="893"/>
      <c r="AI25" s="893"/>
      <c r="AJ25" s="94"/>
      <c r="AK25" s="95"/>
      <c r="AL25" s="893" t="s">
        <v>631</v>
      </c>
      <c r="AM25" s="893"/>
      <c r="AN25" s="893"/>
      <c r="AO25" s="893"/>
      <c r="AP25" s="893"/>
      <c r="AQ25" s="893"/>
      <c r="AR25" s="893"/>
      <c r="AS25" s="893"/>
      <c r="AT25" s="893"/>
      <c r="AU25" s="226"/>
      <c r="AV25" s="265"/>
      <c r="AW25" s="265"/>
      <c r="AX25" s="265"/>
    </row>
    <row r="26" spans="1:50" ht="6" customHeight="1" thickBot="1" x14ac:dyDescent="0.25">
      <c r="A26" s="305"/>
      <c r="B26" s="761"/>
      <c r="C26" s="148"/>
      <c r="D26" s="149"/>
      <c r="E26" s="146"/>
      <c r="F26" s="146"/>
      <c r="G26" s="146"/>
      <c r="H26" s="146"/>
      <c r="I26" s="146"/>
      <c r="J26" s="146"/>
      <c r="K26" s="146"/>
      <c r="L26" s="146"/>
      <c r="M26" s="146"/>
      <c r="N26" s="148"/>
      <c r="O26" s="149"/>
      <c r="P26" s="146"/>
      <c r="Q26" s="146"/>
      <c r="R26" s="146"/>
      <c r="S26" s="146"/>
      <c r="T26" s="146"/>
      <c r="U26" s="146"/>
      <c r="V26" s="146"/>
      <c r="W26" s="146"/>
      <c r="X26" s="146"/>
      <c r="Y26" s="148"/>
      <c r="Z26" s="149"/>
      <c r="AA26" s="146"/>
      <c r="AB26" s="146"/>
      <c r="AC26" s="146"/>
      <c r="AD26" s="146"/>
      <c r="AE26" s="146"/>
      <c r="AF26" s="146"/>
      <c r="AG26" s="146"/>
      <c r="AH26" s="146"/>
      <c r="AI26" s="146"/>
      <c r="AJ26" s="148"/>
      <c r="AK26" s="149"/>
      <c r="AL26" s="146"/>
      <c r="AM26" s="146"/>
      <c r="AN26" s="146"/>
      <c r="AO26" s="146"/>
      <c r="AP26" s="232"/>
      <c r="AQ26" s="232"/>
      <c r="AR26" s="232"/>
      <c r="AS26" s="232"/>
      <c r="AT26" s="232"/>
      <c r="AU26" s="234"/>
      <c r="AV26" s="265"/>
      <c r="AW26" s="265"/>
      <c r="AX26" s="265"/>
    </row>
    <row r="27" spans="1:50" ht="6" customHeight="1" x14ac:dyDescent="0.2">
      <c r="A27" s="301"/>
      <c r="B27" s="299"/>
      <c r="C27" s="300"/>
      <c r="D27" s="301"/>
      <c r="E27" s="1"/>
      <c r="F27" s="1"/>
      <c r="G27" s="1"/>
      <c r="H27" s="1"/>
      <c r="I27" s="1"/>
      <c r="J27" s="1"/>
      <c r="K27" s="1"/>
      <c r="L27" s="1"/>
      <c r="M27" s="1"/>
      <c r="N27" s="300"/>
      <c r="O27" s="301"/>
      <c r="P27" s="1"/>
      <c r="Q27" s="1"/>
      <c r="R27" s="1"/>
      <c r="S27" s="1"/>
      <c r="T27" s="1"/>
      <c r="U27" s="1"/>
      <c r="V27" s="1"/>
      <c r="W27" s="1"/>
      <c r="X27" s="1"/>
      <c r="Y27" s="300"/>
      <c r="Z27" s="301"/>
      <c r="AA27" s="1"/>
      <c r="AB27" s="1"/>
      <c r="AC27" s="1"/>
      <c r="AD27" s="1"/>
      <c r="AE27" s="1"/>
      <c r="AF27" s="1"/>
      <c r="AG27" s="1"/>
      <c r="AH27" s="1"/>
      <c r="AI27" s="1"/>
      <c r="AJ27" s="300"/>
      <c r="AK27" s="301"/>
      <c r="AL27" s="1"/>
      <c r="AM27" s="1"/>
      <c r="AN27" s="1"/>
      <c r="AO27" s="1"/>
      <c r="AP27" s="222"/>
      <c r="AQ27" s="222"/>
      <c r="AR27" s="222"/>
      <c r="AS27" s="222"/>
      <c r="AT27" s="222"/>
      <c r="AU27" s="220"/>
      <c r="AV27" s="265"/>
      <c r="AW27" s="265"/>
      <c r="AX27" s="265"/>
    </row>
    <row r="28" spans="1:50" x14ac:dyDescent="0.2">
      <c r="A28" s="95"/>
      <c r="B28" s="757" t="s">
        <v>260</v>
      </c>
      <c r="C28" s="94"/>
      <c r="D28" s="95"/>
      <c r="E28" s="916" t="s">
        <v>632</v>
      </c>
      <c r="F28" s="916"/>
      <c r="G28" s="916"/>
      <c r="H28" s="916"/>
      <c r="I28" s="916"/>
      <c r="J28" s="916"/>
      <c r="K28" s="916"/>
      <c r="L28" s="916"/>
      <c r="M28" s="916"/>
      <c r="N28" s="155"/>
      <c r="O28" s="95"/>
      <c r="Q28" s="28"/>
      <c r="R28" s="28"/>
      <c r="S28" s="28"/>
      <c r="T28" s="28"/>
      <c r="U28" s="45"/>
      <c r="V28" s="89"/>
      <c r="W28" s="45"/>
      <c r="X28" s="89"/>
      <c r="Y28" s="580"/>
      <c r="Z28" s="95"/>
      <c r="AB28" s="28"/>
      <c r="AC28" s="28"/>
      <c r="AD28" s="28"/>
      <c r="AE28" s="28"/>
      <c r="AF28" s="45"/>
      <c r="AG28" s="89"/>
      <c r="AH28" s="45"/>
      <c r="AI28" s="89"/>
      <c r="AJ28" s="580"/>
      <c r="AK28" s="95"/>
      <c r="AM28" s="28"/>
      <c r="AN28" s="28"/>
      <c r="AO28" s="28"/>
      <c r="AP28" s="28"/>
      <c r="AQ28" s="45"/>
      <c r="AR28" s="89"/>
      <c r="AS28" s="45"/>
      <c r="AT28" s="89"/>
      <c r="AU28" s="580"/>
      <c r="AV28" s="265"/>
      <c r="AW28" s="265"/>
      <c r="AX28" s="265"/>
    </row>
    <row r="29" spans="1:50" x14ac:dyDescent="0.2">
      <c r="A29" s="95"/>
      <c r="B29" s="757"/>
      <c r="C29" s="94"/>
      <c r="D29" s="95"/>
      <c r="E29" s="916"/>
      <c r="F29" s="916"/>
      <c r="G29" s="916"/>
      <c r="H29" s="916"/>
      <c r="I29" s="916"/>
      <c r="J29" s="916"/>
      <c r="K29" s="916"/>
      <c r="L29" s="916"/>
      <c r="M29" s="916"/>
      <c r="N29" s="155"/>
      <c r="O29" s="95"/>
      <c r="Q29" s="28"/>
      <c r="R29" s="28"/>
      <c r="S29" s="28"/>
      <c r="T29" s="42" t="s">
        <v>388</v>
      </c>
      <c r="U29" s="44"/>
      <c r="V29" s="91"/>
      <c r="W29" s="44"/>
      <c r="X29" s="91"/>
      <c r="Y29" s="580"/>
      <c r="Z29" s="95"/>
      <c r="AB29" s="28"/>
      <c r="AC29" s="28"/>
      <c r="AD29" s="28"/>
      <c r="AE29" s="42" t="s">
        <v>388</v>
      </c>
      <c r="AF29" s="44"/>
      <c r="AG29" s="91"/>
      <c r="AH29" s="44"/>
      <c r="AI29" s="91"/>
      <c r="AJ29" s="580"/>
      <c r="AK29" s="95"/>
      <c r="AM29" s="28"/>
      <c r="AN29" s="28"/>
      <c r="AO29" s="28"/>
      <c r="AP29" s="42" t="s">
        <v>388</v>
      </c>
      <c r="AQ29" s="44"/>
      <c r="AR29" s="91"/>
      <c r="AS29" s="44"/>
      <c r="AT29" s="91"/>
      <c r="AU29" s="580"/>
      <c r="AV29" s="265"/>
      <c r="AW29" s="265"/>
      <c r="AX29" s="265"/>
    </row>
    <row r="30" spans="1:50" ht="6" customHeight="1" x14ac:dyDescent="0.2">
      <c r="A30" s="95"/>
      <c r="B30" s="757"/>
      <c r="C30" s="94"/>
      <c r="D30" s="95"/>
      <c r="E30" s="916"/>
      <c r="F30" s="916"/>
      <c r="G30" s="916"/>
      <c r="H30" s="916"/>
      <c r="I30" s="916"/>
      <c r="J30" s="916"/>
      <c r="K30" s="916"/>
      <c r="L30" s="916"/>
      <c r="M30" s="916"/>
      <c r="N30" s="155"/>
      <c r="O30" s="95"/>
      <c r="Q30" s="28"/>
      <c r="R30" s="28"/>
      <c r="S30" s="28"/>
      <c r="T30" s="28"/>
      <c r="U30" s="561"/>
      <c r="V30" s="561"/>
      <c r="W30" s="561"/>
      <c r="X30" s="561"/>
      <c r="Y30" s="580"/>
      <c r="Z30" s="95"/>
      <c r="AB30" s="28"/>
      <c r="AC30" s="28"/>
      <c r="AD30" s="28"/>
      <c r="AE30" s="28"/>
      <c r="AF30" s="561"/>
      <c r="AG30" s="561"/>
      <c r="AH30" s="561"/>
      <c r="AI30" s="561"/>
      <c r="AJ30" s="580"/>
      <c r="AK30" s="95"/>
      <c r="AM30" s="28"/>
      <c r="AN30" s="28"/>
      <c r="AO30" s="28"/>
      <c r="AP30" s="28"/>
      <c r="AQ30" s="561"/>
      <c r="AR30" s="561"/>
      <c r="AS30" s="561"/>
      <c r="AT30" s="561"/>
      <c r="AU30" s="580"/>
      <c r="AV30" s="265"/>
      <c r="AW30" s="265"/>
      <c r="AX30" s="265"/>
    </row>
    <row r="31" spans="1:50" x14ac:dyDescent="0.2">
      <c r="A31" s="95"/>
      <c r="B31" s="757"/>
      <c r="C31" s="94"/>
      <c r="D31" s="95"/>
      <c r="E31" s="916"/>
      <c r="F31" s="916"/>
      <c r="G31" s="916"/>
      <c r="H31" s="916"/>
      <c r="I31" s="916"/>
      <c r="J31" s="916"/>
      <c r="K31" s="916"/>
      <c r="L31" s="916"/>
      <c r="M31" s="916"/>
      <c r="N31" s="155"/>
      <c r="O31" s="95"/>
      <c r="Q31" s="45"/>
      <c r="R31" s="89"/>
      <c r="S31" s="45"/>
      <c r="T31" s="89"/>
      <c r="U31" s="45"/>
      <c r="V31" s="89"/>
      <c r="W31" s="45"/>
      <c r="X31" s="89"/>
      <c r="Y31" s="580"/>
      <c r="Z31" s="95"/>
      <c r="AB31" s="45"/>
      <c r="AC31" s="89"/>
      <c r="AD31" s="45"/>
      <c r="AE31" s="89"/>
      <c r="AF31" s="45"/>
      <c r="AG31" s="89"/>
      <c r="AH31" s="45"/>
      <c r="AI31" s="89"/>
      <c r="AJ31" s="580"/>
      <c r="AK31" s="95"/>
      <c r="AM31" s="45"/>
      <c r="AN31" s="89"/>
      <c r="AO31" s="45"/>
      <c r="AP31" s="89"/>
      <c r="AQ31" s="45"/>
      <c r="AR31" s="89"/>
      <c r="AS31" s="45"/>
      <c r="AT31" s="89"/>
      <c r="AU31" s="580"/>
      <c r="AV31" s="265"/>
      <c r="AW31" s="265"/>
      <c r="AX31" s="265"/>
    </row>
    <row r="32" spans="1:50" x14ac:dyDescent="0.2">
      <c r="A32" s="95"/>
      <c r="B32" s="757"/>
      <c r="C32" s="94"/>
      <c r="D32" s="95"/>
      <c r="E32" s="916"/>
      <c r="F32" s="916"/>
      <c r="G32" s="916"/>
      <c r="H32" s="916"/>
      <c r="I32" s="916"/>
      <c r="J32" s="916"/>
      <c r="K32" s="916"/>
      <c r="L32" s="916"/>
      <c r="M32" s="916"/>
      <c r="N32" s="94"/>
      <c r="O32" s="95"/>
      <c r="P32" s="580"/>
      <c r="Q32" s="44"/>
      <c r="R32" s="91"/>
      <c r="S32" s="44"/>
      <c r="T32" s="91"/>
      <c r="U32" s="44"/>
      <c r="V32" s="91"/>
      <c r="W32" s="44"/>
      <c r="X32" s="91"/>
      <c r="Y32" s="580"/>
      <c r="Z32" s="95"/>
      <c r="AA32" s="580"/>
      <c r="AB32" s="44"/>
      <c r="AC32" s="91"/>
      <c r="AD32" s="44"/>
      <c r="AE32" s="91"/>
      <c r="AF32" s="44"/>
      <c r="AG32" s="91"/>
      <c r="AH32" s="44"/>
      <c r="AI32" s="91"/>
      <c r="AJ32" s="580"/>
      <c r="AK32" s="95"/>
      <c r="AL32" s="580"/>
      <c r="AM32" s="44"/>
      <c r="AN32" s="91"/>
      <c r="AO32" s="44"/>
      <c r="AP32" s="91"/>
      <c r="AQ32" s="44"/>
      <c r="AR32" s="91"/>
      <c r="AS32" s="44"/>
      <c r="AT32" s="91"/>
      <c r="AU32" s="580"/>
      <c r="AV32" s="265"/>
      <c r="AW32" s="265"/>
      <c r="AX32" s="265"/>
    </row>
    <row r="33" spans="1:50" x14ac:dyDescent="0.2">
      <c r="A33" s="95"/>
      <c r="B33" s="757"/>
      <c r="C33" s="94"/>
      <c r="D33" s="95"/>
      <c r="E33" s="916"/>
      <c r="F33" s="916"/>
      <c r="G33" s="916"/>
      <c r="H33" s="916"/>
      <c r="I33" s="916"/>
      <c r="J33" s="916"/>
      <c r="K33" s="916"/>
      <c r="L33" s="916"/>
      <c r="M33" s="916"/>
      <c r="N33" s="94"/>
      <c r="O33" s="95"/>
      <c r="P33" s="893" t="s">
        <v>389</v>
      </c>
      <c r="Q33" s="890"/>
      <c r="R33" s="890"/>
      <c r="S33" s="890"/>
      <c r="T33" s="890"/>
      <c r="U33" s="890"/>
      <c r="V33" s="890"/>
      <c r="W33" s="890"/>
      <c r="X33" s="890"/>
      <c r="Y33" s="580"/>
      <c r="Z33" s="95"/>
      <c r="AA33" s="893" t="s">
        <v>389</v>
      </c>
      <c r="AB33" s="890"/>
      <c r="AC33" s="890"/>
      <c r="AD33" s="890"/>
      <c r="AE33" s="890"/>
      <c r="AF33" s="890"/>
      <c r="AG33" s="890"/>
      <c r="AH33" s="890"/>
      <c r="AI33" s="890"/>
      <c r="AJ33" s="580"/>
      <c r="AK33" s="95"/>
      <c r="AL33" s="893" t="s">
        <v>389</v>
      </c>
      <c r="AM33" s="890"/>
      <c r="AN33" s="890"/>
      <c r="AO33" s="890"/>
      <c r="AP33" s="890"/>
      <c r="AQ33" s="890"/>
      <c r="AR33" s="890"/>
      <c r="AS33" s="890"/>
      <c r="AT33" s="890"/>
      <c r="AU33" s="580"/>
      <c r="AV33" s="265"/>
      <c r="AW33" s="265"/>
      <c r="AX33" s="265"/>
    </row>
    <row r="34" spans="1:50" ht="6" customHeight="1" x14ac:dyDescent="0.2">
      <c r="A34" s="44"/>
      <c r="B34" s="793"/>
      <c r="C34" s="91"/>
      <c r="D34" s="44"/>
      <c r="E34" s="30"/>
      <c r="F34" s="30"/>
      <c r="G34" s="30"/>
      <c r="H34" s="30"/>
      <c r="I34" s="30"/>
      <c r="J34" s="30"/>
      <c r="K34" s="30"/>
      <c r="L34" s="30"/>
      <c r="M34" s="30"/>
      <c r="N34" s="91"/>
      <c r="O34" s="44"/>
      <c r="P34" s="30"/>
      <c r="Q34" s="30"/>
      <c r="R34" s="30"/>
      <c r="S34" s="30"/>
      <c r="T34" s="30"/>
      <c r="U34" s="30"/>
      <c r="V34" s="30"/>
      <c r="W34" s="30"/>
      <c r="X34" s="30"/>
      <c r="Y34" s="91"/>
      <c r="Z34" s="44"/>
      <c r="AA34" s="30"/>
      <c r="AB34" s="30"/>
      <c r="AC34" s="30"/>
      <c r="AD34" s="30"/>
      <c r="AE34" s="30"/>
      <c r="AF34" s="30"/>
      <c r="AG34" s="30"/>
      <c r="AH34" s="30"/>
      <c r="AI34" s="30"/>
      <c r="AJ34" s="91"/>
      <c r="AK34" s="552"/>
      <c r="AL34" s="30"/>
      <c r="AM34" s="30"/>
      <c r="AN34" s="30"/>
      <c r="AO34" s="30"/>
      <c r="AP34" s="30"/>
      <c r="AQ34" s="30"/>
      <c r="AR34" s="30"/>
      <c r="AS34" s="30"/>
      <c r="AT34" s="30"/>
      <c r="AU34" s="91"/>
      <c r="AV34" s="265"/>
      <c r="AW34" s="265"/>
      <c r="AX34" s="265"/>
    </row>
    <row r="35" spans="1:50" ht="6" customHeight="1" x14ac:dyDescent="0.2">
      <c r="A35" s="45"/>
      <c r="B35" s="756"/>
      <c r="C35" s="89"/>
      <c r="D35" s="45"/>
      <c r="E35" s="26"/>
      <c r="F35" s="26"/>
      <c r="G35" s="26"/>
      <c r="H35" s="26"/>
      <c r="I35" s="26"/>
      <c r="J35" s="26"/>
      <c r="K35" s="26"/>
      <c r="L35" s="26"/>
      <c r="M35" s="26"/>
      <c r="N35" s="89"/>
      <c r="O35" s="45"/>
      <c r="P35" s="26"/>
      <c r="Q35" s="26"/>
      <c r="R35" s="26"/>
      <c r="S35" s="26"/>
      <c r="T35" s="26"/>
      <c r="U35" s="26"/>
      <c r="V35" s="26"/>
      <c r="W35" s="26"/>
      <c r="X35" s="187"/>
      <c r="Y35" s="89"/>
      <c r="Z35" s="45"/>
      <c r="AA35" s="26"/>
      <c r="AB35" s="26"/>
      <c r="AC35" s="26"/>
      <c r="AD35" s="26"/>
      <c r="AE35" s="26"/>
      <c r="AF35" s="26"/>
      <c r="AG35" s="26"/>
      <c r="AH35" s="26"/>
      <c r="AI35" s="187"/>
      <c r="AJ35" s="89"/>
      <c r="AK35" s="554"/>
      <c r="AL35" s="26"/>
      <c r="AM35" s="26"/>
      <c r="AN35" s="26"/>
      <c r="AO35" s="26"/>
      <c r="AP35" s="26"/>
      <c r="AQ35" s="26"/>
      <c r="AR35" s="26"/>
      <c r="AS35" s="26"/>
      <c r="AT35" s="187"/>
      <c r="AU35" s="89"/>
      <c r="AV35" s="574"/>
      <c r="AW35" s="265"/>
      <c r="AX35" s="265"/>
    </row>
    <row r="36" spans="1:50" x14ac:dyDescent="0.2">
      <c r="A36" s="95"/>
      <c r="B36" s="757" t="s">
        <v>261</v>
      </c>
      <c r="C36" s="94"/>
      <c r="D36" s="95"/>
      <c r="E36" s="918" t="str">
        <f ca="1">VLOOKUP(INDIRECT(ADDRESS(ROW(),COLUMN()-3)),Language_Translations,MATCH(Language_Selected,Language_Options,0),FALSE)</f>
        <v>Entre (ÉVÈNEMENT) en (MOIS/ANNÉE) et (ÉVÈNEMENT) en (MOIS/ANNÉE), avez-vous ou votre partenaire utilisé une méthode de contraception ?</v>
      </c>
      <c r="F36" s="918"/>
      <c r="G36" s="918"/>
      <c r="H36" s="918"/>
      <c r="I36" s="918"/>
      <c r="J36" s="918"/>
      <c r="K36" s="918"/>
      <c r="L36" s="918"/>
      <c r="M36" s="918"/>
      <c r="N36" s="94"/>
      <c r="O36" s="95"/>
      <c r="X36" s="43"/>
      <c r="Y36" s="94"/>
      <c r="Z36" s="95"/>
      <c r="AI36" s="43"/>
      <c r="AJ36" s="94"/>
      <c r="AK36" s="324"/>
      <c r="AP36" s="142"/>
      <c r="AQ36" s="142"/>
      <c r="AR36" s="142"/>
      <c r="AS36" s="142"/>
      <c r="AT36" s="581"/>
      <c r="AU36" s="94"/>
      <c r="AV36" s="574"/>
      <c r="AW36" s="265"/>
      <c r="AX36" s="265"/>
    </row>
    <row r="37" spans="1:50" x14ac:dyDescent="0.2">
      <c r="A37" s="95"/>
      <c r="B37" s="757"/>
      <c r="C37" s="94"/>
      <c r="D37" s="95"/>
      <c r="E37" s="918"/>
      <c r="F37" s="918"/>
      <c r="G37" s="918"/>
      <c r="H37" s="918"/>
      <c r="I37" s="918"/>
      <c r="J37" s="918"/>
      <c r="K37" s="918"/>
      <c r="L37" s="918"/>
      <c r="M37" s="918"/>
      <c r="N37" s="94"/>
      <c r="O37" s="95"/>
      <c r="P37" s="28" t="s">
        <v>444</v>
      </c>
      <c r="Q37" s="28"/>
      <c r="R37" s="90" t="s">
        <v>2</v>
      </c>
      <c r="S37" s="90"/>
      <c r="T37" s="90"/>
      <c r="U37" s="90"/>
      <c r="V37" s="182"/>
      <c r="W37" s="182"/>
      <c r="X37" s="296" t="s">
        <v>10</v>
      </c>
      <c r="Z37" s="95"/>
      <c r="AA37" s="28" t="s">
        <v>444</v>
      </c>
      <c r="AB37" s="28"/>
      <c r="AC37" s="90" t="s">
        <v>2</v>
      </c>
      <c r="AD37" s="90"/>
      <c r="AE37" s="90"/>
      <c r="AF37" s="90"/>
      <c r="AG37" s="182"/>
      <c r="AH37" s="182"/>
      <c r="AI37" s="296" t="s">
        <v>10</v>
      </c>
      <c r="AK37" s="324"/>
      <c r="AL37" s="28" t="s">
        <v>444</v>
      </c>
      <c r="AM37" s="28"/>
      <c r="AN37" s="90" t="s">
        <v>2</v>
      </c>
      <c r="AO37" s="90"/>
      <c r="AP37" s="90"/>
      <c r="AQ37" s="90"/>
      <c r="AR37" s="182"/>
      <c r="AS37" s="182"/>
      <c r="AT37" s="296" t="s">
        <v>10</v>
      </c>
      <c r="AU37" s="580"/>
      <c r="AV37" s="574"/>
      <c r="AW37" s="265"/>
      <c r="AX37" s="265"/>
    </row>
    <row r="38" spans="1:50" x14ac:dyDescent="0.2">
      <c r="A38" s="95"/>
      <c r="B38" s="757"/>
      <c r="C38" s="94"/>
      <c r="D38" s="95"/>
      <c r="E38" s="918"/>
      <c r="F38" s="918"/>
      <c r="G38" s="918"/>
      <c r="H38" s="918"/>
      <c r="I38" s="918"/>
      <c r="J38" s="918"/>
      <c r="K38" s="918"/>
      <c r="L38" s="918"/>
      <c r="M38" s="918"/>
      <c r="N38" s="94"/>
      <c r="O38" s="95"/>
      <c r="P38" s="28" t="s">
        <v>445</v>
      </c>
      <c r="Q38" s="28"/>
      <c r="R38" s="90" t="s">
        <v>2</v>
      </c>
      <c r="S38" s="90"/>
      <c r="T38" s="90"/>
      <c r="U38" s="90"/>
      <c r="V38" s="182"/>
      <c r="W38" s="182"/>
      <c r="X38" s="296" t="s">
        <v>12</v>
      </c>
      <c r="Z38" s="95"/>
      <c r="AA38" s="28" t="s">
        <v>445</v>
      </c>
      <c r="AB38" s="28"/>
      <c r="AC38" s="90" t="s">
        <v>2</v>
      </c>
      <c r="AD38" s="90"/>
      <c r="AE38" s="90"/>
      <c r="AF38" s="90"/>
      <c r="AG38" s="182"/>
      <c r="AH38" s="182"/>
      <c r="AI38" s="296" t="s">
        <v>12</v>
      </c>
      <c r="AK38" s="324"/>
      <c r="AL38" s="28" t="s">
        <v>445</v>
      </c>
      <c r="AM38" s="28"/>
      <c r="AN38" s="90" t="s">
        <v>2</v>
      </c>
      <c r="AO38" s="90"/>
      <c r="AP38" s="90"/>
      <c r="AQ38" s="90"/>
      <c r="AR38" s="182"/>
      <c r="AS38" s="182"/>
      <c r="AT38" s="296" t="s">
        <v>12</v>
      </c>
      <c r="AU38" s="580"/>
      <c r="AV38" s="574"/>
      <c r="AW38" s="265"/>
      <c r="AX38" s="265"/>
    </row>
    <row r="39" spans="1:50" ht="11.25" customHeight="1" x14ac:dyDescent="0.2">
      <c r="A39" s="95"/>
      <c r="B39" s="757"/>
      <c r="C39" s="94"/>
      <c r="D39" s="95"/>
      <c r="E39" s="918"/>
      <c r="F39" s="918"/>
      <c r="G39" s="918"/>
      <c r="H39" s="918"/>
      <c r="I39" s="918"/>
      <c r="J39" s="918"/>
      <c r="K39" s="918"/>
      <c r="L39" s="918"/>
      <c r="M39" s="918"/>
      <c r="N39" s="94"/>
      <c r="O39" s="95"/>
      <c r="P39" s="28"/>
      <c r="R39" s="5"/>
      <c r="S39" s="5"/>
      <c r="T39" s="5"/>
      <c r="U39" s="5"/>
      <c r="V39" s="5"/>
      <c r="W39" s="582" t="s">
        <v>633</v>
      </c>
      <c r="X39" s="43"/>
      <c r="Z39" s="95"/>
      <c r="AA39" s="28"/>
      <c r="AC39" s="5"/>
      <c r="AD39" s="5"/>
      <c r="AE39" s="5"/>
      <c r="AF39" s="5"/>
      <c r="AG39" s="5"/>
      <c r="AH39" s="582" t="s">
        <v>633</v>
      </c>
      <c r="AI39" s="43"/>
      <c r="AK39" s="324"/>
      <c r="AL39" s="28"/>
      <c r="AN39" s="5"/>
      <c r="AO39" s="5"/>
      <c r="AP39" s="5"/>
      <c r="AQ39" s="5"/>
      <c r="AR39" s="5"/>
      <c r="AS39" s="582" t="s">
        <v>633</v>
      </c>
      <c r="AT39" s="581"/>
      <c r="AU39" s="580"/>
      <c r="AV39" s="574"/>
      <c r="AW39" s="265"/>
      <c r="AX39" s="265"/>
    </row>
    <row r="40" spans="1:50" ht="11.25" customHeight="1" x14ac:dyDescent="0.2">
      <c r="A40" s="95"/>
      <c r="B40" s="757"/>
      <c r="C40" s="765"/>
      <c r="D40" s="95"/>
      <c r="E40" s="918"/>
      <c r="F40" s="918"/>
      <c r="G40" s="918"/>
      <c r="H40" s="918"/>
      <c r="I40" s="918"/>
      <c r="J40" s="918"/>
      <c r="K40" s="918"/>
      <c r="L40" s="918"/>
      <c r="M40" s="918"/>
      <c r="N40" s="765"/>
      <c r="O40" s="95"/>
      <c r="P40" s="766"/>
      <c r="R40" s="5"/>
      <c r="S40" s="5"/>
      <c r="T40" s="5"/>
      <c r="U40" s="5"/>
      <c r="V40" s="5"/>
      <c r="W40" s="582"/>
      <c r="X40" s="43"/>
      <c r="Z40" s="95"/>
      <c r="AA40" s="766"/>
      <c r="AC40" s="5"/>
      <c r="AD40" s="5"/>
      <c r="AE40" s="5"/>
      <c r="AF40" s="5"/>
      <c r="AG40" s="5"/>
      <c r="AH40" s="582"/>
      <c r="AI40" s="43"/>
      <c r="AK40" s="324"/>
      <c r="AL40" s="766"/>
      <c r="AN40" s="5"/>
      <c r="AO40" s="5"/>
      <c r="AP40" s="5"/>
      <c r="AQ40" s="5"/>
      <c r="AR40" s="5"/>
      <c r="AS40" s="582"/>
      <c r="AT40" s="581"/>
      <c r="AU40" s="580"/>
      <c r="AV40" s="574"/>
      <c r="AW40" s="265"/>
      <c r="AX40" s="265"/>
    </row>
    <row r="41" spans="1:50" x14ac:dyDescent="0.2">
      <c r="A41" s="95"/>
      <c r="B41" s="757"/>
      <c r="C41" s="94"/>
      <c r="D41" s="95"/>
      <c r="E41" s="918"/>
      <c r="F41" s="918"/>
      <c r="G41" s="918"/>
      <c r="H41" s="918"/>
      <c r="I41" s="918"/>
      <c r="J41" s="918"/>
      <c r="K41" s="918"/>
      <c r="L41" s="918"/>
      <c r="M41" s="918"/>
      <c r="N41" s="94"/>
      <c r="O41" s="95"/>
      <c r="P41" s="28"/>
      <c r="R41" s="5"/>
      <c r="S41" s="5"/>
      <c r="T41" s="5"/>
      <c r="U41" s="5"/>
      <c r="V41" s="5"/>
      <c r="W41" s="582"/>
      <c r="X41" s="43"/>
      <c r="Z41" s="95"/>
      <c r="AA41" s="28"/>
      <c r="AC41" s="5"/>
      <c r="AD41" s="5"/>
      <c r="AE41" s="5"/>
      <c r="AF41" s="5"/>
      <c r="AG41" s="5"/>
      <c r="AH41" s="582"/>
      <c r="AI41" s="43"/>
      <c r="AK41" s="324"/>
      <c r="AL41" s="28"/>
      <c r="AN41" s="5"/>
      <c r="AO41" s="5"/>
      <c r="AP41" s="5"/>
      <c r="AQ41" s="5"/>
      <c r="AR41" s="5"/>
      <c r="AS41" s="582"/>
      <c r="AT41" s="581"/>
      <c r="AU41" s="580"/>
      <c r="AV41" s="574"/>
      <c r="AW41" s="265"/>
      <c r="AX41" s="265"/>
    </row>
    <row r="42" spans="1:50" ht="6" customHeight="1" x14ac:dyDescent="0.2">
      <c r="A42" s="44"/>
      <c r="B42" s="793"/>
      <c r="C42" s="91"/>
      <c r="D42" s="44"/>
      <c r="E42" s="30"/>
      <c r="F42" s="30"/>
      <c r="G42" s="30"/>
      <c r="H42" s="30"/>
      <c r="I42" s="30"/>
      <c r="J42" s="30"/>
      <c r="K42" s="30"/>
      <c r="L42" s="30"/>
      <c r="M42" s="30"/>
      <c r="N42" s="91"/>
      <c r="O42" s="44"/>
      <c r="P42" s="30"/>
      <c r="Q42" s="30"/>
      <c r="R42" s="30"/>
      <c r="S42" s="30"/>
      <c r="T42" s="30"/>
      <c r="U42" s="30"/>
      <c r="V42" s="30"/>
      <c r="W42" s="30"/>
      <c r="X42" s="185"/>
      <c r="Y42" s="91"/>
      <c r="Z42" s="44"/>
      <c r="AA42" s="30"/>
      <c r="AB42" s="30"/>
      <c r="AC42" s="30"/>
      <c r="AD42" s="30"/>
      <c r="AE42" s="30"/>
      <c r="AF42" s="30"/>
      <c r="AG42" s="30"/>
      <c r="AH42" s="30"/>
      <c r="AI42" s="185"/>
      <c r="AJ42" s="91"/>
      <c r="AK42" s="552"/>
      <c r="AL42" s="30"/>
      <c r="AM42" s="30"/>
      <c r="AN42" s="30"/>
      <c r="AO42" s="30"/>
      <c r="AP42" s="30"/>
      <c r="AQ42" s="30"/>
      <c r="AR42" s="30"/>
      <c r="AS42" s="30"/>
      <c r="AT42" s="185"/>
      <c r="AU42" s="91"/>
      <c r="AV42" s="265"/>
      <c r="AW42" s="265"/>
      <c r="AX42" s="265"/>
    </row>
    <row r="43" spans="1:50" ht="6" customHeight="1" x14ac:dyDescent="0.2">
      <c r="A43" s="45"/>
      <c r="B43" s="756"/>
      <c r="C43" s="89"/>
      <c r="D43" s="45"/>
      <c r="E43" s="26"/>
      <c r="F43" s="26"/>
      <c r="G43" s="26"/>
      <c r="H43" s="26"/>
      <c r="I43" s="26"/>
      <c r="J43" s="26"/>
      <c r="K43" s="26"/>
      <c r="L43" s="26"/>
      <c r="M43" s="26"/>
      <c r="N43" s="89"/>
      <c r="O43" s="45"/>
      <c r="P43" s="26"/>
      <c r="Q43" s="26"/>
      <c r="R43" s="26"/>
      <c r="S43" s="26"/>
      <c r="T43" s="26"/>
      <c r="U43" s="26"/>
      <c r="V43" s="26"/>
      <c r="W43" s="26"/>
      <c r="X43" s="26"/>
      <c r="Y43" s="89"/>
      <c r="Z43" s="45"/>
      <c r="AA43" s="26"/>
      <c r="AB43" s="26"/>
      <c r="AC43" s="26"/>
      <c r="AD43" s="26"/>
      <c r="AE43" s="26"/>
      <c r="AF43" s="26"/>
      <c r="AG43" s="26"/>
      <c r="AH43" s="26"/>
      <c r="AI43" s="26"/>
      <c r="AJ43" s="89"/>
      <c r="AK43" s="554"/>
      <c r="AL43" s="26"/>
      <c r="AM43" s="26"/>
      <c r="AN43" s="26"/>
      <c r="AO43" s="26"/>
      <c r="AP43" s="26"/>
      <c r="AQ43" s="26"/>
      <c r="AR43" s="26"/>
      <c r="AS43" s="26"/>
      <c r="AT43" s="26"/>
      <c r="AU43" s="89"/>
      <c r="AV43" s="265"/>
      <c r="AW43" s="265"/>
      <c r="AX43" s="265"/>
    </row>
    <row r="44" spans="1:50" x14ac:dyDescent="0.2">
      <c r="A44" s="95"/>
      <c r="B44" s="757" t="s">
        <v>262</v>
      </c>
      <c r="C44" s="94"/>
      <c r="D44" s="95"/>
      <c r="E44" s="918" t="str">
        <f ca="1">VLOOKUP(INDIRECT(ADDRESS(ROW(),COLUMN()-3)),Language_Translations,MATCH(Language_Selected,Language_Options,0),FALSE)</f>
        <v>Quelle était cette méthode ?</v>
      </c>
      <c r="F44" s="918"/>
      <c r="G44" s="918"/>
      <c r="H44" s="918"/>
      <c r="I44" s="918"/>
      <c r="J44" s="918"/>
      <c r="K44" s="918"/>
      <c r="L44" s="918"/>
      <c r="M44" s="918"/>
      <c r="N44" s="94"/>
      <c r="O44" s="95"/>
      <c r="Q44" s="28"/>
      <c r="R44" s="28"/>
      <c r="S44" s="28"/>
      <c r="T44" s="28"/>
      <c r="U44" s="28"/>
      <c r="V44" s="580"/>
      <c r="W44" s="45"/>
      <c r="X44" s="89"/>
      <c r="Y44" s="94"/>
      <c r="Z44" s="95"/>
      <c r="AB44" s="28"/>
      <c r="AC44" s="28"/>
      <c r="AD44" s="28"/>
      <c r="AE44" s="28"/>
      <c r="AF44" s="28"/>
      <c r="AG44" s="580"/>
      <c r="AH44" s="45"/>
      <c r="AI44" s="89"/>
      <c r="AJ44" s="94"/>
      <c r="AK44" s="324"/>
      <c r="AM44" s="28"/>
      <c r="AN44" s="28"/>
      <c r="AO44" s="28"/>
      <c r="AP44" s="28"/>
      <c r="AQ44" s="28"/>
      <c r="AR44" s="580"/>
      <c r="AS44" s="45"/>
      <c r="AT44" s="89"/>
      <c r="AU44" s="94"/>
      <c r="AV44" s="265"/>
      <c r="AW44" s="265"/>
      <c r="AX44" s="265"/>
    </row>
    <row r="45" spans="1:50" x14ac:dyDescent="0.2">
      <c r="A45" s="95"/>
      <c r="B45" s="757"/>
      <c r="C45" s="94"/>
      <c r="D45" s="95"/>
      <c r="E45" s="918"/>
      <c r="F45" s="918"/>
      <c r="G45" s="918"/>
      <c r="H45" s="918"/>
      <c r="I45" s="918"/>
      <c r="J45" s="918"/>
      <c r="K45" s="918"/>
      <c r="L45" s="918"/>
      <c r="M45" s="918"/>
      <c r="N45" s="94"/>
      <c r="O45" s="95"/>
      <c r="P45" s="28" t="s">
        <v>634</v>
      </c>
      <c r="Q45" s="28"/>
      <c r="R45" s="28"/>
      <c r="S45" s="28"/>
      <c r="T45" s="28"/>
      <c r="U45" s="28"/>
      <c r="V45" s="583" t="s">
        <v>2</v>
      </c>
      <c r="W45" s="44"/>
      <c r="X45" s="91"/>
      <c r="Y45" s="94"/>
      <c r="Z45" s="95"/>
      <c r="AA45" s="706" t="s">
        <v>634</v>
      </c>
      <c r="AB45" s="28"/>
      <c r="AC45" s="28"/>
      <c r="AD45" s="28"/>
      <c r="AE45" s="28"/>
      <c r="AF45" s="28"/>
      <c r="AG45" s="583" t="s">
        <v>2</v>
      </c>
      <c r="AH45" s="44"/>
      <c r="AI45" s="91"/>
      <c r="AJ45" s="94"/>
      <c r="AK45" s="324"/>
      <c r="AL45" s="706" t="s">
        <v>634</v>
      </c>
      <c r="AM45" s="28"/>
      <c r="AN45" s="28"/>
      <c r="AO45" s="28"/>
      <c r="AP45" s="28"/>
      <c r="AQ45" s="28"/>
      <c r="AR45" s="583" t="s">
        <v>2</v>
      </c>
      <c r="AS45" s="44"/>
      <c r="AT45" s="91"/>
      <c r="AU45" s="94"/>
      <c r="AV45" s="265"/>
      <c r="AW45" s="265"/>
      <c r="AX45" s="265"/>
    </row>
    <row r="46" spans="1:50" ht="6" customHeight="1" x14ac:dyDescent="0.2">
      <c r="A46" s="44"/>
      <c r="B46" s="793"/>
      <c r="C46" s="91"/>
      <c r="D46" s="44"/>
      <c r="E46" s="30"/>
      <c r="F46" s="30"/>
      <c r="G46" s="30"/>
      <c r="H46" s="30"/>
      <c r="I46" s="30"/>
      <c r="J46" s="30"/>
      <c r="K46" s="30"/>
      <c r="L46" s="30"/>
      <c r="M46" s="30"/>
      <c r="N46" s="91"/>
      <c r="O46" s="44"/>
      <c r="P46" s="30"/>
      <c r="Q46" s="30"/>
      <c r="R46" s="30"/>
      <c r="S46" s="30"/>
      <c r="T46" s="30"/>
      <c r="U46" s="30"/>
      <c r="V46" s="30"/>
      <c r="W46" s="30"/>
      <c r="X46" s="30"/>
      <c r="Y46" s="91"/>
      <c r="Z46" s="44"/>
      <c r="AA46" s="30"/>
      <c r="AB46" s="30"/>
      <c r="AC46" s="30"/>
      <c r="AD46" s="30"/>
      <c r="AE46" s="30"/>
      <c r="AF46" s="30"/>
      <c r="AG46" s="30"/>
      <c r="AH46" s="30"/>
      <c r="AI46" s="30"/>
      <c r="AJ46" s="91"/>
      <c r="AK46" s="552"/>
      <c r="AL46" s="30"/>
      <c r="AM46" s="30"/>
      <c r="AN46" s="30"/>
      <c r="AO46" s="30"/>
      <c r="AP46" s="30"/>
      <c r="AQ46" s="30"/>
      <c r="AR46" s="30"/>
      <c r="AS46" s="30"/>
      <c r="AT46" s="30"/>
      <c r="AU46" s="91"/>
      <c r="AV46" s="265"/>
      <c r="AW46" s="265"/>
      <c r="AX46" s="265"/>
    </row>
    <row r="47" spans="1:50" ht="6" customHeight="1" x14ac:dyDescent="0.2">
      <c r="A47" s="45"/>
      <c r="B47" s="756"/>
      <c r="C47" s="89"/>
      <c r="D47" s="45"/>
      <c r="E47" s="26"/>
      <c r="F47" s="26"/>
      <c r="G47" s="26"/>
      <c r="H47" s="26"/>
      <c r="I47" s="26"/>
      <c r="J47" s="26"/>
      <c r="K47" s="26"/>
      <c r="L47" s="26"/>
      <c r="M47" s="26"/>
      <c r="N47" s="89"/>
      <c r="O47" s="45"/>
      <c r="P47" s="26"/>
      <c r="Q47" s="26"/>
      <c r="R47" s="26"/>
      <c r="S47" s="26"/>
      <c r="T47" s="26"/>
      <c r="U47" s="26"/>
      <c r="V47" s="26"/>
      <c r="W47" s="26"/>
      <c r="X47" s="187"/>
      <c r="Y47" s="89"/>
      <c r="Z47" s="45"/>
      <c r="AA47" s="26"/>
      <c r="AB47" s="26"/>
      <c r="AC47" s="26"/>
      <c r="AD47" s="26"/>
      <c r="AE47" s="26"/>
      <c r="AF47" s="26"/>
      <c r="AG47" s="26"/>
      <c r="AH47" s="26"/>
      <c r="AI47" s="187"/>
      <c r="AJ47" s="89"/>
      <c r="AK47" s="554"/>
      <c r="AL47" s="26"/>
      <c r="AM47" s="26"/>
      <c r="AN47" s="26"/>
      <c r="AO47" s="26"/>
      <c r="AP47" s="26"/>
      <c r="AQ47" s="26"/>
      <c r="AR47" s="26"/>
      <c r="AS47" s="26"/>
      <c r="AT47" s="187"/>
      <c r="AU47" s="89"/>
      <c r="AV47" s="157"/>
      <c r="AW47" s="157"/>
      <c r="AX47" s="157"/>
    </row>
    <row r="48" spans="1:50" x14ac:dyDescent="0.2">
      <c r="A48" s="95"/>
      <c r="B48" s="757" t="s">
        <v>263</v>
      </c>
      <c r="C48" s="94"/>
      <c r="D48" s="95"/>
      <c r="E48" s="918" t="str">
        <f ca="1">VLOOKUP(INDIRECT(ADDRESS(ROW(),COLUMN()-3)),Language_Translations,MATCH(Language_Selected,Language_Options,0),FALSE)</f>
        <v>Combien de mois après (ÉVÈNEMENT) en (MOIS/ANNÉE) avez-vous commencé à utiliser (MÉTHODE) ?</v>
      </c>
      <c r="F48" s="918"/>
      <c r="G48" s="918"/>
      <c r="H48" s="918"/>
      <c r="I48" s="918"/>
      <c r="J48" s="918"/>
      <c r="K48" s="918"/>
      <c r="L48" s="918"/>
      <c r="M48" s="918"/>
      <c r="N48" s="94"/>
      <c r="O48" s="95"/>
      <c r="P48" s="24" t="s">
        <v>635</v>
      </c>
      <c r="Q48" s="24"/>
      <c r="R48" s="24"/>
      <c r="S48" s="24"/>
      <c r="T48" s="24"/>
      <c r="U48" s="24"/>
      <c r="V48" s="182" t="s">
        <v>2</v>
      </c>
      <c r="W48" s="182"/>
      <c r="X48" s="178" t="s">
        <v>20</v>
      </c>
      <c r="Y48" s="94"/>
      <c r="Z48" s="95"/>
      <c r="AA48" s="707" t="s">
        <v>635</v>
      </c>
      <c r="AB48" s="24"/>
      <c r="AC48" s="24"/>
      <c r="AD48" s="24"/>
      <c r="AE48" s="24"/>
      <c r="AF48" s="24"/>
      <c r="AG48" s="182" t="s">
        <v>2</v>
      </c>
      <c r="AH48" s="182"/>
      <c r="AI48" s="178" t="s">
        <v>20</v>
      </c>
      <c r="AJ48" s="94"/>
      <c r="AK48" s="324"/>
      <c r="AL48" s="707" t="s">
        <v>635</v>
      </c>
      <c r="AM48" s="24"/>
      <c r="AN48" s="24"/>
      <c r="AO48" s="24"/>
      <c r="AP48" s="24"/>
      <c r="AQ48" s="24"/>
      <c r="AR48" s="182" t="s">
        <v>2</v>
      </c>
      <c r="AS48" s="182"/>
      <c r="AT48" s="178" t="s">
        <v>20</v>
      </c>
      <c r="AU48" s="94"/>
      <c r="AV48" s="574"/>
      <c r="AW48" s="574"/>
      <c r="AX48" s="574"/>
    </row>
    <row r="49" spans="1:50" x14ac:dyDescent="0.2">
      <c r="A49" s="95"/>
      <c r="B49" s="757"/>
      <c r="C49" s="94"/>
      <c r="D49" s="95"/>
      <c r="E49" s="918"/>
      <c r="F49" s="918"/>
      <c r="G49" s="918"/>
      <c r="H49" s="918"/>
      <c r="I49" s="918"/>
      <c r="J49" s="918"/>
      <c r="K49" s="918"/>
      <c r="L49" s="918"/>
      <c r="M49" s="918"/>
      <c r="N49" s="94"/>
      <c r="O49" s="156"/>
      <c r="P49" s="159"/>
      <c r="Q49" s="159"/>
      <c r="R49" s="159"/>
      <c r="S49" s="159"/>
      <c r="T49" s="159"/>
      <c r="U49" s="159"/>
      <c r="V49" s="159"/>
      <c r="W49" s="159"/>
      <c r="X49" s="42"/>
      <c r="Y49" s="94"/>
      <c r="Z49" s="95"/>
      <c r="AA49" s="159"/>
      <c r="AB49" s="159"/>
      <c r="AC49" s="159"/>
      <c r="AD49" s="159"/>
      <c r="AE49" s="159"/>
      <c r="AF49" s="159"/>
      <c r="AG49" s="159"/>
      <c r="AH49" s="159"/>
      <c r="AI49" s="42"/>
      <c r="AJ49" s="94"/>
      <c r="AK49" s="324"/>
      <c r="AL49" s="159"/>
      <c r="AM49" s="159"/>
      <c r="AN49" s="159"/>
      <c r="AO49" s="159"/>
      <c r="AP49" s="159"/>
      <c r="AQ49" s="159"/>
      <c r="AR49" s="159"/>
      <c r="AS49" s="159"/>
      <c r="AT49" s="42"/>
      <c r="AU49" s="94"/>
      <c r="AV49" s="265"/>
      <c r="AW49" s="265"/>
      <c r="AX49" s="265"/>
    </row>
    <row r="50" spans="1:50" x14ac:dyDescent="0.2">
      <c r="A50" s="95"/>
      <c r="B50" s="757"/>
      <c r="C50" s="94"/>
      <c r="D50" s="95"/>
      <c r="E50" s="918"/>
      <c r="F50" s="918"/>
      <c r="G50" s="918"/>
      <c r="H50" s="918"/>
      <c r="I50" s="918"/>
      <c r="J50" s="918"/>
      <c r="K50" s="918"/>
      <c r="L50" s="918"/>
      <c r="M50" s="918"/>
      <c r="N50" s="94"/>
      <c r="O50" s="95"/>
      <c r="Q50" s="24"/>
      <c r="R50" s="28"/>
      <c r="S50" s="28"/>
      <c r="T50" s="28"/>
      <c r="U50" s="45"/>
      <c r="V50" s="89"/>
      <c r="W50" s="45"/>
      <c r="X50" s="37"/>
      <c r="Y50" s="94"/>
      <c r="Z50" s="95"/>
      <c r="AB50" s="24"/>
      <c r="AC50" s="28"/>
      <c r="AD50" s="28"/>
      <c r="AE50" s="28"/>
      <c r="AF50" s="45"/>
      <c r="AG50" s="89"/>
      <c r="AH50" s="45"/>
      <c r="AI50" s="37"/>
      <c r="AJ50" s="94"/>
      <c r="AK50" s="324"/>
      <c r="AM50" s="24"/>
      <c r="AN50" s="28"/>
      <c r="AO50" s="28"/>
      <c r="AP50" s="28"/>
      <c r="AQ50" s="45"/>
      <c r="AR50" s="89"/>
      <c r="AS50" s="45"/>
      <c r="AT50" s="37"/>
      <c r="AU50" s="94"/>
      <c r="AV50" s="265"/>
      <c r="AW50" s="265"/>
      <c r="AX50" s="265"/>
    </row>
    <row r="51" spans="1:50" x14ac:dyDescent="0.2">
      <c r="A51" s="95"/>
      <c r="B51" s="757"/>
      <c r="C51" s="94"/>
      <c r="D51" s="95"/>
      <c r="E51" s="918"/>
      <c r="F51" s="918"/>
      <c r="G51" s="918"/>
      <c r="H51" s="918"/>
      <c r="I51" s="918"/>
      <c r="J51" s="918"/>
      <c r="K51" s="918"/>
      <c r="L51" s="918"/>
      <c r="M51" s="918"/>
      <c r="N51" s="94"/>
      <c r="O51" s="95"/>
      <c r="P51" s="28" t="s">
        <v>388</v>
      </c>
      <c r="Q51" s="28"/>
      <c r="R51" s="90" t="s">
        <v>2</v>
      </c>
      <c r="S51" s="90"/>
      <c r="T51" s="90"/>
      <c r="U51" s="44"/>
      <c r="V51" s="91"/>
      <c r="W51" s="44"/>
      <c r="X51" s="39"/>
      <c r="Y51" s="94"/>
      <c r="Z51" s="95"/>
      <c r="AA51" s="706" t="s">
        <v>388</v>
      </c>
      <c r="AB51" s="28"/>
      <c r="AC51" s="90" t="s">
        <v>2</v>
      </c>
      <c r="AD51" s="90"/>
      <c r="AE51" s="90"/>
      <c r="AF51" s="44"/>
      <c r="AG51" s="91"/>
      <c r="AH51" s="44"/>
      <c r="AI51" s="39"/>
      <c r="AJ51" s="94"/>
      <c r="AK51" s="324"/>
      <c r="AL51" s="706" t="s">
        <v>388</v>
      </c>
      <c r="AM51" s="28"/>
      <c r="AN51" s="90" t="s">
        <v>2</v>
      </c>
      <c r="AO51" s="90"/>
      <c r="AP51" s="90"/>
      <c r="AQ51" s="44"/>
      <c r="AR51" s="91"/>
      <c r="AS51" s="44"/>
      <c r="AT51" s="39"/>
      <c r="AU51" s="94"/>
      <c r="AV51" s="265"/>
      <c r="AW51" s="265"/>
      <c r="AX51" s="265"/>
    </row>
    <row r="52" spans="1:50" x14ac:dyDescent="0.2">
      <c r="A52" s="95"/>
      <c r="B52" s="757"/>
      <c r="C52" s="94"/>
      <c r="D52" s="95"/>
      <c r="E52" s="918"/>
      <c r="F52" s="918"/>
      <c r="G52" s="918"/>
      <c r="H52" s="918"/>
      <c r="I52" s="918"/>
      <c r="J52" s="918"/>
      <c r="K52" s="918"/>
      <c r="L52" s="918"/>
      <c r="M52" s="918"/>
      <c r="N52" s="94"/>
      <c r="O52" s="95"/>
      <c r="P52" s="24"/>
      <c r="Q52" s="28"/>
      <c r="R52" s="28"/>
      <c r="S52" s="923" t="s">
        <v>636</v>
      </c>
      <c r="T52" s="923"/>
      <c r="U52" s="923"/>
      <c r="V52" s="923"/>
      <c r="W52" s="923"/>
      <c r="X52" s="42"/>
      <c r="Y52" s="94"/>
      <c r="Z52" s="95"/>
      <c r="AA52" s="24"/>
      <c r="AB52" s="28"/>
      <c r="AC52" s="28"/>
      <c r="AD52" s="923" t="s">
        <v>636</v>
      </c>
      <c r="AE52" s="923"/>
      <c r="AF52" s="923"/>
      <c r="AG52" s="923"/>
      <c r="AH52" s="923"/>
      <c r="AI52" s="42"/>
      <c r="AJ52" s="94"/>
      <c r="AK52" s="324"/>
      <c r="AL52" s="24"/>
      <c r="AM52" s="28"/>
      <c r="AN52" s="28"/>
      <c r="AO52" s="923" t="s">
        <v>636</v>
      </c>
      <c r="AP52" s="923"/>
      <c r="AQ52" s="923"/>
      <c r="AR52" s="923"/>
      <c r="AS52" s="923"/>
      <c r="AT52" s="42"/>
      <c r="AU52" s="94"/>
      <c r="AV52" s="265"/>
      <c r="AW52" s="265"/>
      <c r="AX52" s="265"/>
    </row>
    <row r="53" spans="1:50" x14ac:dyDescent="0.2">
      <c r="A53" s="95"/>
      <c r="B53" s="757"/>
      <c r="C53" s="94"/>
      <c r="D53" s="95"/>
      <c r="E53" s="899" t="s">
        <v>1702</v>
      </c>
      <c r="F53" s="899"/>
      <c r="G53" s="899"/>
      <c r="H53" s="899"/>
      <c r="I53" s="899"/>
      <c r="J53" s="899"/>
      <c r="K53" s="899"/>
      <c r="L53" s="899"/>
      <c r="M53" s="899"/>
      <c r="N53" s="94"/>
      <c r="O53" s="95"/>
      <c r="Q53" s="28"/>
      <c r="R53" s="28"/>
      <c r="S53" s="923"/>
      <c r="T53" s="923"/>
      <c r="U53" s="923"/>
      <c r="V53" s="923"/>
      <c r="W53" s="923"/>
      <c r="X53" s="42"/>
      <c r="Y53" s="94"/>
      <c r="Z53" s="95"/>
      <c r="AB53" s="28"/>
      <c r="AC53" s="28"/>
      <c r="AD53" s="923"/>
      <c r="AE53" s="923"/>
      <c r="AF53" s="923"/>
      <c r="AG53" s="923"/>
      <c r="AH53" s="923"/>
      <c r="AI53" s="42"/>
      <c r="AJ53" s="94"/>
      <c r="AK53" s="324"/>
      <c r="AM53" s="28"/>
      <c r="AN53" s="28"/>
      <c r="AO53" s="923"/>
      <c r="AP53" s="923"/>
      <c r="AQ53" s="923"/>
      <c r="AR53" s="923"/>
      <c r="AS53" s="923"/>
      <c r="AT53" s="42"/>
      <c r="AU53" s="94"/>
      <c r="AV53" s="265"/>
      <c r="AW53" s="265"/>
      <c r="AX53" s="265"/>
    </row>
    <row r="54" spans="1:50" x14ac:dyDescent="0.2">
      <c r="A54" s="95"/>
      <c r="B54" s="757"/>
      <c r="C54" s="765"/>
      <c r="D54" s="95"/>
      <c r="E54" s="899"/>
      <c r="F54" s="899"/>
      <c r="G54" s="899"/>
      <c r="H54" s="899"/>
      <c r="I54" s="899"/>
      <c r="J54" s="899"/>
      <c r="K54" s="899"/>
      <c r="L54" s="899"/>
      <c r="M54" s="899"/>
      <c r="N54" s="765"/>
      <c r="O54" s="95"/>
      <c r="Q54" s="766"/>
      <c r="R54" s="766"/>
      <c r="S54" s="762"/>
      <c r="T54" s="762"/>
      <c r="U54" s="762"/>
      <c r="V54" s="762"/>
      <c r="W54" s="762"/>
      <c r="X54" s="762"/>
      <c r="Y54" s="765"/>
      <c r="Z54" s="95"/>
      <c r="AB54" s="766"/>
      <c r="AC54" s="766"/>
      <c r="AD54" s="762"/>
      <c r="AE54" s="762"/>
      <c r="AF54" s="762"/>
      <c r="AG54" s="762"/>
      <c r="AH54" s="762"/>
      <c r="AI54" s="762"/>
      <c r="AJ54" s="765"/>
      <c r="AK54" s="324"/>
      <c r="AM54" s="766"/>
      <c r="AN54" s="766"/>
      <c r="AO54" s="762"/>
      <c r="AP54" s="762"/>
      <c r="AQ54" s="762"/>
      <c r="AR54" s="762"/>
      <c r="AS54" s="762"/>
      <c r="AT54" s="762"/>
      <c r="AU54" s="765"/>
      <c r="AV54" s="265"/>
      <c r="AW54" s="265"/>
      <c r="AX54" s="265"/>
    </row>
    <row r="55" spans="1:50" x14ac:dyDescent="0.2">
      <c r="A55" s="95"/>
      <c r="B55" s="757"/>
      <c r="C55" s="94"/>
      <c r="D55" s="95"/>
      <c r="E55" s="899"/>
      <c r="F55" s="899"/>
      <c r="G55" s="899"/>
      <c r="H55" s="899"/>
      <c r="I55" s="899"/>
      <c r="J55" s="899"/>
      <c r="K55" s="899"/>
      <c r="L55" s="899"/>
      <c r="M55" s="899"/>
      <c r="N55" s="94"/>
      <c r="O55" s="95"/>
      <c r="P55" s="28" t="s">
        <v>638</v>
      </c>
      <c r="Q55" s="28"/>
      <c r="R55" s="28"/>
      <c r="S55" s="28"/>
      <c r="T55" s="28"/>
      <c r="U55" s="90" t="s">
        <v>2</v>
      </c>
      <c r="V55" s="90"/>
      <c r="W55" s="182"/>
      <c r="X55" s="296" t="s">
        <v>172</v>
      </c>
      <c r="Y55" s="94"/>
      <c r="Z55" s="95"/>
      <c r="AA55" s="706" t="s">
        <v>638</v>
      </c>
      <c r="AB55" s="28"/>
      <c r="AC55" s="28"/>
      <c r="AD55" s="28"/>
      <c r="AE55" s="28"/>
      <c r="AF55" s="90" t="s">
        <v>2</v>
      </c>
      <c r="AG55" s="90"/>
      <c r="AH55" s="182"/>
      <c r="AI55" s="296" t="s">
        <v>172</v>
      </c>
      <c r="AJ55" s="94"/>
      <c r="AK55" s="324"/>
      <c r="AL55" s="706" t="s">
        <v>638</v>
      </c>
      <c r="AM55" s="28"/>
      <c r="AN55" s="28"/>
      <c r="AO55" s="28"/>
      <c r="AP55" s="28"/>
      <c r="AQ55" s="90" t="s">
        <v>2</v>
      </c>
      <c r="AR55" s="90"/>
      <c r="AS55" s="182"/>
      <c r="AT55" s="296" t="s">
        <v>172</v>
      </c>
      <c r="AU55" s="94"/>
      <c r="AV55" s="265"/>
      <c r="AW55" s="265"/>
      <c r="AX55" s="265"/>
    </row>
    <row r="56" spans="1:50" x14ac:dyDescent="0.2">
      <c r="A56" s="95"/>
      <c r="B56" s="757"/>
      <c r="C56" s="94"/>
      <c r="D56" s="95"/>
      <c r="E56" s="899"/>
      <c r="F56" s="899"/>
      <c r="G56" s="899"/>
      <c r="H56" s="899"/>
      <c r="I56" s="899"/>
      <c r="J56" s="899"/>
      <c r="K56" s="899"/>
      <c r="L56" s="899"/>
      <c r="M56" s="899"/>
      <c r="N56" s="94"/>
      <c r="O56" s="95"/>
      <c r="P56" s="28"/>
      <c r="Q56" s="28"/>
      <c r="R56" s="28"/>
      <c r="S56" s="28"/>
      <c r="T56" s="28"/>
      <c r="U56" s="90"/>
      <c r="V56" s="90"/>
      <c r="W56" s="182"/>
      <c r="X56" s="296"/>
      <c r="Y56" s="94"/>
      <c r="Z56" s="95"/>
      <c r="AA56" s="28"/>
      <c r="AB56" s="28"/>
      <c r="AC56" s="28"/>
      <c r="AD56" s="28"/>
      <c r="AE56" s="28"/>
      <c r="AF56" s="90"/>
      <c r="AG56" s="90"/>
      <c r="AH56" s="182"/>
      <c r="AI56" s="296"/>
      <c r="AJ56" s="94"/>
      <c r="AK56" s="324"/>
      <c r="AL56" s="28"/>
      <c r="AM56" s="28"/>
      <c r="AN56" s="28"/>
      <c r="AO56" s="28"/>
      <c r="AP56" s="28"/>
      <c r="AQ56" s="90"/>
      <c r="AR56" s="90"/>
      <c r="AS56" s="182"/>
      <c r="AT56" s="296"/>
      <c r="AU56" s="94"/>
      <c r="AV56" s="265"/>
      <c r="AW56" s="265"/>
      <c r="AX56" s="265"/>
    </row>
    <row r="57" spans="1:50" ht="6" customHeight="1" x14ac:dyDescent="0.2">
      <c r="A57" s="44"/>
      <c r="B57" s="793"/>
      <c r="C57" s="91"/>
      <c r="D57" s="44"/>
      <c r="E57" s="30"/>
      <c r="F57" s="30"/>
      <c r="G57" s="30"/>
      <c r="H57" s="30"/>
      <c r="I57" s="30"/>
      <c r="J57" s="30"/>
      <c r="K57" s="30"/>
      <c r="L57" s="30"/>
      <c r="M57" s="30"/>
      <c r="N57" s="91"/>
      <c r="O57" s="44"/>
      <c r="P57" s="30"/>
      <c r="Q57" s="30"/>
      <c r="R57" s="30"/>
      <c r="S57" s="30"/>
      <c r="T57" s="30"/>
      <c r="U57" s="30"/>
      <c r="V57" s="30"/>
      <c r="W57" s="30"/>
      <c r="X57" s="185"/>
      <c r="Y57" s="91"/>
      <c r="Z57" s="44"/>
      <c r="AA57" s="30"/>
      <c r="AB57" s="30"/>
      <c r="AC57" s="30"/>
      <c r="AD57" s="30"/>
      <c r="AE57" s="30"/>
      <c r="AF57" s="30"/>
      <c r="AG57" s="30"/>
      <c r="AH57" s="30"/>
      <c r="AI57" s="185"/>
      <c r="AJ57" s="91"/>
      <c r="AK57" s="552"/>
      <c r="AL57" s="30"/>
      <c r="AM57" s="30"/>
      <c r="AN57" s="30"/>
      <c r="AO57" s="30"/>
      <c r="AP57" s="30"/>
      <c r="AQ57" s="30"/>
      <c r="AR57" s="30"/>
      <c r="AS57" s="30"/>
      <c r="AT57" s="185"/>
      <c r="AU57" s="91"/>
      <c r="AV57" s="265"/>
      <c r="AW57" s="265"/>
      <c r="AX57" s="265"/>
    </row>
    <row r="58" spans="1:50" ht="6" customHeight="1" x14ac:dyDescent="0.2">
      <c r="A58" s="45"/>
      <c r="B58" s="756"/>
      <c r="C58" s="89"/>
      <c r="D58" s="45"/>
      <c r="E58" s="26"/>
      <c r="F58" s="26"/>
      <c r="G58" s="26"/>
      <c r="H58" s="26"/>
      <c r="I58" s="26"/>
      <c r="J58" s="26"/>
      <c r="K58" s="26"/>
      <c r="L58" s="26"/>
      <c r="M58" s="26"/>
      <c r="N58" s="89"/>
      <c r="O58" s="45"/>
      <c r="P58" s="26"/>
      <c r="Q58" s="26"/>
      <c r="R58" s="26"/>
      <c r="S58" s="26"/>
      <c r="T58" s="26"/>
      <c r="U58" s="26"/>
      <c r="V58" s="26"/>
      <c r="W58" s="26"/>
      <c r="X58" s="26"/>
      <c r="Y58" s="89"/>
      <c r="Z58" s="45"/>
      <c r="AA58" s="26"/>
      <c r="AB58" s="26"/>
      <c r="AC58" s="26"/>
      <c r="AD58" s="26"/>
      <c r="AE58" s="26"/>
      <c r="AF58" s="26"/>
      <c r="AG58" s="26"/>
      <c r="AH58" s="26"/>
      <c r="AI58" s="26"/>
      <c r="AJ58" s="89"/>
      <c r="AK58" s="554"/>
      <c r="AL58" s="26"/>
      <c r="AM58" s="26"/>
      <c r="AN58" s="26"/>
      <c r="AO58" s="26"/>
      <c r="AP58" s="26"/>
      <c r="AQ58" s="26"/>
      <c r="AR58" s="26"/>
      <c r="AS58" s="26"/>
      <c r="AT58" s="26"/>
      <c r="AU58" s="89"/>
      <c r="AV58" s="265"/>
      <c r="AW58" s="265"/>
      <c r="AX58" s="265"/>
    </row>
    <row r="59" spans="1:50" ht="11.25" customHeight="1" x14ac:dyDescent="0.2">
      <c r="A59" s="95"/>
      <c r="B59" s="757" t="s">
        <v>264</v>
      </c>
      <c r="C59" s="94"/>
      <c r="D59" s="95"/>
      <c r="E59" s="899" t="s">
        <v>1450</v>
      </c>
      <c r="F59" s="899"/>
      <c r="G59" s="899"/>
      <c r="H59" s="899"/>
      <c r="I59" s="899"/>
      <c r="J59" s="899"/>
      <c r="K59" s="899"/>
      <c r="L59" s="899"/>
      <c r="M59" s="899"/>
      <c r="N59" s="94"/>
      <c r="O59" s="95"/>
      <c r="Q59" s="28"/>
      <c r="R59" s="28"/>
      <c r="S59" s="28"/>
      <c r="T59" s="28"/>
      <c r="U59" s="45"/>
      <c r="V59" s="89"/>
      <c r="W59" s="45"/>
      <c r="X59" s="89"/>
      <c r="Y59" s="94"/>
      <c r="Z59" s="95"/>
      <c r="AB59" s="28"/>
      <c r="AC59" s="28"/>
      <c r="AD59" s="28"/>
      <c r="AE59" s="28"/>
      <c r="AF59" s="45"/>
      <c r="AG59" s="89"/>
      <c r="AH59" s="45"/>
      <c r="AI59" s="89"/>
      <c r="AJ59" s="94"/>
      <c r="AK59" s="324"/>
      <c r="AM59" s="28"/>
      <c r="AN59" s="28"/>
      <c r="AO59" s="28"/>
      <c r="AP59" s="28"/>
      <c r="AQ59" s="45"/>
      <c r="AR59" s="89"/>
      <c r="AS59" s="45"/>
      <c r="AT59" s="89"/>
      <c r="AU59" s="94"/>
      <c r="AV59" s="265"/>
      <c r="AW59" s="265"/>
      <c r="AX59" s="265"/>
    </row>
    <row r="60" spans="1:50" x14ac:dyDescent="0.2">
      <c r="A60" s="95"/>
      <c r="B60" s="757"/>
      <c r="C60" s="94"/>
      <c r="D60" s="95"/>
      <c r="E60" s="899"/>
      <c r="F60" s="899"/>
      <c r="G60" s="899"/>
      <c r="H60" s="899"/>
      <c r="I60" s="899"/>
      <c r="J60" s="899"/>
      <c r="K60" s="899"/>
      <c r="L60" s="899"/>
      <c r="M60" s="899"/>
      <c r="N60" s="94"/>
      <c r="O60" s="95"/>
      <c r="Q60" s="28"/>
      <c r="R60" s="706"/>
      <c r="S60" s="28"/>
      <c r="T60" s="42" t="s">
        <v>388</v>
      </c>
      <c r="U60" s="44"/>
      <c r="V60" s="91"/>
      <c r="W60" s="44"/>
      <c r="X60" s="91"/>
      <c r="Y60" s="94"/>
      <c r="Z60" s="95"/>
      <c r="AB60" s="28"/>
      <c r="AC60" s="706"/>
      <c r="AD60" s="28"/>
      <c r="AE60" s="42" t="s">
        <v>388</v>
      </c>
      <c r="AF60" s="44"/>
      <c r="AG60" s="91"/>
      <c r="AH60" s="44"/>
      <c r="AI60" s="91"/>
      <c r="AJ60" s="94"/>
      <c r="AK60" s="324"/>
      <c r="AM60" s="28"/>
      <c r="AN60" s="28"/>
      <c r="AO60" s="28"/>
      <c r="AP60" s="42" t="s">
        <v>388</v>
      </c>
      <c r="AQ60" s="44"/>
      <c r="AR60" s="91"/>
      <c r="AS60" s="44"/>
      <c r="AT60" s="91"/>
      <c r="AU60" s="94"/>
      <c r="AV60" s="265"/>
      <c r="AW60" s="265"/>
      <c r="AX60" s="265"/>
    </row>
    <row r="61" spans="1:50" ht="6" customHeight="1" x14ac:dyDescent="0.2">
      <c r="A61" s="95"/>
      <c r="B61" s="757"/>
      <c r="C61" s="94"/>
      <c r="D61" s="95"/>
      <c r="E61" s="899"/>
      <c r="F61" s="899"/>
      <c r="G61" s="899"/>
      <c r="H61" s="899"/>
      <c r="I61" s="899"/>
      <c r="J61" s="899"/>
      <c r="K61" s="899"/>
      <c r="L61" s="899"/>
      <c r="M61" s="899"/>
      <c r="N61" s="94"/>
      <c r="O61" s="95"/>
      <c r="Q61" s="28"/>
      <c r="R61" s="28"/>
      <c r="S61" s="28"/>
      <c r="T61" s="28"/>
      <c r="U61" s="561"/>
      <c r="V61" s="561"/>
      <c r="W61" s="561"/>
      <c r="X61" s="561"/>
      <c r="Y61" s="94"/>
      <c r="Z61" s="95"/>
      <c r="AB61" s="28"/>
      <c r="AC61" s="28"/>
      <c r="AD61" s="28"/>
      <c r="AE61" s="28"/>
      <c r="AF61" s="561"/>
      <c r="AG61" s="561"/>
      <c r="AH61" s="561"/>
      <c r="AI61" s="561"/>
      <c r="AJ61" s="94"/>
      <c r="AK61" s="324"/>
      <c r="AM61" s="28"/>
      <c r="AN61" s="28"/>
      <c r="AO61" s="28"/>
      <c r="AP61" s="28"/>
      <c r="AQ61" s="561"/>
      <c r="AR61" s="561"/>
      <c r="AS61" s="561"/>
      <c r="AT61" s="561"/>
      <c r="AU61" s="94"/>
      <c r="AV61" s="265"/>
      <c r="AW61" s="265"/>
      <c r="AX61" s="265"/>
    </row>
    <row r="62" spans="1:50" x14ac:dyDescent="0.2">
      <c r="A62" s="95"/>
      <c r="B62" s="757"/>
      <c r="C62" s="94"/>
      <c r="D62" s="95"/>
      <c r="E62" s="899"/>
      <c r="F62" s="899"/>
      <c r="G62" s="899"/>
      <c r="H62" s="899"/>
      <c r="I62" s="899"/>
      <c r="J62" s="899"/>
      <c r="K62" s="899"/>
      <c r="L62" s="899"/>
      <c r="M62" s="899"/>
      <c r="N62" s="94"/>
      <c r="O62" s="95"/>
      <c r="Q62" s="45"/>
      <c r="R62" s="89"/>
      <c r="S62" s="45"/>
      <c r="T62" s="89"/>
      <c r="U62" s="45"/>
      <c r="V62" s="89"/>
      <c r="W62" s="45"/>
      <c r="X62" s="89"/>
      <c r="Y62" s="94"/>
      <c r="Z62" s="95"/>
      <c r="AB62" s="45"/>
      <c r="AC62" s="89"/>
      <c r="AD62" s="45"/>
      <c r="AE62" s="89"/>
      <c r="AF62" s="45"/>
      <c r="AG62" s="89"/>
      <c r="AH62" s="45"/>
      <c r="AI62" s="89"/>
      <c r="AJ62" s="94"/>
      <c r="AK62" s="324"/>
      <c r="AM62" s="45"/>
      <c r="AN62" s="89"/>
      <c r="AO62" s="45"/>
      <c r="AP62" s="89"/>
      <c r="AQ62" s="45"/>
      <c r="AR62" s="89"/>
      <c r="AS62" s="45"/>
      <c r="AT62" s="89"/>
      <c r="AU62" s="94"/>
      <c r="AV62" s="265"/>
      <c r="AW62" s="265"/>
      <c r="AX62" s="265"/>
    </row>
    <row r="63" spans="1:50" x14ac:dyDescent="0.2">
      <c r="A63" s="95"/>
      <c r="B63" s="757"/>
      <c r="C63" s="94"/>
      <c r="D63" s="95"/>
      <c r="E63" s="899"/>
      <c r="F63" s="899"/>
      <c r="G63" s="899"/>
      <c r="H63" s="899"/>
      <c r="I63" s="899"/>
      <c r="J63" s="899"/>
      <c r="K63" s="899"/>
      <c r="L63" s="899"/>
      <c r="M63" s="899"/>
      <c r="N63" s="94"/>
      <c r="O63" s="95"/>
      <c r="P63" s="580"/>
      <c r="Q63" s="44"/>
      <c r="R63" s="91"/>
      <c r="S63" s="44"/>
      <c r="T63" s="91"/>
      <c r="U63" s="44"/>
      <c r="V63" s="91"/>
      <c r="W63" s="44"/>
      <c r="X63" s="91"/>
      <c r="Y63" s="94"/>
      <c r="Z63" s="95"/>
      <c r="AA63" s="580"/>
      <c r="AB63" s="44"/>
      <c r="AC63" s="91"/>
      <c r="AD63" s="44"/>
      <c r="AE63" s="91"/>
      <c r="AF63" s="44"/>
      <c r="AG63" s="91"/>
      <c r="AH63" s="44"/>
      <c r="AI63" s="91"/>
      <c r="AJ63" s="94"/>
      <c r="AK63" s="324"/>
      <c r="AL63" s="580"/>
      <c r="AM63" s="44"/>
      <c r="AN63" s="91"/>
      <c r="AO63" s="44"/>
      <c r="AP63" s="91"/>
      <c r="AQ63" s="44"/>
      <c r="AR63" s="91"/>
      <c r="AS63" s="44"/>
      <c r="AT63" s="91"/>
      <c r="AU63" s="94"/>
      <c r="AV63" s="265"/>
      <c r="AW63" s="265"/>
      <c r="AX63" s="265"/>
    </row>
    <row r="64" spans="1:50" x14ac:dyDescent="0.2">
      <c r="A64" s="95"/>
      <c r="B64" s="757"/>
      <c r="C64" s="94"/>
      <c r="D64" s="95"/>
      <c r="E64" s="899"/>
      <c r="F64" s="899"/>
      <c r="G64" s="899"/>
      <c r="H64" s="899"/>
      <c r="I64" s="899"/>
      <c r="J64" s="899"/>
      <c r="K64" s="899"/>
      <c r="L64" s="899"/>
      <c r="M64" s="899"/>
      <c r="N64" s="94"/>
      <c r="O64" s="95"/>
      <c r="P64" s="893" t="s">
        <v>389</v>
      </c>
      <c r="Q64" s="890"/>
      <c r="R64" s="890"/>
      <c r="S64" s="890"/>
      <c r="T64" s="890"/>
      <c r="U64" s="890"/>
      <c r="V64" s="890"/>
      <c r="W64" s="890"/>
      <c r="X64" s="890"/>
      <c r="Y64" s="94"/>
      <c r="Z64" s="95"/>
      <c r="AA64" s="893" t="s">
        <v>389</v>
      </c>
      <c r="AB64" s="890"/>
      <c r="AC64" s="890"/>
      <c r="AD64" s="890"/>
      <c r="AE64" s="890"/>
      <c r="AF64" s="890"/>
      <c r="AG64" s="890"/>
      <c r="AH64" s="890"/>
      <c r="AI64" s="890"/>
      <c r="AJ64" s="94"/>
      <c r="AK64" s="324"/>
      <c r="AL64" s="893" t="s">
        <v>389</v>
      </c>
      <c r="AM64" s="890"/>
      <c r="AN64" s="890"/>
      <c r="AO64" s="890"/>
      <c r="AP64" s="890"/>
      <c r="AQ64" s="890"/>
      <c r="AR64" s="890"/>
      <c r="AS64" s="890"/>
      <c r="AT64" s="890"/>
      <c r="AU64" s="94"/>
      <c r="AV64" s="265"/>
      <c r="AW64" s="265"/>
      <c r="AX64" s="265"/>
    </row>
    <row r="65" spans="1:50" ht="6" customHeight="1" x14ac:dyDescent="0.2">
      <c r="A65" s="44"/>
      <c r="B65" s="793"/>
      <c r="C65" s="91"/>
      <c r="D65" s="44"/>
      <c r="E65" s="30"/>
      <c r="F65" s="30"/>
      <c r="G65" s="30"/>
      <c r="H65" s="30"/>
      <c r="I65" s="30"/>
      <c r="J65" s="30"/>
      <c r="K65" s="30"/>
      <c r="L65" s="30"/>
      <c r="M65" s="30"/>
      <c r="N65" s="91"/>
      <c r="O65" s="44"/>
      <c r="P65" s="30"/>
      <c r="Q65" s="30"/>
      <c r="R65" s="30"/>
      <c r="S65" s="30"/>
      <c r="T65" s="30"/>
      <c r="U65" s="30"/>
      <c r="V65" s="30"/>
      <c r="W65" s="30"/>
      <c r="X65" s="30"/>
      <c r="Y65" s="91"/>
      <c r="Z65" s="44"/>
      <c r="AA65" s="30"/>
      <c r="AB65" s="30"/>
      <c r="AC65" s="30"/>
      <c r="AD65" s="30"/>
      <c r="AE65" s="30"/>
      <c r="AF65" s="30"/>
      <c r="AG65" s="30"/>
      <c r="AH65" s="30"/>
      <c r="AI65" s="30"/>
      <c r="AJ65" s="91"/>
      <c r="AK65" s="552"/>
      <c r="AL65" s="30"/>
      <c r="AM65" s="30"/>
      <c r="AN65" s="30"/>
      <c r="AO65" s="30"/>
      <c r="AP65" s="30"/>
      <c r="AQ65" s="30"/>
      <c r="AR65" s="30"/>
      <c r="AS65" s="30"/>
      <c r="AT65" s="30"/>
      <c r="AU65" s="91"/>
      <c r="AV65" s="265"/>
      <c r="AW65" s="265"/>
      <c r="AX65" s="265"/>
    </row>
    <row r="66" spans="1:50" ht="6" customHeight="1" x14ac:dyDescent="0.2">
      <c r="A66" s="45"/>
      <c r="B66" s="756"/>
      <c r="C66" s="89"/>
      <c r="D66" s="45"/>
      <c r="E66" s="26"/>
      <c r="F66" s="26"/>
      <c r="G66" s="26"/>
      <c r="H66" s="26"/>
      <c r="I66" s="26"/>
      <c r="J66" s="26"/>
      <c r="K66" s="26"/>
      <c r="L66" s="26"/>
      <c r="M66" s="26"/>
      <c r="N66" s="89"/>
      <c r="O66" s="45"/>
      <c r="P66" s="26"/>
      <c r="Q66" s="26"/>
      <c r="R66" s="26"/>
      <c r="S66" s="26"/>
      <c r="T66" s="26"/>
      <c r="U66" s="26"/>
      <c r="V66" s="26"/>
      <c r="W66" s="26"/>
      <c r="X66" s="26"/>
      <c r="Y66" s="89"/>
      <c r="Z66" s="45"/>
      <c r="AA66" s="26"/>
      <c r="AB66" s="26"/>
      <c r="AC66" s="26"/>
      <c r="AD66" s="26"/>
      <c r="AE66" s="26"/>
      <c r="AF66" s="26"/>
      <c r="AG66" s="26"/>
      <c r="AH66" s="26"/>
      <c r="AI66" s="26"/>
      <c r="AJ66" s="89"/>
      <c r="AK66" s="554"/>
      <c r="AL66" s="26"/>
      <c r="AM66" s="26"/>
      <c r="AN66" s="26"/>
      <c r="AO66" s="26"/>
      <c r="AP66" s="26"/>
      <c r="AQ66" s="26"/>
      <c r="AR66" s="26"/>
      <c r="AS66" s="26"/>
      <c r="AT66" s="26"/>
      <c r="AU66" s="89"/>
      <c r="AV66" s="265"/>
      <c r="AW66" s="265"/>
      <c r="AX66" s="265"/>
    </row>
    <row r="67" spans="1:50" x14ac:dyDescent="0.2">
      <c r="A67" s="95"/>
      <c r="B67" s="757" t="s">
        <v>265</v>
      </c>
      <c r="C67" s="765"/>
      <c r="D67" s="95"/>
      <c r="E67" s="918" t="str">
        <f ca="1">VLOOKUP(INDIRECT(ADDRESS(ROW(),COLUMN()-3)),Language_Translations,MATCH(Language_Selected,Language_Options,0),FALSE)</f>
        <v>Pendant combien de mois avez-vous utilisé (MÉTHODE) ?</v>
      </c>
      <c r="F67" s="918"/>
      <c r="G67" s="918"/>
      <c r="H67" s="918"/>
      <c r="I67" s="918"/>
      <c r="J67" s="918"/>
      <c r="K67" s="918"/>
      <c r="L67" s="918"/>
      <c r="M67" s="918"/>
      <c r="N67" s="765"/>
      <c r="O67" s="95"/>
      <c r="P67" s="766"/>
      <c r="Q67" s="766"/>
      <c r="R67" s="766"/>
      <c r="S67" s="766"/>
      <c r="T67" s="766"/>
      <c r="U67" s="766"/>
      <c r="V67" s="766"/>
      <c r="W67" s="766"/>
      <c r="X67" s="766"/>
      <c r="Y67" s="765"/>
      <c r="Z67" s="95"/>
      <c r="AA67" s="766"/>
      <c r="AB67" s="766"/>
      <c r="AC67" s="766"/>
      <c r="AD67" s="766"/>
      <c r="AE67" s="766"/>
      <c r="AF67" s="766"/>
      <c r="AG67" s="766"/>
      <c r="AH67" s="766"/>
      <c r="AI67" s="766"/>
      <c r="AJ67" s="765"/>
      <c r="AK67" s="324"/>
      <c r="AL67" s="766"/>
      <c r="AM67" s="766"/>
      <c r="AN67" s="766"/>
      <c r="AO67" s="766"/>
      <c r="AP67" s="766"/>
      <c r="AQ67" s="766"/>
      <c r="AR67" s="766"/>
      <c r="AS67" s="766"/>
      <c r="AT67" s="766"/>
      <c r="AU67" s="765"/>
      <c r="AV67" s="265"/>
      <c r="AW67" s="265"/>
      <c r="AX67" s="265"/>
    </row>
    <row r="68" spans="1:50" ht="11.25" customHeight="1" x14ac:dyDescent="0.2">
      <c r="A68" s="95"/>
      <c r="B68" s="142"/>
      <c r="C68" s="94"/>
      <c r="D68" s="95"/>
      <c r="E68" s="918"/>
      <c r="F68" s="918"/>
      <c r="G68" s="918"/>
      <c r="H68" s="918"/>
      <c r="I68" s="918"/>
      <c r="J68" s="918"/>
      <c r="K68" s="918"/>
      <c r="L68" s="918"/>
      <c r="M68" s="918"/>
      <c r="N68" s="94"/>
      <c r="O68" s="95"/>
      <c r="Q68" s="28"/>
      <c r="R68" s="28"/>
      <c r="S68" s="28"/>
      <c r="T68" s="28"/>
      <c r="U68" s="45"/>
      <c r="V68" s="89"/>
      <c r="W68" s="45"/>
      <c r="X68" s="89"/>
      <c r="Y68" s="94"/>
      <c r="Z68" s="95"/>
      <c r="AB68" s="28"/>
      <c r="AC68" s="28"/>
      <c r="AD68" s="28"/>
      <c r="AE68" s="28"/>
      <c r="AF68" s="45"/>
      <c r="AG68" s="89"/>
      <c r="AH68" s="45"/>
      <c r="AI68" s="89"/>
      <c r="AJ68" s="94"/>
      <c r="AK68" s="324"/>
      <c r="AM68" s="28"/>
      <c r="AN68" s="28"/>
      <c r="AO68" s="28"/>
      <c r="AP68" s="28"/>
      <c r="AQ68" s="45"/>
      <c r="AR68" s="89"/>
      <c r="AS68" s="45"/>
      <c r="AT68" s="89"/>
      <c r="AU68" s="94"/>
      <c r="AV68" s="265"/>
      <c r="AW68" s="265"/>
      <c r="AX68" s="265"/>
    </row>
    <row r="69" spans="1:50" x14ac:dyDescent="0.2">
      <c r="A69" s="95"/>
      <c r="B69" s="757"/>
      <c r="C69" s="94"/>
      <c r="D69" s="95"/>
      <c r="E69" s="918"/>
      <c r="F69" s="918"/>
      <c r="G69" s="918"/>
      <c r="H69" s="918"/>
      <c r="I69" s="918"/>
      <c r="J69" s="918"/>
      <c r="K69" s="918"/>
      <c r="L69" s="918"/>
      <c r="M69" s="918"/>
      <c r="N69" s="94"/>
      <c r="O69" s="95"/>
      <c r="P69" s="24" t="s">
        <v>388</v>
      </c>
      <c r="Q69" s="28"/>
      <c r="R69" s="90" t="s">
        <v>2</v>
      </c>
      <c r="S69" s="90"/>
      <c r="T69" s="90"/>
      <c r="U69" s="44"/>
      <c r="V69" s="91"/>
      <c r="W69" s="44"/>
      <c r="X69" s="91"/>
      <c r="Y69" s="94"/>
      <c r="Z69" s="95"/>
      <c r="AA69" s="24" t="s">
        <v>388</v>
      </c>
      <c r="AB69" s="28"/>
      <c r="AC69" s="90" t="s">
        <v>2</v>
      </c>
      <c r="AD69" s="90"/>
      <c r="AE69" s="90"/>
      <c r="AF69" s="44"/>
      <c r="AG69" s="91"/>
      <c r="AH69" s="44"/>
      <c r="AI69" s="91"/>
      <c r="AJ69" s="94"/>
      <c r="AK69" s="324"/>
      <c r="AL69" s="24" t="s">
        <v>388</v>
      </c>
      <c r="AM69" s="28"/>
      <c r="AN69" s="90" t="s">
        <v>2</v>
      </c>
      <c r="AO69" s="90"/>
      <c r="AP69" s="90"/>
      <c r="AQ69" s="44"/>
      <c r="AR69" s="91"/>
      <c r="AS69" s="44"/>
      <c r="AT69" s="91"/>
      <c r="AU69" s="94"/>
      <c r="AV69" s="265"/>
      <c r="AW69" s="265"/>
      <c r="AX69" s="265"/>
    </row>
    <row r="70" spans="1:50" x14ac:dyDescent="0.2">
      <c r="A70" s="95"/>
      <c r="B70" s="757"/>
      <c r="C70" s="94"/>
      <c r="D70" s="95"/>
      <c r="E70" s="899" t="s">
        <v>1703</v>
      </c>
      <c r="F70" s="899"/>
      <c r="G70" s="899"/>
      <c r="H70" s="899"/>
      <c r="I70" s="899"/>
      <c r="J70" s="899"/>
      <c r="K70" s="899"/>
      <c r="L70" s="899"/>
      <c r="M70" s="899"/>
      <c r="N70" s="94"/>
      <c r="O70" s="95"/>
      <c r="P70" s="24"/>
      <c r="Q70" s="28"/>
      <c r="R70" s="28"/>
      <c r="S70" s="960" t="s">
        <v>637</v>
      </c>
      <c r="T70" s="960"/>
      <c r="U70" s="960"/>
      <c r="V70" s="960"/>
      <c r="W70" s="960"/>
      <c r="X70" s="28"/>
      <c r="Y70" s="94"/>
      <c r="Z70" s="95"/>
      <c r="AA70" s="24"/>
      <c r="AB70" s="28"/>
      <c r="AC70" s="28"/>
      <c r="AD70" s="960" t="s">
        <v>637</v>
      </c>
      <c r="AE70" s="960"/>
      <c r="AF70" s="960"/>
      <c r="AG70" s="960"/>
      <c r="AH70" s="960"/>
      <c r="AI70" s="28"/>
      <c r="AJ70" s="94"/>
      <c r="AK70" s="324"/>
      <c r="AL70" s="24"/>
      <c r="AM70" s="28"/>
      <c r="AN70" s="28"/>
      <c r="AO70" s="960" t="s">
        <v>637</v>
      </c>
      <c r="AP70" s="960"/>
      <c r="AQ70" s="960"/>
      <c r="AR70" s="960"/>
      <c r="AS70" s="960"/>
      <c r="AT70" s="28"/>
      <c r="AU70" s="94"/>
      <c r="AV70" s="265"/>
      <c r="AW70" s="265"/>
      <c r="AX70" s="265"/>
    </row>
    <row r="71" spans="1:50" ht="11.25" customHeight="1" x14ac:dyDescent="0.2">
      <c r="A71" s="95"/>
      <c r="B71" s="757"/>
      <c r="C71" s="94"/>
      <c r="D71" s="95"/>
      <c r="E71" s="899"/>
      <c r="F71" s="899"/>
      <c r="G71" s="899"/>
      <c r="H71" s="899"/>
      <c r="I71" s="899"/>
      <c r="J71" s="899"/>
      <c r="K71" s="899"/>
      <c r="L71" s="899"/>
      <c r="M71" s="899"/>
      <c r="N71" s="94"/>
      <c r="O71" s="95"/>
      <c r="Q71" s="24"/>
      <c r="R71" s="24"/>
      <c r="S71" s="960"/>
      <c r="T71" s="960"/>
      <c r="U71" s="960"/>
      <c r="V71" s="960"/>
      <c r="W71" s="960"/>
      <c r="X71" s="24"/>
      <c r="Y71" s="94"/>
      <c r="Z71" s="95"/>
      <c r="AB71" s="24"/>
      <c r="AC71" s="24"/>
      <c r="AD71" s="960"/>
      <c r="AE71" s="960"/>
      <c r="AF71" s="960"/>
      <c r="AG71" s="960"/>
      <c r="AH71" s="960"/>
      <c r="AI71" s="24"/>
      <c r="AJ71" s="94"/>
      <c r="AK71" s="324"/>
      <c r="AM71" s="24"/>
      <c r="AN71" s="24"/>
      <c r="AO71" s="960"/>
      <c r="AP71" s="960"/>
      <c r="AQ71" s="960"/>
      <c r="AR71" s="960"/>
      <c r="AS71" s="960"/>
      <c r="AT71" s="24"/>
      <c r="AU71" s="94"/>
      <c r="AV71" s="265"/>
      <c r="AW71" s="265"/>
      <c r="AX71" s="265"/>
    </row>
    <row r="72" spans="1:50" x14ac:dyDescent="0.2">
      <c r="A72" s="95"/>
      <c r="B72" s="757"/>
      <c r="C72" s="94"/>
      <c r="D72" s="95"/>
      <c r="E72" s="899"/>
      <c r="F72" s="899"/>
      <c r="G72" s="899"/>
      <c r="H72" s="899"/>
      <c r="I72" s="899"/>
      <c r="J72" s="899"/>
      <c r="K72" s="899"/>
      <c r="L72" s="899"/>
      <c r="M72" s="899"/>
      <c r="N72" s="94"/>
      <c r="O72" s="95"/>
      <c r="P72" s="706" t="s">
        <v>638</v>
      </c>
      <c r="Q72" s="28"/>
      <c r="R72" s="28"/>
      <c r="S72" s="28"/>
      <c r="T72" s="28"/>
      <c r="U72" s="90" t="s">
        <v>2</v>
      </c>
      <c r="V72" s="90"/>
      <c r="W72" s="239"/>
      <c r="X72" s="296" t="s">
        <v>172</v>
      </c>
      <c r="Y72" s="94"/>
      <c r="Z72" s="95"/>
      <c r="AA72" s="706" t="s">
        <v>638</v>
      </c>
      <c r="AB72" s="28"/>
      <c r="AC72" s="28"/>
      <c r="AD72" s="28"/>
      <c r="AE72" s="28"/>
      <c r="AF72" s="90" t="s">
        <v>2</v>
      </c>
      <c r="AG72" s="90"/>
      <c r="AH72" s="239"/>
      <c r="AI72" s="296" t="s">
        <v>172</v>
      </c>
      <c r="AJ72" s="94"/>
      <c r="AK72" s="324"/>
      <c r="AL72" s="706" t="s">
        <v>638</v>
      </c>
      <c r="AM72" s="28"/>
      <c r="AN72" s="28"/>
      <c r="AO72" s="28"/>
      <c r="AP72" s="28"/>
      <c r="AQ72" s="90" t="s">
        <v>2</v>
      </c>
      <c r="AR72" s="90"/>
      <c r="AS72" s="239"/>
      <c r="AT72" s="296" t="s">
        <v>172</v>
      </c>
      <c r="AU72" s="94"/>
      <c r="AV72" s="265"/>
      <c r="AW72" s="265"/>
      <c r="AX72" s="265"/>
    </row>
    <row r="73" spans="1:50" ht="6" customHeight="1" x14ac:dyDescent="0.2">
      <c r="A73" s="44"/>
      <c r="B73" s="793"/>
      <c r="C73" s="91"/>
      <c r="D73" s="44"/>
      <c r="E73" s="30"/>
      <c r="F73" s="30"/>
      <c r="G73" s="30"/>
      <c r="H73" s="30"/>
      <c r="I73" s="30"/>
      <c r="J73" s="30"/>
      <c r="K73" s="30"/>
      <c r="L73" s="30"/>
      <c r="M73" s="30"/>
      <c r="N73" s="91"/>
      <c r="O73" s="44"/>
      <c r="P73" s="30"/>
      <c r="Q73" s="30"/>
      <c r="R73" s="30"/>
      <c r="S73" s="30"/>
      <c r="T73" s="30"/>
      <c r="U73" s="30"/>
      <c r="V73" s="30"/>
      <c r="W73" s="30"/>
      <c r="X73" s="30"/>
      <c r="Y73" s="91"/>
      <c r="Z73" s="44"/>
      <c r="AA73" s="30"/>
      <c r="AB73" s="30"/>
      <c r="AC73" s="30"/>
      <c r="AD73" s="30"/>
      <c r="AE73" s="30"/>
      <c r="AF73" s="30"/>
      <c r="AG73" s="30"/>
      <c r="AH73" s="30"/>
      <c r="AI73" s="30"/>
      <c r="AJ73" s="91"/>
      <c r="AK73" s="552"/>
      <c r="AL73" s="30"/>
      <c r="AM73" s="30"/>
      <c r="AN73" s="30"/>
      <c r="AO73" s="30"/>
      <c r="AP73" s="30"/>
      <c r="AQ73" s="30"/>
      <c r="AR73" s="30"/>
      <c r="AS73" s="30"/>
      <c r="AT73" s="30"/>
      <c r="AU73" s="91"/>
      <c r="AV73" s="265"/>
      <c r="AW73" s="265"/>
      <c r="AX73" s="265"/>
    </row>
    <row r="74" spans="1:50" ht="6" customHeight="1" x14ac:dyDescent="0.2">
      <c r="A74" s="45"/>
      <c r="B74" s="756"/>
      <c r="C74" s="89"/>
      <c r="D74" s="45"/>
      <c r="E74" s="26"/>
      <c r="F74" s="26"/>
      <c r="G74" s="26"/>
      <c r="H74" s="26"/>
      <c r="I74" s="26"/>
      <c r="J74" s="26"/>
      <c r="K74" s="26"/>
      <c r="L74" s="26"/>
      <c r="M74" s="26"/>
      <c r="N74" s="89"/>
      <c r="O74" s="45"/>
      <c r="P74" s="26"/>
      <c r="Q74" s="26"/>
      <c r="R74" s="26"/>
      <c r="S74" s="26"/>
      <c r="T74" s="26"/>
      <c r="U74" s="26"/>
      <c r="V74" s="26"/>
      <c r="W74" s="26"/>
      <c r="X74" s="26"/>
      <c r="Y74" s="89"/>
      <c r="Z74" s="45"/>
      <c r="AA74" s="26"/>
      <c r="AB74" s="26"/>
      <c r="AC74" s="26"/>
      <c r="AD74" s="26"/>
      <c r="AE74" s="26"/>
      <c r="AF74" s="26"/>
      <c r="AG74" s="26"/>
      <c r="AH74" s="26"/>
      <c r="AI74" s="26"/>
      <c r="AJ74" s="89"/>
      <c r="AK74" s="554"/>
      <c r="AL74" s="26"/>
      <c r="AM74" s="26"/>
      <c r="AN74" s="26"/>
      <c r="AO74" s="26"/>
      <c r="AP74" s="26"/>
      <c r="AQ74" s="26"/>
      <c r="AR74" s="26"/>
      <c r="AS74" s="26"/>
      <c r="AT74" s="26"/>
      <c r="AU74" s="89"/>
      <c r="AV74" s="265"/>
      <c r="AW74" s="265"/>
      <c r="AX74" s="265"/>
    </row>
    <row r="75" spans="1:50" x14ac:dyDescent="0.2">
      <c r="A75" s="95"/>
      <c r="B75" s="757" t="s">
        <v>266</v>
      </c>
      <c r="C75" s="94"/>
      <c r="D75" s="95"/>
      <c r="E75" s="899" t="s">
        <v>661</v>
      </c>
      <c r="F75" s="899"/>
      <c r="G75" s="899"/>
      <c r="H75" s="899"/>
      <c r="I75" s="899"/>
      <c r="J75" s="899"/>
      <c r="K75" s="899"/>
      <c r="L75" s="899"/>
      <c r="M75" s="899"/>
      <c r="N75" s="94"/>
      <c r="O75" s="95"/>
      <c r="Q75" s="28"/>
      <c r="R75" s="28"/>
      <c r="S75" s="28"/>
      <c r="T75" s="28"/>
      <c r="U75" s="45"/>
      <c r="V75" s="89"/>
      <c r="W75" s="45"/>
      <c r="X75" s="89"/>
      <c r="Y75" s="94"/>
      <c r="Z75" s="95"/>
      <c r="AB75" s="28"/>
      <c r="AC75" s="28"/>
      <c r="AD75" s="28"/>
      <c r="AE75" s="28"/>
      <c r="AF75" s="45"/>
      <c r="AG75" s="89"/>
      <c r="AH75" s="45"/>
      <c r="AI75" s="89"/>
      <c r="AJ75" s="94"/>
      <c r="AK75" s="324"/>
      <c r="AM75" s="28"/>
      <c r="AN75" s="28"/>
      <c r="AO75" s="28"/>
      <c r="AP75" s="28"/>
      <c r="AQ75" s="45"/>
      <c r="AR75" s="89"/>
      <c r="AS75" s="45"/>
      <c r="AT75" s="89"/>
      <c r="AU75" s="94"/>
      <c r="AV75" s="265"/>
      <c r="AW75" s="265"/>
      <c r="AX75" s="265"/>
    </row>
    <row r="76" spans="1:50" x14ac:dyDescent="0.2">
      <c r="A76" s="95"/>
      <c r="B76" s="757"/>
      <c r="C76" s="94"/>
      <c r="D76" s="95"/>
      <c r="E76" s="899"/>
      <c r="F76" s="899"/>
      <c r="G76" s="899"/>
      <c r="H76" s="899"/>
      <c r="I76" s="899"/>
      <c r="J76" s="899"/>
      <c r="K76" s="899"/>
      <c r="L76" s="899"/>
      <c r="M76" s="899"/>
      <c r="N76" s="94"/>
      <c r="O76" s="95"/>
      <c r="Q76" s="28"/>
      <c r="R76" s="28"/>
      <c r="S76" s="28"/>
      <c r="T76" s="42" t="s">
        <v>388</v>
      </c>
      <c r="U76" s="44"/>
      <c r="V76" s="91"/>
      <c r="W76" s="44"/>
      <c r="X76" s="91"/>
      <c r="Y76" s="94"/>
      <c r="Z76" s="95"/>
      <c r="AB76" s="28"/>
      <c r="AC76" s="28"/>
      <c r="AD76" s="28"/>
      <c r="AE76" s="42" t="s">
        <v>388</v>
      </c>
      <c r="AF76" s="44"/>
      <c r="AG76" s="91"/>
      <c r="AH76" s="44"/>
      <c r="AI76" s="91"/>
      <c r="AJ76" s="94"/>
      <c r="AK76" s="324"/>
      <c r="AM76" s="28"/>
      <c r="AN76" s="28"/>
      <c r="AO76" s="28"/>
      <c r="AP76" s="42" t="s">
        <v>388</v>
      </c>
      <c r="AQ76" s="44"/>
      <c r="AR76" s="91"/>
      <c r="AS76" s="44"/>
      <c r="AT76" s="91"/>
      <c r="AU76" s="94"/>
      <c r="AV76" s="265"/>
      <c r="AW76" s="265"/>
      <c r="AX76" s="265"/>
    </row>
    <row r="77" spans="1:50" ht="6" customHeight="1" x14ac:dyDescent="0.2">
      <c r="A77" s="95"/>
      <c r="B77" s="757"/>
      <c r="C77" s="94"/>
      <c r="D77" s="95"/>
      <c r="E77" s="899"/>
      <c r="F77" s="899"/>
      <c r="G77" s="899"/>
      <c r="H77" s="899"/>
      <c r="I77" s="899"/>
      <c r="J77" s="899"/>
      <c r="K77" s="899"/>
      <c r="L77" s="899"/>
      <c r="M77" s="899"/>
      <c r="N77" s="94"/>
      <c r="O77" s="95"/>
      <c r="Q77" s="28"/>
      <c r="R77" s="28"/>
      <c r="S77" s="28"/>
      <c r="T77" s="28"/>
      <c r="U77" s="561"/>
      <c r="V77" s="561"/>
      <c r="W77" s="561"/>
      <c r="X77" s="561"/>
      <c r="Y77" s="94"/>
      <c r="Z77" s="95"/>
      <c r="AB77" s="28"/>
      <c r="AC77" s="28"/>
      <c r="AD77" s="28"/>
      <c r="AE77" s="28"/>
      <c r="AF77" s="561"/>
      <c r="AG77" s="561"/>
      <c r="AH77" s="561"/>
      <c r="AI77" s="561"/>
      <c r="AJ77" s="94"/>
      <c r="AK77" s="324"/>
      <c r="AM77" s="28"/>
      <c r="AN77" s="28"/>
      <c r="AO77" s="28"/>
      <c r="AP77" s="28"/>
      <c r="AQ77" s="561"/>
      <c r="AR77" s="561"/>
      <c r="AS77" s="561"/>
      <c r="AT77" s="561"/>
      <c r="AU77" s="94"/>
      <c r="AV77" s="265"/>
      <c r="AW77" s="265"/>
      <c r="AX77" s="265"/>
    </row>
    <row r="78" spans="1:50" x14ac:dyDescent="0.2">
      <c r="A78" s="95"/>
      <c r="B78" s="757"/>
      <c r="C78" s="94"/>
      <c r="D78" s="95"/>
      <c r="E78" s="899"/>
      <c r="F78" s="899"/>
      <c r="G78" s="899"/>
      <c r="H78" s="899"/>
      <c r="I78" s="899"/>
      <c r="J78" s="899"/>
      <c r="K78" s="899"/>
      <c r="L78" s="899"/>
      <c r="M78" s="899"/>
      <c r="N78" s="94"/>
      <c r="O78" s="95"/>
      <c r="Q78" s="45"/>
      <c r="R78" s="89"/>
      <c r="S78" s="45"/>
      <c r="T78" s="89"/>
      <c r="U78" s="45"/>
      <c r="V78" s="89"/>
      <c r="W78" s="45"/>
      <c r="X78" s="89"/>
      <c r="Y78" s="94"/>
      <c r="Z78" s="95"/>
      <c r="AB78" s="45"/>
      <c r="AC78" s="89"/>
      <c r="AD78" s="45"/>
      <c r="AE78" s="89"/>
      <c r="AF78" s="45"/>
      <c r="AG78" s="89"/>
      <c r="AH78" s="45"/>
      <c r="AI78" s="89"/>
      <c r="AJ78" s="94"/>
      <c r="AK78" s="324"/>
      <c r="AM78" s="45"/>
      <c r="AN78" s="89"/>
      <c r="AO78" s="45"/>
      <c r="AP78" s="89"/>
      <c r="AQ78" s="45"/>
      <c r="AR78" s="89"/>
      <c r="AS78" s="45"/>
      <c r="AT78" s="89"/>
      <c r="AU78" s="94"/>
      <c r="AV78" s="265"/>
      <c r="AW78" s="265"/>
      <c r="AX78" s="265"/>
    </row>
    <row r="79" spans="1:50" x14ac:dyDescent="0.2">
      <c r="A79" s="95"/>
      <c r="B79" s="757"/>
      <c r="C79" s="94"/>
      <c r="D79" s="95"/>
      <c r="E79" s="899"/>
      <c r="F79" s="899"/>
      <c r="G79" s="899"/>
      <c r="H79" s="899"/>
      <c r="I79" s="899"/>
      <c r="J79" s="899"/>
      <c r="K79" s="899"/>
      <c r="L79" s="899"/>
      <c r="M79" s="899"/>
      <c r="N79" s="94"/>
      <c r="O79" s="95"/>
      <c r="P79" s="580"/>
      <c r="Q79" s="44"/>
      <c r="R79" s="91"/>
      <c r="S79" s="44"/>
      <c r="T79" s="91"/>
      <c r="U79" s="44"/>
      <c r="V79" s="91"/>
      <c r="W79" s="44"/>
      <c r="X79" s="91"/>
      <c r="Y79" s="94"/>
      <c r="Z79" s="95"/>
      <c r="AA79" s="580"/>
      <c r="AB79" s="44"/>
      <c r="AC79" s="91"/>
      <c r="AD79" s="44"/>
      <c r="AE79" s="91"/>
      <c r="AF79" s="44"/>
      <c r="AG79" s="91"/>
      <c r="AH79" s="44"/>
      <c r="AI79" s="91"/>
      <c r="AJ79" s="94"/>
      <c r="AK79" s="324"/>
      <c r="AL79" s="580"/>
      <c r="AM79" s="44"/>
      <c r="AN79" s="91"/>
      <c r="AO79" s="44"/>
      <c r="AP79" s="91"/>
      <c r="AQ79" s="44"/>
      <c r="AR79" s="91"/>
      <c r="AS79" s="44"/>
      <c r="AT79" s="91"/>
      <c r="AU79" s="94"/>
      <c r="AV79" s="265"/>
      <c r="AW79" s="265"/>
      <c r="AX79" s="265"/>
    </row>
    <row r="80" spans="1:50" x14ac:dyDescent="0.2">
      <c r="A80" s="95"/>
      <c r="B80" s="757"/>
      <c r="C80" s="94"/>
      <c r="D80" s="95"/>
      <c r="E80" s="899"/>
      <c r="F80" s="899"/>
      <c r="G80" s="899"/>
      <c r="H80" s="899"/>
      <c r="I80" s="899"/>
      <c r="J80" s="899"/>
      <c r="K80" s="899"/>
      <c r="L80" s="899"/>
      <c r="M80" s="899"/>
      <c r="N80" s="94"/>
      <c r="O80" s="95"/>
      <c r="P80" s="893" t="s">
        <v>389</v>
      </c>
      <c r="Q80" s="890"/>
      <c r="R80" s="890"/>
      <c r="S80" s="890"/>
      <c r="T80" s="890"/>
      <c r="U80" s="890"/>
      <c r="V80" s="890"/>
      <c r="W80" s="890"/>
      <c r="X80" s="890"/>
      <c r="Y80" s="94"/>
      <c r="Z80" s="95"/>
      <c r="AA80" s="893" t="s">
        <v>389</v>
      </c>
      <c r="AB80" s="890"/>
      <c r="AC80" s="890"/>
      <c r="AD80" s="890"/>
      <c r="AE80" s="890"/>
      <c r="AF80" s="890"/>
      <c r="AG80" s="890"/>
      <c r="AH80" s="890"/>
      <c r="AI80" s="890"/>
      <c r="AJ80" s="94"/>
      <c r="AK80" s="324"/>
      <c r="AL80" s="893" t="s">
        <v>389</v>
      </c>
      <c r="AM80" s="890"/>
      <c r="AN80" s="890"/>
      <c r="AO80" s="890"/>
      <c r="AP80" s="890"/>
      <c r="AQ80" s="890"/>
      <c r="AR80" s="890"/>
      <c r="AS80" s="890"/>
      <c r="AT80" s="890"/>
      <c r="AU80" s="94"/>
      <c r="AV80" s="265"/>
      <c r="AW80" s="265"/>
      <c r="AX80" s="265"/>
    </row>
    <row r="81" spans="1:50" ht="6" customHeight="1" x14ac:dyDescent="0.2">
      <c r="A81" s="44"/>
      <c r="B81" s="793"/>
      <c r="C81" s="91"/>
      <c r="D81" s="44"/>
      <c r="E81" s="30"/>
      <c r="F81" s="30"/>
      <c r="G81" s="30"/>
      <c r="H81" s="30"/>
      <c r="I81" s="30"/>
      <c r="J81" s="30"/>
      <c r="K81" s="30"/>
      <c r="L81" s="30"/>
      <c r="M81" s="30"/>
      <c r="N81" s="91"/>
      <c r="O81" s="44"/>
      <c r="P81" s="584"/>
      <c r="Q81" s="30"/>
      <c r="R81" s="30"/>
      <c r="S81" s="30"/>
      <c r="T81" s="30"/>
      <c r="U81" s="30"/>
      <c r="V81" s="30"/>
      <c r="W81" s="30"/>
      <c r="X81" s="30"/>
      <c r="Y81" s="91"/>
      <c r="Z81" s="44"/>
      <c r="AA81" s="584"/>
      <c r="AB81" s="30"/>
      <c r="AC81" s="30"/>
      <c r="AD81" s="30"/>
      <c r="AE81" s="30"/>
      <c r="AF81" s="30"/>
      <c r="AG81" s="30"/>
      <c r="AH81" s="30"/>
      <c r="AI81" s="30"/>
      <c r="AJ81" s="91"/>
      <c r="AK81" s="552"/>
      <c r="AL81" s="584"/>
      <c r="AM81" s="30"/>
      <c r="AN81" s="30"/>
      <c r="AO81" s="30"/>
      <c r="AP81" s="30"/>
      <c r="AQ81" s="30"/>
      <c r="AR81" s="30"/>
      <c r="AS81" s="30"/>
      <c r="AT81" s="30"/>
      <c r="AU81" s="91"/>
      <c r="AV81" s="265"/>
      <c r="AW81" s="265"/>
      <c r="AX81" s="265"/>
    </row>
    <row r="82" spans="1:50" ht="6" customHeight="1" x14ac:dyDescent="0.2">
      <c r="A82" s="45"/>
      <c r="B82" s="756"/>
      <c r="C82" s="89"/>
      <c r="D82" s="45"/>
      <c r="E82" s="26"/>
      <c r="F82" s="26"/>
      <c r="G82" s="26"/>
      <c r="H82" s="26"/>
      <c r="I82" s="26"/>
      <c r="J82" s="26"/>
      <c r="K82" s="26"/>
      <c r="L82" s="26"/>
      <c r="M82" s="26"/>
      <c r="N82" s="89"/>
      <c r="O82" s="45"/>
      <c r="P82" s="585"/>
      <c r="Q82" s="26"/>
      <c r="R82" s="26"/>
      <c r="S82" s="26"/>
      <c r="T82" s="26"/>
      <c r="U82" s="26"/>
      <c r="V82" s="26"/>
      <c r="W82" s="26"/>
      <c r="X82" s="26"/>
      <c r="Y82" s="89"/>
      <c r="Z82" s="45"/>
      <c r="AA82" s="585"/>
      <c r="AB82" s="26"/>
      <c r="AC82" s="26"/>
      <c r="AD82" s="26"/>
      <c r="AE82" s="26"/>
      <c r="AF82" s="26"/>
      <c r="AG82" s="26"/>
      <c r="AH82" s="26"/>
      <c r="AI82" s="26"/>
      <c r="AJ82" s="89"/>
      <c r="AK82" s="554"/>
      <c r="AL82" s="585"/>
      <c r="AM82" s="26"/>
      <c r="AN82" s="26"/>
      <c r="AO82" s="26"/>
      <c r="AP82" s="26"/>
      <c r="AQ82" s="26"/>
      <c r="AR82" s="26"/>
      <c r="AS82" s="26"/>
      <c r="AT82" s="26"/>
      <c r="AU82" s="89"/>
      <c r="AV82" s="265"/>
      <c r="AW82" s="265"/>
      <c r="AX82" s="265"/>
    </row>
    <row r="83" spans="1:50" x14ac:dyDescent="0.2">
      <c r="A83" s="95"/>
      <c r="B83" s="757" t="s">
        <v>267</v>
      </c>
      <c r="C83" s="94"/>
      <c r="D83" s="95"/>
      <c r="E83" s="918" t="str">
        <f ca="1">VLOOKUP(INDIRECT(ADDRESS(ROW(),COLUMN()-3)),Language_Translations,MATCH(Language_Selected,Language_Options,0),FALSE)</f>
        <v>Pourquoi avez-vous arrêté d'utiliser (MÉTHODE) ?</v>
      </c>
      <c r="F83" s="918"/>
      <c r="G83" s="918"/>
      <c r="H83" s="918"/>
      <c r="I83" s="918"/>
      <c r="J83" s="918"/>
      <c r="K83" s="918"/>
      <c r="L83" s="918"/>
      <c r="M83" s="918"/>
      <c r="N83" s="94"/>
      <c r="O83" s="95"/>
      <c r="P83" s="28" t="s">
        <v>1404</v>
      </c>
      <c r="Q83" s="28"/>
      <c r="R83" s="28"/>
      <c r="S83" s="28"/>
      <c r="T83" s="28"/>
      <c r="U83" s="28"/>
      <c r="V83" s="580"/>
      <c r="W83" s="45"/>
      <c r="X83" s="89"/>
      <c r="Y83" s="94"/>
      <c r="Z83" s="95"/>
      <c r="AA83" s="750" t="s">
        <v>1404</v>
      </c>
      <c r="AB83" s="750"/>
      <c r="AC83" s="750"/>
      <c r="AD83" s="750"/>
      <c r="AE83" s="28"/>
      <c r="AF83" s="28"/>
      <c r="AG83" s="580"/>
      <c r="AH83" s="45"/>
      <c r="AI83" s="89"/>
      <c r="AJ83" s="94"/>
      <c r="AK83" s="324"/>
      <c r="AL83" s="750" t="s">
        <v>1404</v>
      </c>
      <c r="AM83" s="750"/>
      <c r="AN83" s="750"/>
      <c r="AO83" s="750"/>
      <c r="AP83" s="28"/>
      <c r="AQ83" s="28"/>
      <c r="AR83" s="580"/>
      <c r="AS83" s="45"/>
      <c r="AT83" s="89"/>
      <c r="AU83" s="94"/>
      <c r="AV83" s="265"/>
      <c r="AW83" s="265"/>
      <c r="AX83" s="265"/>
    </row>
    <row r="84" spans="1:50" x14ac:dyDescent="0.2">
      <c r="A84" s="95"/>
      <c r="B84" s="757"/>
      <c r="C84" s="94"/>
      <c r="D84" s="95"/>
      <c r="E84" s="918"/>
      <c r="F84" s="918"/>
      <c r="G84" s="918"/>
      <c r="H84" s="918"/>
      <c r="I84" s="918"/>
      <c r="J84" s="918"/>
      <c r="K84" s="918"/>
      <c r="L84" s="918"/>
      <c r="M84" s="918"/>
      <c r="N84" s="94"/>
      <c r="O84" s="95"/>
      <c r="Q84" s="28" t="s">
        <v>1405</v>
      </c>
      <c r="R84" s="28"/>
      <c r="S84" s="28"/>
      <c r="T84" s="28"/>
      <c r="U84" s="90" t="s">
        <v>2</v>
      </c>
      <c r="V84" s="583"/>
      <c r="W84" s="44"/>
      <c r="X84" s="91"/>
      <c r="Y84" s="94"/>
      <c r="Z84" s="95"/>
      <c r="AB84" s="750" t="s">
        <v>1405</v>
      </c>
      <c r="AC84" s="750"/>
      <c r="AD84" s="750"/>
      <c r="AE84" s="28"/>
      <c r="AF84" s="90" t="s">
        <v>2</v>
      </c>
      <c r="AG84" s="583"/>
      <c r="AH84" s="44"/>
      <c r="AI84" s="91"/>
      <c r="AJ84" s="94"/>
      <c r="AK84" s="324"/>
      <c r="AM84" s="750" t="s">
        <v>1405</v>
      </c>
      <c r="AN84" s="750"/>
      <c r="AO84" s="750"/>
      <c r="AP84" s="28"/>
      <c r="AQ84" s="90" t="s">
        <v>2</v>
      </c>
      <c r="AR84" s="583"/>
      <c r="AS84" s="44"/>
      <c r="AT84" s="91"/>
      <c r="AU84" s="94"/>
      <c r="AV84" s="265"/>
      <c r="AW84" s="265"/>
      <c r="AX84" s="265"/>
    </row>
    <row r="85" spans="1:50" ht="6" customHeight="1" thickBot="1" x14ac:dyDescent="0.25">
      <c r="A85" s="149"/>
      <c r="B85" s="761"/>
      <c r="C85" s="148"/>
      <c r="D85" s="149"/>
      <c r="E85" s="146"/>
      <c r="F85" s="146"/>
      <c r="G85" s="146"/>
      <c r="H85" s="146"/>
      <c r="I85" s="146"/>
      <c r="J85" s="146"/>
      <c r="K85" s="146"/>
      <c r="L85" s="146"/>
      <c r="M85" s="146"/>
      <c r="N85" s="148"/>
      <c r="O85" s="149"/>
      <c r="P85" s="586"/>
      <c r="Q85" s="587"/>
      <c r="R85" s="587"/>
      <c r="S85" s="587"/>
      <c r="T85" s="587"/>
      <c r="U85" s="587"/>
      <c r="V85" s="587"/>
      <c r="W85" s="587"/>
      <c r="X85" s="586"/>
      <c r="Y85" s="148"/>
      <c r="Z85" s="149"/>
      <c r="AA85" s="586"/>
      <c r="AB85" s="587"/>
      <c r="AC85" s="587"/>
      <c r="AD85" s="587"/>
      <c r="AE85" s="587"/>
      <c r="AF85" s="587"/>
      <c r="AG85" s="587"/>
      <c r="AH85" s="587"/>
      <c r="AI85" s="586"/>
      <c r="AJ85" s="148"/>
      <c r="AK85" s="588"/>
      <c r="AL85" s="586"/>
      <c r="AM85" s="587"/>
      <c r="AN85" s="587"/>
      <c r="AO85" s="587"/>
      <c r="AP85" s="587"/>
      <c r="AQ85" s="587"/>
      <c r="AR85" s="587"/>
      <c r="AS85" s="587"/>
      <c r="AT85" s="586"/>
      <c r="AU85" s="148"/>
      <c r="AV85" s="265"/>
      <c r="AW85" s="265"/>
      <c r="AX85" s="265"/>
    </row>
    <row r="86" spans="1:50" ht="6" customHeight="1" x14ac:dyDescent="0.2">
      <c r="A86" s="298"/>
      <c r="B86" s="299"/>
      <c r="C86" s="300"/>
      <c r="D86" s="301"/>
      <c r="E86" s="1"/>
      <c r="F86" s="1"/>
      <c r="G86" s="1"/>
      <c r="H86" s="1"/>
      <c r="I86" s="1"/>
      <c r="J86" s="1"/>
      <c r="K86" s="1"/>
      <c r="L86" s="1"/>
      <c r="M86" s="1"/>
      <c r="N86" s="300"/>
      <c r="O86" s="301"/>
      <c r="P86" s="589"/>
      <c r="Q86" s="590"/>
      <c r="R86" s="590"/>
      <c r="S86" s="590"/>
      <c r="T86" s="590"/>
      <c r="U86" s="591"/>
      <c r="V86" s="590"/>
      <c r="W86" s="590"/>
      <c r="X86" s="589"/>
      <c r="Y86" s="300"/>
      <c r="Z86" s="301"/>
      <c r="AA86" s="1"/>
      <c r="AB86" s="1"/>
      <c r="AC86" s="1"/>
      <c r="AD86" s="1"/>
      <c r="AE86" s="1"/>
      <c r="AF86" s="1"/>
      <c r="AG86" s="1"/>
      <c r="AH86" s="1"/>
      <c r="AI86" s="1"/>
      <c r="AJ86" s="300"/>
      <c r="AK86" s="592"/>
      <c r="AL86" s="1"/>
      <c r="AM86" s="1"/>
      <c r="AN86" s="1"/>
      <c r="AO86" s="1"/>
      <c r="AP86" s="222"/>
      <c r="AQ86" s="222"/>
      <c r="AR86" s="222"/>
      <c r="AS86" s="222"/>
      <c r="AT86" s="222"/>
      <c r="AU86" s="224"/>
      <c r="AV86" s="265"/>
      <c r="AW86" s="265"/>
      <c r="AX86" s="265"/>
    </row>
    <row r="87" spans="1:50" ht="11.25" customHeight="1" x14ac:dyDescent="0.2">
      <c r="A87" s="303"/>
      <c r="B87" s="757" t="s">
        <v>268</v>
      </c>
      <c r="C87" s="94"/>
      <c r="D87" s="95"/>
      <c r="E87" s="210"/>
      <c r="F87" s="28"/>
      <c r="G87" s="28"/>
      <c r="H87" s="28"/>
      <c r="I87" s="28"/>
      <c r="J87" s="28"/>
      <c r="K87" s="28"/>
      <c r="L87" s="28"/>
      <c r="M87" s="28"/>
      <c r="N87" s="94"/>
      <c r="O87" s="95"/>
      <c r="P87" s="959" t="s">
        <v>639</v>
      </c>
      <c r="Q87" s="959"/>
      <c r="R87" s="959"/>
      <c r="S87" s="959"/>
      <c r="T87" s="959"/>
      <c r="U87" s="959"/>
      <c r="V87" s="959"/>
      <c r="W87" s="959"/>
      <c r="X87" s="959"/>
      <c r="Y87" s="94"/>
      <c r="Z87" s="95"/>
      <c r="AA87" s="959" t="s">
        <v>639</v>
      </c>
      <c r="AB87" s="959"/>
      <c r="AC87" s="959"/>
      <c r="AD87" s="959"/>
      <c r="AE87" s="959"/>
      <c r="AF87" s="959"/>
      <c r="AG87" s="959"/>
      <c r="AH87" s="959"/>
      <c r="AI87" s="959"/>
      <c r="AJ87" s="94"/>
      <c r="AK87" s="324"/>
      <c r="AL87" s="959" t="s">
        <v>1451</v>
      </c>
      <c r="AM87" s="959"/>
      <c r="AN87" s="959"/>
      <c r="AO87" s="959"/>
      <c r="AP87" s="959"/>
      <c r="AQ87" s="959"/>
      <c r="AR87" s="959"/>
      <c r="AS87" s="959"/>
      <c r="AT87" s="959"/>
      <c r="AU87" s="226"/>
      <c r="AV87" s="265"/>
      <c r="AW87" s="265"/>
      <c r="AX87" s="265"/>
    </row>
    <row r="88" spans="1:50" x14ac:dyDescent="0.2">
      <c r="A88" s="303"/>
      <c r="B88" s="757"/>
      <c r="C88" s="94"/>
      <c r="D88" s="95"/>
      <c r="E88" s="210"/>
      <c r="F88" s="28"/>
      <c r="G88" s="28"/>
      <c r="H88" s="28"/>
      <c r="I88" s="28"/>
      <c r="J88" s="28"/>
      <c r="K88" s="28"/>
      <c r="L88" s="28"/>
      <c r="M88" s="28"/>
      <c r="N88" s="94"/>
      <c r="O88" s="95"/>
      <c r="P88" s="959"/>
      <c r="Q88" s="959"/>
      <c r="R88" s="959"/>
      <c r="S88" s="959"/>
      <c r="T88" s="959"/>
      <c r="U88" s="959"/>
      <c r="V88" s="959"/>
      <c r="W88" s="959"/>
      <c r="X88" s="959"/>
      <c r="Y88" s="94"/>
      <c r="Z88" s="95"/>
      <c r="AA88" s="959"/>
      <c r="AB88" s="959"/>
      <c r="AC88" s="959"/>
      <c r="AD88" s="959"/>
      <c r="AE88" s="959"/>
      <c r="AF88" s="959"/>
      <c r="AG88" s="959"/>
      <c r="AH88" s="959"/>
      <c r="AI88" s="959"/>
      <c r="AJ88" s="94"/>
      <c r="AK88" s="324"/>
      <c r="AL88" s="959"/>
      <c r="AM88" s="959"/>
      <c r="AN88" s="959"/>
      <c r="AO88" s="959"/>
      <c r="AP88" s="959"/>
      <c r="AQ88" s="959"/>
      <c r="AR88" s="959"/>
      <c r="AS88" s="959"/>
      <c r="AT88" s="959"/>
      <c r="AU88" s="226"/>
      <c r="AV88" s="265"/>
      <c r="AW88" s="265"/>
      <c r="AX88" s="265"/>
    </row>
    <row r="89" spans="1:50" x14ac:dyDescent="0.2">
      <c r="A89" s="303"/>
      <c r="B89" s="757"/>
      <c r="C89" s="765"/>
      <c r="D89" s="95"/>
      <c r="E89" s="210"/>
      <c r="F89" s="766"/>
      <c r="G89" s="766"/>
      <c r="H89" s="766"/>
      <c r="I89" s="766"/>
      <c r="J89" s="766"/>
      <c r="K89" s="766"/>
      <c r="L89" s="766"/>
      <c r="M89" s="766"/>
      <c r="N89" s="765"/>
      <c r="O89" s="95"/>
      <c r="P89" s="959"/>
      <c r="Q89" s="959"/>
      <c r="R89" s="959"/>
      <c r="S89" s="959"/>
      <c r="T89" s="959"/>
      <c r="U89" s="959"/>
      <c r="V89" s="959"/>
      <c r="W89" s="959"/>
      <c r="X89" s="959"/>
      <c r="Y89" s="765"/>
      <c r="Z89" s="95"/>
      <c r="AA89" s="959"/>
      <c r="AB89" s="959"/>
      <c r="AC89" s="959"/>
      <c r="AD89" s="959"/>
      <c r="AE89" s="959"/>
      <c r="AF89" s="959"/>
      <c r="AG89" s="959"/>
      <c r="AH89" s="959"/>
      <c r="AI89" s="959"/>
      <c r="AJ89" s="765"/>
      <c r="AK89" s="324"/>
      <c r="AL89" s="959"/>
      <c r="AM89" s="959"/>
      <c r="AN89" s="959"/>
      <c r="AO89" s="959"/>
      <c r="AP89" s="959"/>
      <c r="AQ89" s="959"/>
      <c r="AR89" s="959"/>
      <c r="AS89" s="959"/>
      <c r="AT89" s="959"/>
      <c r="AU89" s="226"/>
      <c r="AV89" s="265"/>
      <c r="AW89" s="265"/>
      <c r="AX89" s="265"/>
    </row>
    <row r="90" spans="1:50" x14ac:dyDescent="0.2">
      <c r="A90" s="303"/>
      <c r="B90" s="757"/>
      <c r="C90" s="765"/>
      <c r="D90" s="95"/>
      <c r="E90" s="210"/>
      <c r="F90" s="766"/>
      <c r="G90" s="766"/>
      <c r="H90" s="766"/>
      <c r="I90" s="766"/>
      <c r="J90" s="766"/>
      <c r="K90" s="766"/>
      <c r="L90" s="766"/>
      <c r="M90" s="766"/>
      <c r="N90" s="765"/>
      <c r="O90" s="95"/>
      <c r="P90" s="959"/>
      <c r="Q90" s="959"/>
      <c r="R90" s="959"/>
      <c r="S90" s="959"/>
      <c r="T90" s="959"/>
      <c r="U90" s="959"/>
      <c r="V90" s="959"/>
      <c r="W90" s="959"/>
      <c r="X90" s="959"/>
      <c r="Y90" s="765"/>
      <c r="Z90" s="95"/>
      <c r="AA90" s="959"/>
      <c r="AB90" s="959"/>
      <c r="AC90" s="959"/>
      <c r="AD90" s="959"/>
      <c r="AE90" s="959"/>
      <c r="AF90" s="959"/>
      <c r="AG90" s="959"/>
      <c r="AH90" s="959"/>
      <c r="AI90" s="959"/>
      <c r="AJ90" s="765"/>
      <c r="AK90" s="324"/>
      <c r="AL90" s="959"/>
      <c r="AM90" s="959"/>
      <c r="AN90" s="959"/>
      <c r="AO90" s="959"/>
      <c r="AP90" s="959"/>
      <c r="AQ90" s="959"/>
      <c r="AR90" s="959"/>
      <c r="AS90" s="959"/>
      <c r="AT90" s="959"/>
      <c r="AU90" s="226"/>
      <c r="AV90" s="265"/>
      <c r="AW90" s="265"/>
      <c r="AX90" s="265"/>
    </row>
    <row r="91" spans="1:50" x14ac:dyDescent="0.2">
      <c r="A91" s="303"/>
      <c r="B91" s="757"/>
      <c r="C91" s="94"/>
      <c r="D91" s="95"/>
      <c r="E91" s="28"/>
      <c r="F91" s="28"/>
      <c r="G91" s="28"/>
      <c r="H91" s="28"/>
      <c r="I91" s="28"/>
      <c r="J91" s="28"/>
      <c r="K91" s="28"/>
      <c r="L91" s="28"/>
      <c r="M91" s="28"/>
      <c r="N91" s="94"/>
      <c r="O91" s="95"/>
      <c r="P91" s="959"/>
      <c r="Q91" s="959"/>
      <c r="R91" s="959"/>
      <c r="S91" s="959"/>
      <c r="T91" s="959"/>
      <c r="U91" s="959"/>
      <c r="V91" s="959"/>
      <c r="W91" s="959"/>
      <c r="X91" s="959"/>
      <c r="Y91" s="94"/>
      <c r="Z91" s="95"/>
      <c r="AA91" s="959"/>
      <c r="AB91" s="959"/>
      <c r="AC91" s="959"/>
      <c r="AD91" s="959"/>
      <c r="AE91" s="959"/>
      <c r="AF91" s="959"/>
      <c r="AG91" s="959"/>
      <c r="AH91" s="959"/>
      <c r="AI91" s="959"/>
      <c r="AJ91" s="94"/>
      <c r="AK91" s="324"/>
      <c r="AL91" s="959"/>
      <c r="AM91" s="959"/>
      <c r="AN91" s="959"/>
      <c r="AO91" s="959"/>
      <c r="AP91" s="959"/>
      <c r="AQ91" s="959"/>
      <c r="AR91" s="959"/>
      <c r="AS91" s="959"/>
      <c r="AT91" s="959"/>
      <c r="AU91" s="226"/>
      <c r="AV91" s="265"/>
      <c r="AW91" s="265"/>
      <c r="AX91" s="265"/>
    </row>
    <row r="92" spans="1:50" ht="6" customHeight="1" thickBot="1" x14ac:dyDescent="0.25">
      <c r="A92" s="305"/>
      <c r="B92" s="761"/>
      <c r="C92" s="148"/>
      <c r="D92" s="149"/>
      <c r="E92" s="146"/>
      <c r="F92" s="146"/>
      <c r="G92" s="146"/>
      <c r="H92" s="146"/>
      <c r="I92" s="146"/>
      <c r="J92" s="146"/>
      <c r="K92" s="146"/>
      <c r="L92" s="146"/>
      <c r="M92" s="146"/>
      <c r="N92" s="148"/>
      <c r="O92" s="149"/>
      <c r="P92" s="146"/>
      <c r="Q92" s="146"/>
      <c r="R92" s="146"/>
      <c r="S92" s="146"/>
      <c r="T92" s="146"/>
      <c r="U92" s="146"/>
      <c r="V92" s="146"/>
      <c r="W92" s="146"/>
      <c r="X92" s="146"/>
      <c r="Y92" s="148"/>
      <c r="Z92" s="149"/>
      <c r="AA92" s="146"/>
      <c r="AB92" s="146"/>
      <c r="AC92" s="146"/>
      <c r="AD92" s="146"/>
      <c r="AE92" s="146"/>
      <c r="AF92" s="146"/>
      <c r="AG92" s="146"/>
      <c r="AH92" s="146"/>
      <c r="AI92" s="146"/>
      <c r="AJ92" s="148"/>
      <c r="AK92" s="149"/>
      <c r="AL92" s="146"/>
      <c r="AM92" s="146"/>
      <c r="AN92" s="146"/>
      <c r="AO92" s="146"/>
      <c r="AP92" s="232"/>
      <c r="AQ92" s="232"/>
      <c r="AR92" s="232"/>
      <c r="AS92" s="232"/>
      <c r="AT92" s="232"/>
      <c r="AU92" s="234"/>
      <c r="AV92" s="574"/>
      <c r="AW92" s="574"/>
      <c r="AX92" s="574"/>
    </row>
    <row r="93" spans="1:50" ht="6" customHeight="1" x14ac:dyDescent="0.2">
      <c r="A93" s="593"/>
      <c r="B93" s="809"/>
      <c r="C93" s="593"/>
      <c r="D93" s="593"/>
      <c r="E93" s="593"/>
      <c r="F93" s="593"/>
      <c r="G93" s="593"/>
      <c r="H93" s="593"/>
      <c r="I93" s="593"/>
      <c r="J93" s="593"/>
      <c r="K93" s="593"/>
      <c r="L93" s="593"/>
      <c r="M93" s="593"/>
      <c r="N93" s="593"/>
      <c r="O93" s="593"/>
      <c r="P93" s="593"/>
      <c r="Q93" s="593"/>
      <c r="R93" s="593"/>
      <c r="S93" s="593"/>
      <c r="T93" s="593"/>
      <c r="U93" s="594"/>
      <c r="V93" s="593"/>
      <c r="W93" s="593"/>
      <c r="X93" s="593"/>
      <c r="Y93" s="593"/>
      <c r="Z93" s="593"/>
      <c r="AA93" s="593"/>
      <c r="AB93" s="593"/>
      <c r="AC93" s="593"/>
      <c r="AD93" s="593"/>
      <c r="AE93" s="593"/>
      <c r="AF93" s="593"/>
      <c r="AG93" s="593"/>
      <c r="AH93" s="593"/>
      <c r="AI93" s="593"/>
      <c r="AJ93" s="593"/>
      <c r="AK93" s="593"/>
      <c r="AL93" s="593"/>
      <c r="AM93" s="593"/>
      <c r="AN93" s="593"/>
      <c r="AO93" s="593"/>
      <c r="AP93" s="595"/>
      <c r="AQ93" s="595"/>
      <c r="AR93" s="595"/>
      <c r="AS93" s="595"/>
      <c r="AT93" s="595"/>
      <c r="AU93" s="595"/>
    </row>
  </sheetData>
  <sheetProtection formatCells="0" formatRows="0" insertRows="0" deleteRows="0"/>
  <mergeCells count="42">
    <mergeCell ref="P87:X91"/>
    <mergeCell ref="AA87:AI91"/>
    <mergeCell ref="AL87:AT91"/>
    <mergeCell ref="P80:X80"/>
    <mergeCell ref="P64:X64"/>
    <mergeCell ref="AA80:AI80"/>
    <mergeCell ref="S70:W71"/>
    <mergeCell ref="AD70:AH71"/>
    <mergeCell ref="AO70:AS71"/>
    <mergeCell ref="AA33:AI33"/>
    <mergeCell ref="AA64:AI64"/>
    <mergeCell ref="AL33:AT33"/>
    <mergeCell ref="AL64:AT64"/>
    <mergeCell ref="E75:M80"/>
    <mergeCell ref="E28:M33"/>
    <mergeCell ref="E44:M45"/>
    <mergeCell ref="E36:M41"/>
    <mergeCell ref="P33:X33"/>
    <mergeCell ref="AL80:AT80"/>
    <mergeCell ref="AD52:AH53"/>
    <mergeCell ref="AO52:AS53"/>
    <mergeCell ref="S52:W53"/>
    <mergeCell ref="E83:M84"/>
    <mergeCell ref="E59:M64"/>
    <mergeCell ref="E70:M72"/>
    <mergeCell ref="E53:M56"/>
    <mergeCell ref="E48:M52"/>
    <mergeCell ref="E67:M69"/>
    <mergeCell ref="H20:AT22"/>
    <mergeCell ref="AL25:AT25"/>
    <mergeCell ref="AA25:AI25"/>
    <mergeCell ref="P25:X25"/>
    <mergeCell ref="E20:G22"/>
    <mergeCell ref="A1:AU1"/>
    <mergeCell ref="E4:X4"/>
    <mergeCell ref="E18:AT19"/>
    <mergeCell ref="E8:G10"/>
    <mergeCell ref="AA8:AC10"/>
    <mergeCell ref="H6:R6"/>
    <mergeCell ref="AD6:AN6"/>
    <mergeCell ref="AE8:AT11"/>
    <mergeCell ref="H8:X11"/>
  </mergeCells>
  <printOptions horizontalCentered="1"/>
  <pageMargins left="0.25" right="0.25" top="0.25" bottom="0.25" header="0.3" footer="0.3"/>
  <pageSetup paperSize="9" orientation="portrait" r:id="rId1"/>
  <headerFooter>
    <oddFooter>&amp;CW-&amp;P</oddFooter>
  </headerFooter>
  <rowBreaks count="1" manualBreakCount="1">
    <brk id="57" max="4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57</vt:i4>
      </vt:variant>
    </vt:vector>
  </HeadingPairs>
  <TitlesOfParts>
    <vt:vector size="88" baseType="lpstr">
      <vt:lpstr>Cover</vt:lpstr>
      <vt:lpstr>1</vt:lpstr>
      <vt:lpstr>2-1</vt:lpstr>
      <vt:lpstr>2-2</vt:lpstr>
      <vt:lpstr>2-3</vt:lpstr>
      <vt:lpstr>3-1</vt:lpstr>
      <vt:lpstr>3-2</vt:lpstr>
      <vt:lpstr>3-3 (PAPER)</vt:lpstr>
      <vt:lpstr>3-3 (CAPI)</vt:lpstr>
      <vt:lpstr>3-4</vt:lpstr>
      <vt:lpstr>3 FN</vt:lpstr>
      <vt:lpstr>4</vt:lpstr>
      <vt:lpstr>4 FN</vt:lpstr>
      <vt:lpstr>5A</vt:lpstr>
      <vt:lpstr>5B</vt:lpstr>
      <vt:lpstr>5 FN</vt:lpstr>
      <vt:lpstr>6-1</vt:lpstr>
      <vt:lpstr>6-2</vt:lpstr>
      <vt:lpstr>6 FN</vt:lpstr>
      <vt:lpstr>7-1</vt:lpstr>
      <vt:lpstr>7-2</vt:lpstr>
      <vt:lpstr>7-3</vt:lpstr>
      <vt:lpstr>7 FN</vt:lpstr>
      <vt:lpstr>8</vt:lpstr>
      <vt:lpstr>9</vt:lpstr>
      <vt:lpstr>10</vt:lpstr>
      <vt:lpstr>11</vt:lpstr>
      <vt:lpstr>Int.Obs.</vt:lpstr>
      <vt:lpstr>Calendar</vt:lpstr>
      <vt:lpstr>translations</vt:lpstr>
      <vt:lpstr>reference dates</vt:lpstr>
      <vt:lpstr>CHILD_OVER_5_YRS</vt:lpstr>
      <vt:lpstr>CHILD_UNDER_16_YRS</vt:lpstr>
      <vt:lpstr>CHILD_UNDER_3_YRS</vt:lpstr>
      <vt:lpstr>CHILD_UNDER_4_YRS</vt:lpstr>
      <vt:lpstr>FIVE_YRS_BEFORE_SRVY</vt:lpstr>
      <vt:lpstr>FW_YR</vt:lpstr>
      <vt:lpstr>Language_Options</vt:lpstr>
      <vt:lpstr>Language_Selected</vt:lpstr>
      <vt:lpstr>Language_Translations</vt:lpstr>
      <vt:lpstr>'1'!Print_Area</vt:lpstr>
      <vt:lpstr>'10'!Print_Area</vt:lpstr>
      <vt:lpstr>'11'!Print_Area</vt:lpstr>
      <vt:lpstr>'2-2'!Print_Area</vt:lpstr>
      <vt:lpstr>'2-3'!Print_Area</vt:lpstr>
      <vt:lpstr>'3 FN'!Print_Area</vt:lpstr>
      <vt:lpstr>'3-1'!Print_Area</vt:lpstr>
      <vt:lpstr>'3-2'!Print_Area</vt:lpstr>
      <vt:lpstr>'3-3 (CAPI)'!Print_Area</vt:lpstr>
      <vt:lpstr>'3-4'!Print_Area</vt:lpstr>
      <vt:lpstr>'4'!Print_Area</vt:lpstr>
      <vt:lpstr>'4 FN'!Print_Area</vt:lpstr>
      <vt:lpstr>'5 FN'!Print_Area</vt:lpstr>
      <vt:lpstr>'5A'!Print_Area</vt:lpstr>
      <vt:lpstr>'5B'!Print_Area</vt:lpstr>
      <vt:lpstr>'6 FN'!Print_Area</vt:lpstr>
      <vt:lpstr>'6-1'!Print_Area</vt:lpstr>
      <vt:lpstr>'6-2'!Print_Area</vt:lpstr>
      <vt:lpstr>'7 FN'!Print_Area</vt:lpstr>
      <vt:lpstr>'7-1'!Print_Area</vt:lpstr>
      <vt:lpstr>'7-3'!Print_Area</vt:lpstr>
      <vt:lpstr>'8'!Print_Area</vt:lpstr>
      <vt:lpstr>'9'!Print_Area</vt:lpstr>
      <vt:lpstr>Calendar!Print_Area</vt:lpstr>
      <vt:lpstr>Cover!Print_Area</vt:lpstr>
      <vt:lpstr>Int.Obs.!Print_Area</vt:lpstr>
      <vt:lpstr>'1'!Print_Titles</vt:lpstr>
      <vt:lpstr>'10'!Print_Titles</vt:lpstr>
      <vt:lpstr>'11'!Print_Titles</vt:lpstr>
      <vt:lpstr>'2-1'!Print_Titles</vt:lpstr>
      <vt:lpstr>'2-2'!Print_Titles</vt:lpstr>
      <vt:lpstr>'2-3'!Print_Titles</vt:lpstr>
      <vt:lpstr>'3-1'!Print_Titles</vt:lpstr>
      <vt:lpstr>'3-2'!Print_Titles</vt:lpstr>
      <vt:lpstr>'3-3 (CAPI)'!Print_Titles</vt:lpstr>
      <vt:lpstr>'3-3 (PAPER)'!Print_Titles</vt:lpstr>
      <vt:lpstr>'3-4'!Print_Titles</vt:lpstr>
      <vt:lpstr>'4'!Print_Titles</vt:lpstr>
      <vt:lpstr>'5A'!Print_Titles</vt:lpstr>
      <vt:lpstr>'5B'!Print_Titles</vt:lpstr>
      <vt:lpstr>'6-1'!Print_Titles</vt:lpstr>
      <vt:lpstr>'6-2'!Print_Titles</vt:lpstr>
      <vt:lpstr>'7-1'!Print_Titles</vt:lpstr>
      <vt:lpstr>'7-2'!Print_Titles</vt:lpstr>
      <vt:lpstr>'7-3'!Print_Titles</vt:lpstr>
      <vt:lpstr>'8'!Print_Titles</vt:lpstr>
      <vt:lpstr>'9'!Print_Titles</vt:lpstr>
      <vt:lpstr>translations!Print_Titles</vt:lpstr>
    </vt:vector>
  </TitlesOfParts>
  <Company>ICF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Blake Zachary</dc:creator>
  <cp:lastModifiedBy>Reinis, Kia</cp:lastModifiedBy>
  <cp:lastPrinted>2018-05-11T21:19:17Z</cp:lastPrinted>
  <dcterms:created xsi:type="dcterms:W3CDTF">2014-06-19T20:45:36Z</dcterms:created>
  <dcterms:modified xsi:type="dcterms:W3CDTF">2020-02-12T17:54:35Z</dcterms:modified>
</cp:coreProperties>
</file>