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9"/>
  <workbookPr defaultThemeVersion="124226"/>
  <mc:AlternateContent xmlns:mc="http://schemas.openxmlformats.org/markup-compatibility/2006">
    <mc:Choice Requires="x15">
      <x15ac:absPath xmlns:x15ac="http://schemas.microsoft.com/office/spreadsheetml/2010/11/ac" url="https://icfonline.sharepoint.com/sites/ihd-dhs/nutrition/Tools/Standardization tool/"/>
    </mc:Choice>
  </mc:AlternateContent>
  <xr:revisionPtr revIDLastSave="0" documentId="8_{23436926-3858-41C5-91C4-049533F2A011}" xr6:coauthVersionLast="47" xr6:coauthVersionMax="47" xr10:uidLastSave="{00000000-0000-0000-0000-000000000000}"/>
  <bookViews>
    <workbookView xWindow="33720" yWindow="-120" windowWidth="29040" windowHeight="15840" tabRatio="746" firstSheet="1" activeTab="1" xr2:uid="{00000000-000D-0000-FFFF-FFFF00000000}"/>
  </bookViews>
  <sheets>
    <sheet name="Notes" sheetId="19" r:id="rId1"/>
    <sheet name="Worksheet" sheetId="7" r:id="rId2"/>
    <sheet name="Exactitude" sheetId="11" r:id="rId3"/>
    <sheet name="Précision" sheetId="5" r:id="rId4"/>
    <sheet name="Résultats" sheetId="17" r:id="rId5"/>
    <sheet name="Travail d'Exactitutde " sheetId="12" r:id="rId6"/>
    <sheet name="Travail de Précision" sheetId="18" r:id="rId7"/>
  </sheets>
  <definedNames>
    <definedName name="_xlnm._FilterDatabase" localSheetId="6" hidden="1">'Travail de Précision'!$A$19:$A$31</definedName>
    <definedName name="_xlnm._FilterDatabase" localSheetId="5" hidden="1">'Travail d''Exactitutde '!$A$5:$A$17</definedName>
    <definedName name="_xlnm.Print_Area" localSheetId="2">Exactitude!$A$1:$P$24</definedName>
    <definedName name="_xlnm.Print_Area" localSheetId="0">Notes!$A$3:$B$38</definedName>
    <definedName name="_xlnm.Print_Area" localSheetId="3">Précision!$A$1:$O$24</definedName>
    <definedName name="_xlnm.Print_Area" localSheetId="4">Résultats!$A$3:$E$31</definedName>
    <definedName name="_xlnm.Print_Area" localSheetId="6">'Travail de Précision'!$A$3:$O$33</definedName>
    <definedName name="_xlnm.Print_Area" localSheetId="5">'Travail d''Exactitutde '!$A$3:$H$32</definedName>
    <definedName name="_xlnm.Print_Area" localSheetId="1">Worksheet!$A$3:$N$78</definedName>
  </definedNames>
  <calcPr calcId="191028"/>
  <fileRecoveryPr autoRecover="0"/>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eb24848e-6df1-40d5-91d2-979c52a7c16d" name="Table13" connection="Connection"/>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7" l="1"/>
  <c r="L40" i="7"/>
  <c r="K40" i="7"/>
  <c r="J40" i="7"/>
  <c r="I40" i="7"/>
  <c r="H40" i="7"/>
  <c r="G40" i="7"/>
  <c r="F40" i="7"/>
  <c r="E40" i="7"/>
  <c r="D40" i="7"/>
  <c r="C40" i="7"/>
  <c r="B40" i="7"/>
  <c r="D21" i="12" l="1"/>
  <c r="D27" i="12"/>
  <c r="C4" i="12"/>
  <c r="Z6" i="7"/>
  <c r="Y6" i="7"/>
  <c r="X6" i="7"/>
  <c r="W6" i="7"/>
  <c r="V6" i="7"/>
  <c r="U6" i="7"/>
  <c r="T6" i="7"/>
  <c r="S6" i="7"/>
  <c r="R6" i="7"/>
  <c r="Q6" i="7"/>
  <c r="P6" i="7"/>
  <c r="O6" i="7"/>
  <c r="N19" i="7"/>
  <c r="N18" i="7"/>
  <c r="N17" i="7"/>
  <c r="N16" i="7"/>
  <c r="N15" i="7"/>
  <c r="N14" i="7"/>
  <c r="N13" i="7"/>
  <c r="N12" i="7"/>
  <c r="N11" i="7"/>
  <c r="N10" i="7"/>
  <c r="N9" i="7"/>
  <c r="N8" i="7"/>
  <c r="N7" i="7"/>
  <c r="G15" i="12"/>
  <c r="G14" i="12"/>
  <c r="G13" i="12"/>
  <c r="G12" i="12"/>
  <c r="G11" i="12"/>
  <c r="G10" i="12"/>
  <c r="G9" i="12"/>
  <c r="G8" i="12"/>
  <c r="G7" i="12"/>
  <c r="G6" i="12"/>
  <c r="F15" i="12"/>
  <c r="F14" i="12"/>
  <c r="F13" i="12"/>
  <c r="F12" i="12"/>
  <c r="F11" i="12"/>
  <c r="F10" i="12"/>
  <c r="F9" i="12"/>
  <c r="F8" i="12"/>
  <c r="F7" i="12"/>
  <c r="F6" i="12"/>
  <c r="N35" i="7" l="1"/>
  <c r="N34" i="7"/>
  <c r="N33" i="7"/>
  <c r="N32" i="7"/>
  <c r="N31" i="7"/>
  <c r="N30" i="7"/>
  <c r="N29" i="7"/>
  <c r="N28" i="7"/>
  <c r="N27" i="7"/>
  <c r="N26" i="7"/>
  <c r="N25" i="7"/>
  <c r="N24" i="7"/>
  <c r="N23" i="7"/>
  <c r="Z22" i="7"/>
  <c r="Y22" i="7"/>
  <c r="X22" i="7"/>
  <c r="W22" i="7"/>
  <c r="V22" i="7"/>
  <c r="U22" i="7"/>
  <c r="T22" i="7"/>
  <c r="S22" i="7"/>
  <c r="R22" i="7"/>
  <c r="Q22" i="7"/>
  <c r="P22" i="7"/>
  <c r="O22" i="7"/>
  <c r="O31" i="18"/>
  <c r="O30" i="18"/>
  <c r="M44" i="7" l="1"/>
  <c r="L44" i="7"/>
  <c r="K44" i="7"/>
  <c r="J44" i="7"/>
  <c r="J75" i="7" s="1"/>
  <c r="I44" i="7"/>
  <c r="I72" i="7" s="1"/>
  <c r="H44" i="7"/>
  <c r="H76" i="7" s="1"/>
  <c r="G44" i="7"/>
  <c r="G77" i="7" s="1"/>
  <c r="F44" i="7"/>
  <c r="E44" i="7"/>
  <c r="D44" i="7"/>
  <c r="C44" i="7"/>
  <c r="B44" i="7"/>
  <c r="A39" i="7"/>
  <c r="M78" i="7"/>
  <c r="L78" i="7"/>
  <c r="A35" i="7"/>
  <c r="A34" i="7"/>
  <c r="A59" i="7" s="1"/>
  <c r="A76" i="7" s="1"/>
  <c r="A16" i="12" s="1"/>
  <c r="A33" i="7"/>
  <c r="A58" i="7" s="1"/>
  <c r="A32" i="7"/>
  <c r="A31" i="7"/>
  <c r="A56" i="7" s="1"/>
  <c r="A14" i="17" s="1"/>
  <c r="A30" i="7"/>
  <c r="A55" i="7" s="1"/>
  <c r="A72" i="7" s="1"/>
  <c r="A12" i="12" s="1"/>
  <c r="A29" i="7"/>
  <c r="A54" i="7" s="1"/>
  <c r="A28" i="7"/>
  <c r="A53" i="7" s="1"/>
  <c r="A27" i="7"/>
  <c r="A26" i="7"/>
  <c r="A51" i="7" s="1"/>
  <c r="A25" i="7"/>
  <c r="A50" i="7" s="1"/>
  <c r="A67" i="7" s="1"/>
  <c r="A7" i="12" s="1"/>
  <c r="A24" i="7"/>
  <c r="A49" i="7" s="1"/>
  <c r="A7" i="17" s="1"/>
  <c r="M22" i="7"/>
  <c r="M38" i="7" s="1"/>
  <c r="L22" i="7"/>
  <c r="L38" i="7" s="1"/>
  <c r="K22" i="7"/>
  <c r="K38" i="7" s="1"/>
  <c r="J22" i="7"/>
  <c r="J47" i="7" s="1"/>
  <c r="I22" i="7"/>
  <c r="I38" i="7" s="1"/>
  <c r="H22" i="7"/>
  <c r="H38" i="7" s="1"/>
  <c r="G22" i="7"/>
  <c r="G38" i="7" s="1"/>
  <c r="F22" i="7"/>
  <c r="F38" i="7" s="1"/>
  <c r="E22" i="7"/>
  <c r="E38" i="7" s="1"/>
  <c r="D22" i="7"/>
  <c r="D38" i="7" s="1"/>
  <c r="C22" i="7"/>
  <c r="C38" i="7" s="1"/>
  <c r="B22" i="7"/>
  <c r="B38" i="7" s="1"/>
  <c r="O29" i="18"/>
  <c r="O28" i="18"/>
  <c r="O27" i="18"/>
  <c r="O26" i="18"/>
  <c r="O25" i="18"/>
  <c r="O24" i="18"/>
  <c r="O23" i="18"/>
  <c r="O22" i="18"/>
  <c r="O21" i="18"/>
  <c r="O20" i="18"/>
  <c r="M60" i="7"/>
  <c r="M17" i="18" s="1"/>
  <c r="N31" i="18" s="1"/>
  <c r="L60" i="7"/>
  <c r="L17" i="18" s="1"/>
  <c r="N30" i="18" s="1"/>
  <c r="K60" i="7"/>
  <c r="K17" i="18" s="1"/>
  <c r="N29" i="18" s="1"/>
  <c r="J60" i="7"/>
  <c r="J17" i="18" s="1"/>
  <c r="N28" i="18" s="1"/>
  <c r="I60" i="7"/>
  <c r="I17" i="18" s="1"/>
  <c r="N27" i="18" s="1"/>
  <c r="H60" i="7"/>
  <c r="H17" i="18" s="1"/>
  <c r="N26" i="18" s="1"/>
  <c r="G60" i="7"/>
  <c r="G17" i="18" s="1"/>
  <c r="N25" i="18" s="1"/>
  <c r="F60" i="7"/>
  <c r="F17" i="18" s="1"/>
  <c r="N24" i="18" s="1"/>
  <c r="E60" i="7"/>
  <c r="E17" i="18" s="1"/>
  <c r="N23" i="18" s="1"/>
  <c r="D60" i="7"/>
  <c r="D17" i="18" s="1"/>
  <c r="N22" i="18" s="1"/>
  <c r="C60" i="7"/>
  <c r="C17" i="18" s="1"/>
  <c r="N21" i="18" s="1"/>
  <c r="B60" i="7"/>
  <c r="B17" i="18" s="1"/>
  <c r="N20" i="18" s="1"/>
  <c r="M59" i="7"/>
  <c r="M16" i="18" s="1"/>
  <c r="M31" i="18" s="1"/>
  <c r="L59" i="7"/>
  <c r="L16" i="18" s="1"/>
  <c r="M30" i="18" s="1"/>
  <c r="K59" i="7"/>
  <c r="K16" i="18" s="1"/>
  <c r="M29" i="18" s="1"/>
  <c r="J59" i="7"/>
  <c r="J16" i="18" s="1"/>
  <c r="M28" i="18" s="1"/>
  <c r="I59" i="7"/>
  <c r="I16" i="18" s="1"/>
  <c r="M27" i="18" s="1"/>
  <c r="H59" i="7"/>
  <c r="H16" i="18" s="1"/>
  <c r="M26" i="18" s="1"/>
  <c r="G59" i="7"/>
  <c r="G16" i="18" s="1"/>
  <c r="M25" i="18" s="1"/>
  <c r="F59" i="7"/>
  <c r="F16" i="18" s="1"/>
  <c r="M24" i="18" s="1"/>
  <c r="E59" i="7"/>
  <c r="E16" i="18" s="1"/>
  <c r="M23" i="18" s="1"/>
  <c r="D59" i="7"/>
  <c r="D16" i="18" s="1"/>
  <c r="M22" i="18" s="1"/>
  <c r="C59" i="7"/>
  <c r="C16" i="18" s="1"/>
  <c r="M21" i="18" s="1"/>
  <c r="B59" i="7"/>
  <c r="B16" i="18" s="1"/>
  <c r="M20" i="18" s="1"/>
  <c r="A29" i="12"/>
  <c r="A27" i="12"/>
  <c r="A25" i="12"/>
  <c r="A23" i="12"/>
  <c r="A21" i="12"/>
  <c r="B57" i="7"/>
  <c r="B14" i="18" s="1"/>
  <c r="K20" i="18" s="1"/>
  <c r="M58" i="7"/>
  <c r="M15" i="18" s="1"/>
  <c r="L31" i="18" s="1"/>
  <c r="L58" i="7"/>
  <c r="L15" i="18" s="1"/>
  <c r="L30" i="18" s="1"/>
  <c r="K58" i="7"/>
  <c r="K15" i="18" s="1"/>
  <c r="L29" i="18" s="1"/>
  <c r="J58" i="7"/>
  <c r="J15" i="18" s="1"/>
  <c r="L28" i="18" s="1"/>
  <c r="I58" i="7"/>
  <c r="I15" i="18" s="1"/>
  <c r="L27" i="18" s="1"/>
  <c r="H58" i="7"/>
  <c r="H15" i="18" s="1"/>
  <c r="L26" i="18" s="1"/>
  <c r="G58" i="7"/>
  <c r="G15" i="18" s="1"/>
  <c r="L25" i="18" s="1"/>
  <c r="F58" i="7"/>
  <c r="F15" i="18" s="1"/>
  <c r="L24" i="18" s="1"/>
  <c r="E58" i="7"/>
  <c r="E15" i="18" s="1"/>
  <c r="L23" i="18" s="1"/>
  <c r="D58" i="7"/>
  <c r="D15" i="18" s="1"/>
  <c r="L22" i="18" s="1"/>
  <c r="C58" i="7"/>
  <c r="C15" i="18" s="1"/>
  <c r="L21" i="18" s="1"/>
  <c r="B58" i="7"/>
  <c r="M57" i="7"/>
  <c r="M14" i="18" s="1"/>
  <c r="K31" i="18" s="1"/>
  <c r="L57" i="7"/>
  <c r="L14" i="18" s="1"/>
  <c r="K30" i="18" s="1"/>
  <c r="K57" i="7"/>
  <c r="K14" i="18" s="1"/>
  <c r="K29" i="18" s="1"/>
  <c r="J57" i="7"/>
  <c r="J14" i="18" s="1"/>
  <c r="K28" i="18" s="1"/>
  <c r="I57" i="7"/>
  <c r="I14" i="18" s="1"/>
  <c r="K27" i="18" s="1"/>
  <c r="H57" i="7"/>
  <c r="H14" i="18" s="1"/>
  <c r="K26" i="18" s="1"/>
  <c r="G57" i="7"/>
  <c r="G14" i="18" s="1"/>
  <c r="K25" i="18" s="1"/>
  <c r="F57" i="7"/>
  <c r="F14" i="18" s="1"/>
  <c r="K24" i="18" s="1"/>
  <c r="E57" i="7"/>
  <c r="E14" i="18" s="1"/>
  <c r="K23" i="18" s="1"/>
  <c r="D57" i="7"/>
  <c r="D14" i="18" s="1"/>
  <c r="K22" i="18" s="1"/>
  <c r="C57" i="7"/>
  <c r="C14" i="18" s="1"/>
  <c r="K21" i="18" s="1"/>
  <c r="M56" i="7"/>
  <c r="M13" i="18" s="1"/>
  <c r="J31" i="18" s="1"/>
  <c r="L56" i="7"/>
  <c r="L13" i="18" s="1"/>
  <c r="J30" i="18" s="1"/>
  <c r="K56" i="7"/>
  <c r="K13" i="18" s="1"/>
  <c r="J29" i="18" s="1"/>
  <c r="J56" i="7"/>
  <c r="J13" i="18" s="1"/>
  <c r="J28" i="18" s="1"/>
  <c r="I56" i="7"/>
  <c r="I13" i="18" s="1"/>
  <c r="J27" i="18" s="1"/>
  <c r="H56" i="7"/>
  <c r="H13" i="18" s="1"/>
  <c r="J26" i="18" s="1"/>
  <c r="G56" i="7"/>
  <c r="G13" i="18" s="1"/>
  <c r="J25" i="18" s="1"/>
  <c r="F56" i="7"/>
  <c r="F13" i="18" s="1"/>
  <c r="J24" i="18" s="1"/>
  <c r="E56" i="7"/>
  <c r="E13" i="18" s="1"/>
  <c r="J23" i="18" s="1"/>
  <c r="D56" i="7"/>
  <c r="D13" i="18" s="1"/>
  <c r="J22" i="18" s="1"/>
  <c r="C56" i="7"/>
  <c r="C13" i="18" s="1"/>
  <c r="J21" i="18" s="1"/>
  <c r="B56" i="7"/>
  <c r="M55" i="7"/>
  <c r="M12" i="18" s="1"/>
  <c r="I31" i="18" s="1"/>
  <c r="L55" i="7"/>
  <c r="L12" i="18" s="1"/>
  <c r="I30" i="18" s="1"/>
  <c r="K55" i="7"/>
  <c r="K12" i="18" s="1"/>
  <c r="I29" i="18" s="1"/>
  <c r="J55" i="7"/>
  <c r="J12" i="18" s="1"/>
  <c r="I28" i="18" s="1"/>
  <c r="I55" i="7"/>
  <c r="I12" i="18" s="1"/>
  <c r="I27" i="18" s="1"/>
  <c r="H55" i="7"/>
  <c r="H12" i="18" s="1"/>
  <c r="I26" i="18" s="1"/>
  <c r="G55" i="7"/>
  <c r="G12" i="18" s="1"/>
  <c r="I25" i="18" s="1"/>
  <c r="F55" i="7"/>
  <c r="F12" i="18" s="1"/>
  <c r="I24" i="18" s="1"/>
  <c r="E55" i="7"/>
  <c r="E12" i="18" s="1"/>
  <c r="I23" i="18" s="1"/>
  <c r="D55" i="7"/>
  <c r="D12" i="18" s="1"/>
  <c r="I22" i="18" s="1"/>
  <c r="C55" i="7"/>
  <c r="C12" i="18" s="1"/>
  <c r="I21" i="18" s="1"/>
  <c r="B55" i="7"/>
  <c r="B12" i="18" s="1"/>
  <c r="I20" i="18" s="1"/>
  <c r="M54" i="7"/>
  <c r="M11" i="18" s="1"/>
  <c r="H31" i="18" s="1"/>
  <c r="L54" i="7"/>
  <c r="L11" i="18" s="1"/>
  <c r="H30" i="18" s="1"/>
  <c r="K54" i="7"/>
  <c r="K11" i="18" s="1"/>
  <c r="H29" i="18" s="1"/>
  <c r="J54" i="7"/>
  <c r="J11" i="18" s="1"/>
  <c r="H28" i="18" s="1"/>
  <c r="I54" i="7"/>
  <c r="I11" i="18" s="1"/>
  <c r="H27" i="18" s="1"/>
  <c r="H54" i="7"/>
  <c r="H11" i="18" s="1"/>
  <c r="H26" i="18" s="1"/>
  <c r="G54" i="7"/>
  <c r="G11" i="18" s="1"/>
  <c r="H25" i="18" s="1"/>
  <c r="F54" i="7"/>
  <c r="F11" i="18" s="1"/>
  <c r="H24" i="18" s="1"/>
  <c r="E54" i="7"/>
  <c r="E11" i="18" s="1"/>
  <c r="H23" i="18" s="1"/>
  <c r="D54" i="7"/>
  <c r="D11" i="18" s="1"/>
  <c r="H22" i="18" s="1"/>
  <c r="C54" i="7"/>
  <c r="C11" i="18" s="1"/>
  <c r="H21" i="18" s="1"/>
  <c r="B54" i="7"/>
  <c r="B11" i="18" s="1"/>
  <c r="H20" i="18" s="1"/>
  <c r="M53" i="7"/>
  <c r="M10" i="18" s="1"/>
  <c r="G31" i="18" s="1"/>
  <c r="L53" i="7"/>
  <c r="L10" i="18" s="1"/>
  <c r="G30" i="18" s="1"/>
  <c r="K53" i="7"/>
  <c r="K10" i="18" s="1"/>
  <c r="G29" i="18" s="1"/>
  <c r="J53" i="7"/>
  <c r="J10" i="18" s="1"/>
  <c r="G28" i="18" s="1"/>
  <c r="I53" i="7"/>
  <c r="I10" i="18" s="1"/>
  <c r="G27" i="18" s="1"/>
  <c r="H53" i="7"/>
  <c r="H10" i="18" s="1"/>
  <c r="G26" i="18" s="1"/>
  <c r="G53" i="7"/>
  <c r="G10" i="18" s="1"/>
  <c r="G25" i="18" s="1"/>
  <c r="F53" i="7"/>
  <c r="F10" i="18" s="1"/>
  <c r="G24" i="18" s="1"/>
  <c r="E53" i="7"/>
  <c r="E10" i="18" s="1"/>
  <c r="G23" i="18" s="1"/>
  <c r="D53" i="7"/>
  <c r="D10" i="18" s="1"/>
  <c r="G22" i="18" s="1"/>
  <c r="C53" i="7"/>
  <c r="C10" i="18" s="1"/>
  <c r="G21" i="18" s="1"/>
  <c r="B53" i="7"/>
  <c r="B10" i="18" s="1"/>
  <c r="G20" i="18" s="1"/>
  <c r="M52" i="7"/>
  <c r="M9" i="18" s="1"/>
  <c r="F31" i="18" s="1"/>
  <c r="L52" i="7"/>
  <c r="L9" i="18" s="1"/>
  <c r="F30" i="18" s="1"/>
  <c r="K52" i="7"/>
  <c r="K9" i="18" s="1"/>
  <c r="F29" i="18" s="1"/>
  <c r="J52" i="7"/>
  <c r="J9" i="18" s="1"/>
  <c r="F28" i="18" s="1"/>
  <c r="I52" i="7"/>
  <c r="I9" i="18" s="1"/>
  <c r="F27" i="18" s="1"/>
  <c r="H52" i="7"/>
  <c r="H9" i="18" s="1"/>
  <c r="F26" i="18" s="1"/>
  <c r="G52" i="7"/>
  <c r="G9" i="18" s="1"/>
  <c r="F25" i="18" s="1"/>
  <c r="F52" i="7"/>
  <c r="F9" i="18" s="1"/>
  <c r="F24" i="18" s="1"/>
  <c r="E52" i="7"/>
  <c r="E9" i="18" s="1"/>
  <c r="F23" i="18" s="1"/>
  <c r="D52" i="7"/>
  <c r="D9" i="18" s="1"/>
  <c r="F22" i="18" s="1"/>
  <c r="C52" i="7"/>
  <c r="C9" i="18" s="1"/>
  <c r="F21" i="18" s="1"/>
  <c r="B52" i="7"/>
  <c r="M51" i="7"/>
  <c r="M8" i="18" s="1"/>
  <c r="E31" i="18" s="1"/>
  <c r="L51" i="7"/>
  <c r="L8" i="18" s="1"/>
  <c r="E30" i="18" s="1"/>
  <c r="K51" i="7"/>
  <c r="K8" i="18" s="1"/>
  <c r="E29" i="18" s="1"/>
  <c r="J51" i="7"/>
  <c r="J8" i="18" s="1"/>
  <c r="E28" i="18" s="1"/>
  <c r="I51" i="7"/>
  <c r="I8" i="18" s="1"/>
  <c r="E27" i="18" s="1"/>
  <c r="H51" i="7"/>
  <c r="H8" i="18" s="1"/>
  <c r="E26" i="18" s="1"/>
  <c r="G51" i="7"/>
  <c r="G8" i="18" s="1"/>
  <c r="E25" i="18" s="1"/>
  <c r="F51" i="7"/>
  <c r="F8" i="18" s="1"/>
  <c r="E24" i="18" s="1"/>
  <c r="E51" i="7"/>
  <c r="E8" i="18" s="1"/>
  <c r="E23" i="18" s="1"/>
  <c r="D51" i="7"/>
  <c r="D8" i="18" s="1"/>
  <c r="E22" i="18" s="1"/>
  <c r="C51" i="7"/>
  <c r="C8" i="18" s="1"/>
  <c r="E21" i="18" s="1"/>
  <c r="B51" i="7"/>
  <c r="B8" i="18" s="1"/>
  <c r="E20" i="18" s="1"/>
  <c r="M50" i="7"/>
  <c r="M7" i="18" s="1"/>
  <c r="D31" i="18" s="1"/>
  <c r="L50" i="7"/>
  <c r="L7" i="18" s="1"/>
  <c r="D30" i="18" s="1"/>
  <c r="K50" i="7"/>
  <c r="K7" i="18" s="1"/>
  <c r="D29" i="18" s="1"/>
  <c r="J50" i="7"/>
  <c r="J7" i="18" s="1"/>
  <c r="D28" i="18" s="1"/>
  <c r="I50" i="7"/>
  <c r="I7" i="18" s="1"/>
  <c r="D27" i="18" s="1"/>
  <c r="H50" i="7"/>
  <c r="H7" i="18" s="1"/>
  <c r="D26" i="18" s="1"/>
  <c r="G50" i="7"/>
  <c r="G7" i="18" s="1"/>
  <c r="D25" i="18" s="1"/>
  <c r="F50" i="7"/>
  <c r="F7" i="18" s="1"/>
  <c r="D24" i="18" s="1"/>
  <c r="E50" i="7"/>
  <c r="E7" i="18" s="1"/>
  <c r="D23" i="18" s="1"/>
  <c r="D50" i="7"/>
  <c r="D7" i="18" s="1"/>
  <c r="D22" i="18" s="1"/>
  <c r="C50" i="7"/>
  <c r="B50" i="7"/>
  <c r="B7" i="18" s="1"/>
  <c r="D20" i="18" s="1"/>
  <c r="M49" i="7"/>
  <c r="M6" i="18" s="1"/>
  <c r="C31" i="18" s="1"/>
  <c r="L49" i="7"/>
  <c r="L6" i="18" s="1"/>
  <c r="C30" i="18" s="1"/>
  <c r="K49" i="7"/>
  <c r="K6" i="18" s="1"/>
  <c r="C29" i="18" s="1"/>
  <c r="J49" i="7"/>
  <c r="J6" i="18" s="1"/>
  <c r="C28" i="18" s="1"/>
  <c r="I49" i="7"/>
  <c r="H49" i="7"/>
  <c r="H6" i="18" s="1"/>
  <c r="C26" i="18" s="1"/>
  <c r="G49" i="7"/>
  <c r="G6" i="18" s="1"/>
  <c r="C25" i="18" s="1"/>
  <c r="F49" i="7"/>
  <c r="F6" i="18" s="1"/>
  <c r="C24" i="18" s="1"/>
  <c r="E49" i="7"/>
  <c r="E6" i="18" s="1"/>
  <c r="C23" i="18" s="1"/>
  <c r="D49" i="7"/>
  <c r="D6" i="18" s="1"/>
  <c r="C22" i="18" s="1"/>
  <c r="C49" i="7"/>
  <c r="C6" i="18" s="1"/>
  <c r="C21" i="18" s="1"/>
  <c r="B49" i="7"/>
  <c r="M48" i="7"/>
  <c r="M5" i="18" s="1"/>
  <c r="B31" i="18" s="1"/>
  <c r="L48" i="7"/>
  <c r="L5" i="18" s="1"/>
  <c r="B30" i="18" s="1"/>
  <c r="K48" i="7"/>
  <c r="K5" i="18" s="1"/>
  <c r="B29" i="18" s="1"/>
  <c r="J48" i="7"/>
  <c r="J5" i="18" s="1"/>
  <c r="B28" i="18" s="1"/>
  <c r="I48" i="7"/>
  <c r="I5" i="18" s="1"/>
  <c r="B27" i="18" s="1"/>
  <c r="H48" i="7"/>
  <c r="H5" i="18" s="1"/>
  <c r="B26" i="18" s="1"/>
  <c r="G48" i="7"/>
  <c r="G5" i="18" s="1"/>
  <c r="B25" i="18" s="1"/>
  <c r="F48" i="7"/>
  <c r="F5" i="18" s="1"/>
  <c r="B24" i="18" s="1"/>
  <c r="E48" i="7"/>
  <c r="E5" i="18" s="1"/>
  <c r="B23" i="18" s="1"/>
  <c r="D48" i="7"/>
  <c r="D5" i="18" s="1"/>
  <c r="B22" i="18" s="1"/>
  <c r="C48" i="7"/>
  <c r="C5" i="18" s="1"/>
  <c r="B21" i="18" s="1"/>
  <c r="B48" i="7"/>
  <c r="A60" i="7"/>
  <c r="A77" i="7" s="1"/>
  <c r="A17" i="12" s="1"/>
  <c r="A52" i="7"/>
  <c r="A9" i="18" s="1"/>
  <c r="F19" i="18" s="1"/>
  <c r="A57" i="7"/>
  <c r="A15" i="17" s="1"/>
  <c r="A23" i="7"/>
  <c r="A44" i="7" s="1"/>
  <c r="E47" i="7"/>
  <c r="E64" i="7" s="1"/>
  <c r="E43" i="7"/>
  <c r="M47" i="7"/>
  <c r="M64" i="7" s="1"/>
  <c r="M43" i="7"/>
  <c r="F19" i="12"/>
  <c r="B16" i="12"/>
  <c r="I43" i="7" l="1"/>
  <c r="B61" i="7"/>
  <c r="I47" i="7"/>
  <c r="I64" i="7" s="1"/>
  <c r="G43" i="7"/>
  <c r="G47" i="7"/>
  <c r="G64" i="7" s="1"/>
  <c r="I61" i="7"/>
  <c r="D43" i="7"/>
  <c r="D47" i="7"/>
  <c r="D64" i="7" s="1"/>
  <c r="J38" i="7"/>
  <c r="L43" i="7"/>
  <c r="L77" i="7"/>
  <c r="L76" i="7"/>
  <c r="M68" i="7"/>
  <c r="M74" i="7"/>
  <c r="M67" i="7"/>
  <c r="E61" i="7"/>
  <c r="H43" i="7"/>
  <c r="H61" i="7"/>
  <c r="I76" i="7"/>
  <c r="J61" i="7"/>
  <c r="K61" i="7"/>
  <c r="G61" i="7"/>
  <c r="C61" i="7"/>
  <c r="L61" i="7"/>
  <c r="B77" i="7"/>
  <c r="D61" i="7"/>
  <c r="M61" i="7"/>
  <c r="C76" i="7"/>
  <c r="D75" i="7"/>
  <c r="E77" i="7"/>
  <c r="F74" i="7"/>
  <c r="K71" i="7"/>
  <c r="K74" i="7"/>
  <c r="M66" i="7"/>
  <c r="M77" i="7"/>
  <c r="F61" i="7"/>
  <c r="M73" i="7"/>
  <c r="L68" i="7"/>
  <c r="L73" i="7"/>
  <c r="I77" i="7"/>
  <c r="M72" i="7"/>
  <c r="E67" i="7"/>
  <c r="L72" i="7"/>
  <c r="M76" i="7"/>
  <c r="M71" i="7"/>
  <c r="G76" i="7"/>
  <c r="L74" i="7"/>
  <c r="E71" i="7"/>
  <c r="D74" i="7"/>
  <c r="M75" i="7"/>
  <c r="M70" i="7"/>
  <c r="D66" i="7"/>
  <c r="E75" i="7"/>
  <c r="M69" i="7"/>
  <c r="A13" i="17"/>
  <c r="F43" i="7"/>
  <c r="F47" i="7"/>
  <c r="A12" i="18"/>
  <c r="I19" i="18" s="1"/>
  <c r="F77" i="7"/>
  <c r="C72" i="7"/>
  <c r="K69" i="7"/>
  <c r="A69" i="7"/>
  <c r="A9" i="12" s="1"/>
  <c r="A11" i="18"/>
  <c r="H19" i="18" s="1"/>
  <c r="A71" i="7"/>
  <c r="A11" i="12" s="1"/>
  <c r="A12" i="17"/>
  <c r="C71" i="7"/>
  <c r="K77" i="7"/>
  <c r="K75" i="7"/>
  <c r="A17" i="18"/>
  <c r="N19" i="18" s="1"/>
  <c r="C43" i="7"/>
  <c r="C67" i="7"/>
  <c r="C47" i="7"/>
  <c r="K43" i="7"/>
  <c r="C68" i="7"/>
  <c r="K76" i="7"/>
  <c r="K72" i="7"/>
  <c r="D76" i="7"/>
  <c r="L75" i="7"/>
  <c r="C69" i="7"/>
  <c r="B43" i="7"/>
  <c r="K47" i="7"/>
  <c r="K64" i="7" s="1"/>
  <c r="K66" i="7"/>
  <c r="C74" i="7"/>
  <c r="C70" i="7"/>
  <c r="D72" i="7"/>
  <c r="L71" i="7"/>
  <c r="K70" i="7"/>
  <c r="B47" i="7"/>
  <c r="B64" i="7" s="1"/>
  <c r="D73" i="7"/>
  <c r="D69" i="7"/>
  <c r="L67" i="7"/>
  <c r="C75" i="7"/>
  <c r="C73" i="7"/>
  <c r="K68" i="7"/>
  <c r="L47" i="7"/>
  <c r="L64" i="7" s="1"/>
  <c r="K73" i="7"/>
  <c r="K67" i="7"/>
  <c r="C66" i="7"/>
  <c r="L69" i="7"/>
  <c r="L70" i="7"/>
  <c r="A9" i="17"/>
  <c r="A8" i="18"/>
  <c r="E19" i="18" s="1"/>
  <c r="A16" i="17"/>
  <c r="A15" i="18"/>
  <c r="L19" i="18" s="1"/>
  <c r="G4" i="18"/>
  <c r="A25" i="18" s="1"/>
  <c r="H47" i="7"/>
  <c r="A13" i="18"/>
  <c r="J19" i="18" s="1"/>
  <c r="G73" i="7"/>
  <c r="G74" i="7"/>
  <c r="A73" i="7"/>
  <c r="A13" i="12" s="1"/>
  <c r="G75" i="7"/>
  <c r="A7" i="18"/>
  <c r="D19" i="18" s="1"/>
  <c r="G70" i="7"/>
  <c r="G69" i="7"/>
  <c r="G68" i="7"/>
  <c r="G71" i="7"/>
  <c r="G72" i="7"/>
  <c r="G67" i="7"/>
  <c r="G66" i="7"/>
  <c r="A8" i="17"/>
  <c r="J64" i="7"/>
  <c r="J4" i="18"/>
  <c r="A28" i="18" s="1"/>
  <c r="A11" i="17"/>
  <c r="A70" i="7"/>
  <c r="A10" i="12" s="1"/>
  <c r="E4" i="18"/>
  <c r="A23" i="18" s="1"/>
  <c r="A68" i="7"/>
  <c r="A8" i="12" s="1"/>
  <c r="I68" i="7"/>
  <c r="H69" i="7"/>
  <c r="M4" i="18"/>
  <c r="A31" i="18" s="1"/>
  <c r="J43" i="7"/>
  <c r="A48" i="7"/>
  <c r="A6" i="17" s="1"/>
  <c r="H73" i="7"/>
  <c r="A10" i="17"/>
  <c r="A16" i="18"/>
  <c r="M19" i="18" s="1"/>
  <c r="A17" i="17"/>
  <c r="B13" i="12"/>
  <c r="C15" i="12"/>
  <c r="B14" i="12"/>
  <c r="G19" i="12"/>
  <c r="C13" i="12"/>
  <c r="A14" i="18"/>
  <c r="K19" i="18" s="1"/>
  <c r="A74" i="7"/>
  <c r="A14" i="12" s="1"/>
  <c r="A18" i="17"/>
  <c r="C77" i="7"/>
  <c r="B7" i="12"/>
  <c r="L66" i="7"/>
  <c r="A66" i="7"/>
  <c r="A6" i="12" s="1"/>
  <c r="A6" i="18"/>
  <c r="C19" i="18" s="1"/>
  <c r="C11" i="12"/>
  <c r="A10" i="18"/>
  <c r="G19" i="18" s="1"/>
  <c r="C8" i="12"/>
  <c r="B11" i="12"/>
  <c r="A75" i="7"/>
  <c r="A15" i="12" s="1"/>
  <c r="C9" i="12"/>
  <c r="B10" i="12"/>
  <c r="B12" i="12"/>
  <c r="C7" i="12"/>
  <c r="C10" i="12"/>
  <c r="B9" i="12"/>
  <c r="C14" i="12"/>
  <c r="B8" i="12"/>
  <c r="B17" i="12"/>
  <c r="C12" i="12"/>
  <c r="B6" i="12"/>
  <c r="B15" i="12"/>
  <c r="C6" i="12"/>
  <c r="E76" i="7"/>
  <c r="E72" i="7"/>
  <c r="I74" i="7"/>
  <c r="E73" i="7"/>
  <c r="I70" i="7"/>
  <c r="E69" i="7"/>
  <c r="I66" i="7"/>
  <c r="B71" i="7"/>
  <c r="I73" i="7"/>
  <c r="I69" i="7"/>
  <c r="E68" i="7"/>
  <c r="N48" i="7"/>
  <c r="I75" i="7"/>
  <c r="E74" i="7"/>
  <c r="I71" i="7"/>
  <c r="E70" i="7"/>
  <c r="I67" i="7"/>
  <c r="E66" i="7"/>
  <c r="F70" i="7"/>
  <c r="F66" i="7"/>
  <c r="B76" i="7"/>
  <c r="N76" i="7" s="1"/>
  <c r="F69" i="7"/>
  <c r="J71" i="7"/>
  <c r="J67" i="7"/>
  <c r="H66" i="7"/>
  <c r="D77" i="7"/>
  <c r="J73" i="7"/>
  <c r="F68" i="7"/>
  <c r="J77" i="7"/>
  <c r="F72" i="7"/>
  <c r="D68" i="7"/>
  <c r="B74" i="7"/>
  <c r="F75" i="7"/>
  <c r="J68" i="7"/>
  <c r="B5" i="18"/>
  <c r="B20" i="18" s="1"/>
  <c r="B73" i="7"/>
  <c r="D71" i="7"/>
  <c r="B69" i="7"/>
  <c r="D67" i="7"/>
  <c r="H75" i="7"/>
  <c r="D70" i="7"/>
  <c r="H71" i="7"/>
  <c r="H70" i="7"/>
  <c r="J72" i="7"/>
  <c r="F67" i="7"/>
  <c r="J76" i="7"/>
  <c r="F71" i="7"/>
  <c r="B67" i="7"/>
  <c r="B72" i="7"/>
  <c r="J69" i="7"/>
  <c r="F76" i="7"/>
  <c r="J66" i="7"/>
  <c r="H72" i="7"/>
  <c r="H68" i="7"/>
  <c r="H67" i="7"/>
  <c r="H74" i="7"/>
  <c r="J70" i="7"/>
  <c r="B66" i="7"/>
  <c r="J74" i="7"/>
  <c r="B70" i="7"/>
  <c r="H77" i="7"/>
  <c r="B68" i="7"/>
  <c r="B75" i="7"/>
  <c r="F73" i="7"/>
  <c r="N59" i="7"/>
  <c r="N60" i="7"/>
  <c r="N77" i="7"/>
  <c r="N53" i="7"/>
  <c r="N57" i="7"/>
  <c r="C15" i="17" s="1"/>
  <c r="N58" i="7"/>
  <c r="N56" i="7"/>
  <c r="C14" i="17" s="1"/>
  <c r="B15" i="18"/>
  <c r="L20" i="18" s="1"/>
  <c r="N51" i="7"/>
  <c r="N52" i="7"/>
  <c r="N54" i="7"/>
  <c r="B13" i="18"/>
  <c r="J20" i="18" s="1"/>
  <c r="N55" i="7"/>
  <c r="B9" i="18"/>
  <c r="F20" i="18" s="1"/>
  <c r="B6" i="18"/>
  <c r="C20" i="18" s="1"/>
  <c r="N50" i="7"/>
  <c r="C7" i="18"/>
  <c r="D21" i="18" s="1"/>
  <c r="I6" i="18"/>
  <c r="C27" i="18" s="1"/>
  <c r="N49" i="7"/>
  <c r="C7" i="17" s="1"/>
  <c r="B25" i="12" l="1"/>
  <c r="B26" i="12" s="1"/>
  <c r="D4" i="18"/>
  <c r="A22" i="18" s="1"/>
  <c r="B4" i="18"/>
  <c r="A20" i="18" s="1"/>
  <c r="C16" i="17"/>
  <c r="C13" i="17"/>
  <c r="I4" i="18"/>
  <c r="A27" i="18" s="1"/>
  <c r="K4" i="18"/>
  <c r="A29" i="18" s="1"/>
  <c r="C12" i="17"/>
  <c r="K78" i="7"/>
  <c r="C6" i="17"/>
  <c r="B6" i="17" s="1"/>
  <c r="F4" i="18"/>
  <c r="A24" i="18" s="1"/>
  <c r="F64" i="7"/>
  <c r="L4" i="18"/>
  <c r="A30" i="18" s="1"/>
  <c r="G78" i="7"/>
  <c r="C10" i="17"/>
  <c r="C9" i="17"/>
  <c r="C78" i="7"/>
  <c r="C4" i="18"/>
  <c r="A21" i="18" s="1"/>
  <c r="C64" i="7"/>
  <c r="C8" i="17"/>
  <c r="H64" i="7"/>
  <c r="H4" i="18"/>
  <c r="A26" i="18" s="1"/>
  <c r="A20" i="12"/>
  <c r="A28" i="12" s="1"/>
  <c r="C18" i="17"/>
  <c r="C17" i="17"/>
  <c r="N75" i="7"/>
  <c r="C11" i="17"/>
  <c r="A65" i="7"/>
  <c r="A5" i="18"/>
  <c r="B19" i="18" s="1"/>
  <c r="D78" i="7"/>
  <c r="N73" i="7"/>
  <c r="N69" i="7"/>
  <c r="N70" i="7"/>
  <c r="N67" i="7"/>
  <c r="N74" i="7"/>
  <c r="H78" i="7"/>
  <c r="I78" i="7"/>
  <c r="E78" i="7"/>
  <c r="F78" i="7"/>
  <c r="J78" i="7"/>
  <c r="N66" i="7"/>
  <c r="N68" i="7"/>
  <c r="B78" i="7"/>
  <c r="N71" i="7"/>
  <c r="N72" i="7"/>
  <c r="D7" i="17" l="1"/>
  <c r="B7" i="17" s="1"/>
  <c r="D11" i="17"/>
  <c r="B11" i="17" s="1"/>
  <c r="D18" i="17"/>
  <c r="B18" i="17" s="1"/>
  <c r="D10" i="17"/>
  <c r="D20" i="17" s="1"/>
  <c r="D9" i="17"/>
  <c r="B9" i="17" s="1"/>
  <c r="D13" i="17"/>
  <c r="B13" i="17" s="1"/>
  <c r="D12" i="17"/>
  <c r="B12" i="17" s="1"/>
  <c r="D17" i="17"/>
  <c r="B17" i="17" s="1"/>
  <c r="D16" i="17"/>
  <c r="B16" i="17" s="1"/>
  <c r="D8" i="17"/>
  <c r="B8" i="17" s="1"/>
  <c r="D15" i="17"/>
  <c r="B15" i="17" s="1"/>
  <c r="D14" i="17"/>
  <c r="B14" i="17" s="1"/>
  <c r="B29" i="12"/>
  <c r="B30" i="12" s="1"/>
  <c r="B19" i="12"/>
  <c r="B21" i="12" s="1"/>
  <c r="B22" i="12" s="1"/>
  <c r="B27" i="12"/>
  <c r="B28" i="12" s="1"/>
  <c r="C20" i="17"/>
  <c r="A26" i="12"/>
  <c r="A22" i="12"/>
  <c r="A24" i="12"/>
  <c r="A30" i="12"/>
  <c r="B10" i="17" l="1"/>
  <c r="B20" i="12"/>
  <c r="B23" i="12"/>
  <c r="B24" i="12" s="1"/>
  <c r="B20"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04" refreshedVersion="0" background="1">
    <extLst>
      <ext xmlns:x15="http://schemas.microsoft.com/office/spreadsheetml/2010/11/main" uri="{DE250136-89BD-433C-8126-D09CA5730AF9}">
        <x15:connection id="Table13-eb24848e-6df1-40d5-91d2-979c52a7c16d"/>
      </ext>
    </extLst>
  </connection>
  <connection id="2" xr16:uid="{00000000-0015-0000-FFFF-FFFF01000000}"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<sst xmlns="http://schemas.openxmlformats.org/spreadsheetml/2006/main" count="106" uniqueCount="85">
  <si>
    <t>Outil de standardisation de la taille développé par The DHS Program</t>
  </si>
  <si>
    <t>Notes sur l’utilisation du modèle de standardisation taille/longueur</t>
  </si>
  <si>
    <t>Sheets</t>
  </si>
  <si>
    <t>Worksheet:</t>
  </si>
  <si>
    <t>Remplacez le nom A par le nom J dans les rangées 8 à 17 de la colonne A de la feuille de calcul par les noms des mesureurs à standardiser. Le modèle permet d’accueillir jusqu’à 12 mesureurs, mais l’OMS recommande de ne pas en standardiser plus de 10 à la fois.  Gardez les noms inutilisés vide. Ne supprimez pas de rangées.</t>
  </si>
  <si>
    <t>Remplacez Enfant 1 à Enfant 10 par les noms des enfants. Dix enfants sont recommandés pour la standardisation, mais le modèle autorise moins de 10 enfants et jusqu’à 12 enfants. L’OMS recommande un minimum de dix enfants pour calculer la précision et l’exactitude. Gardez les colonnes inutilisées sur des noms d’enfants vides. Ne supprimez pas de colonnes.</t>
  </si>
  <si>
    <t xml:space="preserve">Remplacer « Expert » dans la colonne A rangées 7 par le nom de l’expert mesureur par rapport auquel les mesureurs sont standardisés. </t>
  </si>
  <si>
    <t>Notez les mesures pour l’expert pour le tour 1 des mesures dans les cellules B7 à M7.</t>
  </si>
  <si>
    <t>Indiquez si l’enfant a été mesuré couché ou debout dans les cellules B20 à M20.</t>
  </si>
  <si>
    <t>Notez les mesures pour les mesureurs pour le tour 1 des mesures dans les cellules B8 à M19.</t>
  </si>
  <si>
    <t>Notez les mesures pour l'expert pour le tour 2 des mesures dans les cellules B23 à M23.</t>
  </si>
  <si>
    <t>Notez les mesures pour les mesureurs pour le tour 2 des mesures dans les cellules B24 à M35.</t>
  </si>
  <si>
    <t>Si les mesures des experts du tour 1 et du tour 2 diffèrent de plus de 1 cm, enregistrez une troisième mesure pour l'expert dans les cases correspondantes de B39 à M39.</t>
  </si>
  <si>
    <t>Les estimations de la précision et de l'exactitude seront présentées plus bas dans la feuille de travail.</t>
  </si>
  <si>
    <t>Exactitude:</t>
  </si>
  <si>
    <t>Sélectionnez un enfant en particulier pour  vérifier la précision des mesures du premier et du deuxième tour pour cet enfant faite par l'expert et les mesureurs.</t>
  </si>
  <si>
    <t>Si l'"Expert" n'a pas une précision acceptable (comme on le voit dans la feuille de résultats), n'utilisez pas la feuille de précision.</t>
  </si>
  <si>
    <t>Précision</t>
  </si>
  <si>
    <t>Affiche la précision de chaque mesureur pour chaque enfant. Aucune saisie nécessaire sur cette feuille.</t>
  </si>
  <si>
    <t>Résultats</t>
  </si>
  <si>
    <t>Présente les estimations d'exactitude et de précision pour chaque mesureur et s'ils ont réussi ou échoué la standardisation. Aucune saisie nécessaire sur cette feuille.</t>
  </si>
  <si>
    <r>
      <t xml:space="preserve">Si l'"Expert" n'a pas une précision acceptable, les résultats des mesureurs ne seront présentés que pour la </t>
    </r>
    <r>
      <rPr>
        <b/>
        <sz val="10"/>
        <rFont val="Arial"/>
        <family val="2"/>
      </rPr>
      <t>précision</t>
    </r>
    <r>
      <rPr>
        <sz val="10"/>
        <rFont val="Arial"/>
        <family val="2"/>
      </rPr>
      <t xml:space="preserve"> et non pour </t>
    </r>
    <r>
      <rPr>
        <b/>
        <sz val="10"/>
        <rFont val="Arial"/>
        <family val="2"/>
      </rPr>
      <t>l'exactitude</t>
    </r>
    <r>
      <rPr>
        <sz val="10"/>
        <rFont val="Arial"/>
        <family val="2"/>
      </rPr>
      <t>.</t>
    </r>
  </si>
  <si>
    <t>Examinez les résultats individuels de chaque mesureur et si le mesureur a échoué à la précision ou à l'exactitude, entrez manuellement la ou les raisons potentielles de l'échec (par exemple, erreur d'enregistrement, mesure constamment des valeures de hauteur plus élevées que celle de l'expert, mesure correcte des enfants debout mais pas couchés, etc. )</t>
  </si>
  <si>
    <t xml:space="preserve">Travail d'exactitutde: </t>
  </si>
  <si>
    <t>Feuille de calcul utilisée pour la feuille de précision. Besoin de filtrer les noms dans la colonne A - voir immédiatement ci-dessous.</t>
  </si>
  <si>
    <t>Sélectionnez le filtre dans la cellule A5, et une fois sélectionné, cliquez sur OK pour afficher uniquement les noms des mesureurs inclus et exclure les rangées vides.</t>
  </si>
  <si>
    <t>Travail de Précision:</t>
  </si>
  <si>
    <t>Feuille de calcul utilisée pour la feuille de Précision. Aucune saisie nécessaire sur cette feuille.</t>
  </si>
  <si>
    <t>Outil développé le 27 février 2019. Mis à jour le avril 4, 2022</t>
  </si>
  <si>
    <t>Développé par The DHS Program</t>
  </si>
  <si>
    <t>Mesure de longueur/hauteur (en cm)</t>
  </si>
  <si>
    <t>Tour 1 des mesures</t>
  </si>
  <si>
    <t>2ème entrée</t>
  </si>
  <si>
    <t>Enfant 1</t>
  </si>
  <si>
    <t>Enfant 2</t>
  </si>
  <si>
    <t>Enfant 3</t>
  </si>
  <si>
    <t>Enfant 4</t>
  </si>
  <si>
    <t>Enfant 5</t>
  </si>
  <si>
    <t>Enfant 6</t>
  </si>
  <si>
    <t>Enfant 7</t>
  </si>
  <si>
    <t>Enfant 8</t>
  </si>
  <si>
    <t>Enfant 9</t>
  </si>
  <si>
    <t>Enfant 10</t>
  </si>
  <si>
    <t>Expert</t>
  </si>
  <si>
    <t>Nom A</t>
  </si>
  <si>
    <t>Nom B</t>
  </si>
  <si>
    <t>Nom C</t>
  </si>
  <si>
    <t>Nom D</t>
  </si>
  <si>
    <t>Nom E</t>
  </si>
  <si>
    <t>Nom F</t>
  </si>
  <si>
    <t>Nom G</t>
  </si>
  <si>
    <t>Nom H</t>
  </si>
  <si>
    <t>Nom I</t>
  </si>
  <si>
    <t>Nom J</t>
  </si>
  <si>
    <t>Couché/Debout</t>
  </si>
  <si>
    <t>Tour 2 des mesures</t>
  </si>
  <si>
    <t>Tour 3 des mesures (seulement si les mesures 1 et 2 de l'Expert diffèrent de 1 cm or plus)</t>
  </si>
  <si>
    <t>Moyennes (médiane si 3 mesures)</t>
  </si>
  <si>
    <t>Différence de mesure 1 et 2</t>
  </si>
  <si>
    <t>Différence de mesure par rapport à l'expert</t>
  </si>
  <si>
    <t>Exactitude</t>
  </si>
  <si>
    <t>Choisissez le nom d'un enfant:</t>
  </si>
  <si>
    <t>Réussite/Échec</t>
  </si>
  <si>
    <t>Exactitutde</t>
  </si>
  <si>
    <t>Motif</t>
  </si>
  <si>
    <t>Moyenne</t>
  </si>
  <si>
    <t>&lt;</t>
  </si>
  <si>
    <t>Réussite/Échec (expert)</t>
  </si>
  <si>
    <r>
      <rPr>
        <b/>
        <sz val="10"/>
        <rFont val="Arial"/>
        <family val="2"/>
      </rPr>
      <t>Note:</t>
    </r>
    <r>
      <rPr>
        <sz val="10"/>
        <rFont val="Arial"/>
        <family val="2"/>
      </rPr>
      <t xml:space="preserve"> Équation utilisée pour déterminer la réussite/l'échec de la précision et l'exactitude</t>
    </r>
  </si>
  <si>
    <t xml:space="preserve">L’erreur technique de mesure </t>
  </si>
  <si>
    <t>Précision=2*ETM</t>
  </si>
  <si>
    <t>Exactitutde=2.8*ETM</t>
  </si>
  <si>
    <t>Enfant</t>
  </si>
  <si>
    <t>Décompte des mesures</t>
  </si>
  <si>
    <t>Nom</t>
  </si>
  <si>
    <t>Mesure 1</t>
  </si>
  <si>
    <t>Mesure 2</t>
  </si>
  <si>
    <t>offset</t>
  </si>
  <si>
    <t>Vraie valeur</t>
  </si>
  <si>
    <t>Vraie valeur -</t>
  </si>
  <si>
    <t>Moyenne -</t>
  </si>
  <si>
    <t>Cliquez sur le filtre dans la colonne A puis cliquez simplement sur OK pour re-filtrer le nombre correct de mesureurs</t>
  </si>
  <si>
    <t>Precision</t>
  </si>
  <si>
    <t>Name</t>
  </si>
  <si>
    <t>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</si>
</sst>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14">
    <font>
      <sz val="10"/>
      <name val="Arial"/>
      <family val="2"/>
    </font>
    <font>
      <sz val="10"/>
      <name val="Arial"/>
      <family val="2"/>
    </font>
    <font>
      <b/>
      <sz val="10"/>
      <color indexed="18"/>
      <name val="Arial"/>
      <family val="2"/>
    </font>
    <font>
      <sz val="10"/>
      <color indexed="16"/>
      <name val="Arial"/>
      <family val="2"/>
    </font>
    <font>
      <b/>
      <sz val="10"/>
      <name val="Arial"/>
      <family val="2"/>
    </font>
    <font>
      <sz val="10"/>
      <color theme="1"/>
      <name val="Arial"/>
      <family val="2"/>
    </font>
    <font>
      <b/>
      <sz val="10"/>
      <color theme="0"/>
      <name val="Arial"/>
      <family val="2"/>
    </font>
    <font>
      <sz val="9"/>
      <color rgb="FF333333"/>
      <name val="Verdana"/>
      <family val="2"/>
    </font>
    <font>
      <sz val="14"/>
      <color indexed="16"/>
      <name val="Calibri"/>
      <family val="2"/>
      <scheme val="minor"/>
    </font>
    <font>
      <sz val="11"/>
      <color rgb="FF006100"/>
      <name val="Calibri"/>
      <family val="2"/>
      <scheme val="minor"/>
    </font>
    <font>
      <b/>
      <sz val="10"/>
      <color indexed="16"/>
      <name val="Arial"/>
      <family val="2"/>
    </font>
    <font>
      <b/>
      <sz val="18"/>
      <name val="Calibri"/>
      <family val="2"/>
      <scheme val="minor"/>
    </font>
    <font>
      <u/>
      <sz val="10"/>
      <name val="Arial"/>
      <family val="2"/>
    </font>
    <font>
      <sz val="9"/>
      <name val="Roboto-Light"/>
    </font>
  </fonts>
  <fills count="11">
    <fill>
      <patternFill patternType="none"/>
    </fill>
    <fill>
      <patternFill patternType="gray125"/>
    </fill>
    <fill>
      <patternFill patternType="solid">
        <fgColor theme="4"/>
        <bgColor theme="4"/>
      </patternFill>
    </fill>
    <fill>
      <patternFill patternType="solid">
        <fgColor rgb="FFC6EFCE"/>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249977111117893"/>
        <bgColor theme="4"/>
      </patternFill>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indexed="64"/>
      </left>
      <right/>
      <top style="thin">
        <color indexed="64"/>
      </top>
      <bottom style="thin">
        <color theme="4" tint="0.39997558519241921"/>
      </bottom>
      <diagonal/>
    </border>
    <border>
      <left style="thin">
        <color theme="4" tint="0.3999755851924192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9" fillId="3" borderId="0" applyNumberFormat="0" applyBorder="0" applyAlignment="0" applyProtection="0"/>
  </cellStyleXfs>
  <cellXfs count="64">
    <xf numFmtId="0" fontId="0" fillId="0" borderId="0" xfId="0"/>
    <xf numFmtId="164" fontId="1" fillId="0" borderId="0" xfId="0" applyNumberFormat="1" applyFont="1" applyAlignment="1">
      <alignment horizontal="center"/>
    </xf>
    <xf numFmtId="164" fontId="3" fillId="0" borderId="0" xfId="0" applyNumberFormat="1" applyFont="1" applyAlignment="1">
      <alignment horizontal="center"/>
    </xf>
    <xf numFmtId="0" fontId="2" fillId="0" borderId="0" xfId="0" applyFont="1" applyAlignment="1">
      <alignment horizontal="left"/>
    </xf>
    <xf numFmtId="0" fontId="4" fillId="0" borderId="0" xfId="0" applyFont="1"/>
    <xf numFmtId="164" fontId="3" fillId="0" borderId="5" xfId="0" applyNumberFormat="1" applyFont="1" applyBorder="1" applyAlignment="1">
      <alignment horizontal="left"/>
    </xf>
    <xf numFmtId="0" fontId="7" fillId="0" borderId="0" xfId="0" applyFont="1"/>
    <xf numFmtId="0" fontId="6" fillId="2" borderId="4" xfId="0" applyFont="1" applyFill="1" applyBorder="1"/>
    <xf numFmtId="164" fontId="8" fillId="0" borderId="0" xfId="0" applyNumberFormat="1" applyFont="1" applyAlignment="1" applyProtection="1">
      <alignment horizontal="right"/>
      <protection locked="0"/>
    </xf>
    <xf numFmtId="164" fontId="5" fillId="4" borderId="4" xfId="0" applyNumberFormat="1" applyFont="1" applyFill="1" applyBorder="1" applyAlignment="1" applyProtection="1">
      <alignment horizontal="center"/>
      <protection locked="0"/>
    </xf>
    <xf numFmtId="164" fontId="5" fillId="4" borderId="3" xfId="0" applyNumberFormat="1" applyFont="1" applyFill="1" applyBorder="1" applyAlignment="1" applyProtection="1">
      <alignment horizontal="center"/>
      <protection locked="0"/>
    </xf>
    <xf numFmtId="164" fontId="5" fillId="4" borderId="1" xfId="0" applyNumberFormat="1" applyFont="1" applyFill="1" applyBorder="1" applyAlignment="1" applyProtection="1">
      <alignment horizontal="center"/>
      <protection locked="0"/>
    </xf>
    <xf numFmtId="164" fontId="5" fillId="4" borderId="2" xfId="0" applyNumberFormat="1" applyFont="1" applyFill="1" applyBorder="1" applyAlignment="1" applyProtection="1">
      <alignment horizontal="center"/>
      <protection locked="0"/>
    </xf>
    <xf numFmtId="164" fontId="3" fillId="0" borderId="0" xfId="0" applyNumberFormat="1" applyFont="1" applyAlignment="1">
      <alignment horizontal="left"/>
    </xf>
    <xf numFmtId="0" fontId="0" fillId="0" borderId="0" xfId="0" applyAlignment="1">
      <alignment horizontal="left"/>
    </xf>
    <xf numFmtId="164" fontId="4" fillId="0" borderId="0" xfId="0" applyNumberFormat="1" applyFont="1"/>
    <xf numFmtId="164" fontId="0" fillId="0" borderId="0" xfId="0" applyNumberFormat="1"/>
    <xf numFmtId="164" fontId="7" fillId="0" borderId="0" xfId="0" applyNumberFormat="1" applyFont="1"/>
    <xf numFmtId="0" fontId="9" fillId="3" borderId="0" xfId="1"/>
    <xf numFmtId="2" fontId="10" fillId="4" borderId="0" xfId="0" applyNumberFormat="1" applyFont="1" applyFill="1" applyAlignment="1">
      <alignment horizontal="center"/>
    </xf>
    <xf numFmtId="2" fontId="9" fillId="3" borderId="0" xfId="1" applyNumberFormat="1" applyAlignment="1">
      <alignment horizontal="center"/>
    </xf>
    <xf numFmtId="165" fontId="3" fillId="4" borderId="0" xfId="0" applyNumberFormat="1" applyFont="1" applyFill="1" applyAlignment="1">
      <alignment horizontal="center"/>
    </xf>
    <xf numFmtId="164" fontId="5" fillId="5" borderId="4" xfId="0" applyNumberFormat="1" applyFont="1" applyFill="1" applyBorder="1" applyAlignment="1" applyProtection="1">
      <alignment horizontal="center"/>
      <protection locked="0"/>
    </xf>
    <xf numFmtId="164" fontId="5" fillId="5" borderId="3" xfId="0" applyNumberFormat="1" applyFont="1" applyFill="1" applyBorder="1" applyAlignment="1" applyProtection="1">
      <alignment horizontal="center"/>
      <protection locked="0"/>
    </xf>
    <xf numFmtId="0" fontId="6" fillId="8" borderId="4" xfId="0" applyFont="1" applyFill="1" applyBorder="1"/>
    <xf numFmtId="165" fontId="0" fillId="0" borderId="0" xfId="0" applyNumberFormat="1"/>
    <xf numFmtId="0" fontId="0" fillId="0" borderId="0" xfId="0" applyAlignment="1">
      <alignment horizontal="right"/>
    </xf>
    <xf numFmtId="0" fontId="6" fillId="2" borderId="4" xfId="0" applyFont="1" applyFill="1" applyBorder="1" applyAlignment="1">
      <alignment shrinkToFit="1"/>
    </xf>
    <xf numFmtId="0" fontId="6" fillId="8" borderId="4" xfId="0" applyFont="1" applyFill="1" applyBorder="1" applyAlignment="1">
      <alignment shrinkToFit="1"/>
    </xf>
    <xf numFmtId="164" fontId="1" fillId="5" borderId="0" xfId="0" applyNumberFormat="1" applyFont="1" applyFill="1" applyAlignment="1">
      <alignment horizontal="center"/>
    </xf>
    <xf numFmtId="164" fontId="1" fillId="6" borderId="0" xfId="0" applyNumberFormat="1" applyFont="1" applyFill="1" applyAlignment="1">
      <alignment horizontal="center"/>
    </xf>
    <xf numFmtId="164" fontId="3" fillId="4" borderId="0" xfId="0" applyNumberFormat="1" applyFont="1" applyFill="1" applyAlignment="1">
      <alignment horizontal="center"/>
    </xf>
    <xf numFmtId="0" fontId="6" fillId="2" borderId="6" xfId="0" applyFont="1" applyFill="1" applyBorder="1" applyAlignment="1">
      <alignment shrinkToFit="1"/>
    </xf>
    <xf numFmtId="0" fontId="6" fillId="8" borderId="4" xfId="0" applyFont="1" applyFill="1" applyBorder="1" applyAlignment="1" applyProtection="1">
      <alignment shrinkToFit="1"/>
      <protection locked="0"/>
    </xf>
    <xf numFmtId="0" fontId="6" fillId="2" borderId="4" xfId="0" applyFont="1" applyFill="1" applyBorder="1" applyAlignment="1" applyProtection="1">
      <alignment shrinkToFit="1"/>
      <protection locked="0"/>
    </xf>
    <xf numFmtId="2" fontId="3" fillId="4" borderId="0" xfId="0" applyNumberFormat="1" applyFont="1" applyFill="1" applyAlignment="1">
      <alignment horizontal="center"/>
    </xf>
    <xf numFmtId="166" fontId="3" fillId="4" borderId="0" xfId="0" applyNumberFormat="1" applyFont="1" applyFill="1" applyAlignment="1">
      <alignment horizontal="center"/>
    </xf>
    <xf numFmtId="2" fontId="3" fillId="5" borderId="0" xfId="0" applyNumberFormat="1" applyFont="1" applyFill="1" applyAlignment="1">
      <alignment horizontal="center"/>
    </xf>
    <xf numFmtId="164" fontId="0" fillId="9" borderId="0" xfId="0" applyNumberFormat="1" applyFill="1" applyProtection="1">
      <protection locked="0"/>
    </xf>
    <xf numFmtId="1" fontId="0" fillId="0" borderId="0" xfId="0" applyNumberFormat="1" applyAlignment="1">
      <alignment horizontal="right"/>
    </xf>
    <xf numFmtId="2" fontId="10" fillId="4" borderId="0" xfId="0" applyNumberFormat="1" applyFont="1" applyFill="1" applyAlignment="1" applyProtection="1">
      <alignment horizontal="center"/>
      <protection locked="0"/>
    </xf>
    <xf numFmtId="0" fontId="11" fillId="0" borderId="0" xfId="0" applyFont="1"/>
    <xf numFmtId="0" fontId="12" fillId="0" borderId="0" xfId="0" applyFont="1"/>
    <xf numFmtId="0" fontId="0" fillId="7" borderId="0" xfId="0" applyFill="1" applyProtection="1">
      <protection locked="0"/>
    </xf>
    <xf numFmtId="0" fontId="0" fillId="0" borderId="0" xfId="0" applyAlignment="1">
      <alignment wrapText="1"/>
    </xf>
    <xf numFmtId="0" fontId="0" fillId="10" borderId="10" xfId="0" applyFill="1" applyBorder="1"/>
    <xf numFmtId="0" fontId="0" fillId="10" borderId="0" xfId="0" applyFill="1"/>
    <xf numFmtId="0" fontId="0" fillId="10" borderId="11" xfId="0" applyFill="1" applyBorder="1"/>
    <xf numFmtId="0" fontId="0" fillId="10" borderId="12" xfId="0" applyFill="1" applyBorder="1"/>
    <xf numFmtId="0" fontId="0" fillId="10" borderId="13" xfId="0" applyFill="1" applyBorder="1"/>
    <xf numFmtId="0" fontId="0" fillId="10" borderId="14" xfId="0" applyFill="1" applyBorder="1"/>
    <xf numFmtId="164" fontId="3" fillId="0" borderId="0" xfId="0" applyNumberFormat="1" applyFont="1" applyAlignment="1" applyProtection="1">
      <alignment horizontal="center"/>
      <protection locked="0"/>
    </xf>
    <xf numFmtId="0" fontId="0" fillId="7" borderId="0" xfId="0" applyFill="1" applyAlignment="1" applyProtection="1">
      <alignment wrapText="1"/>
      <protection locked="0"/>
    </xf>
    <xf numFmtId="164" fontId="3" fillId="0" borderId="13" xfId="0" applyNumberFormat="1" applyFont="1" applyBorder="1" applyAlignment="1">
      <alignment horizontal="left"/>
    </xf>
    <xf numFmtId="0" fontId="4" fillId="0" borderId="0" xfId="0" applyFont="1" applyAlignment="1">
      <alignment horizontal="centerContinuous"/>
    </xf>
    <xf numFmtId="0" fontId="0" fillId="0" borderId="0" xfId="0" applyAlignment="1">
      <alignment horizontal="centerContinuous"/>
    </xf>
    <xf numFmtId="0" fontId="4" fillId="0" borderId="0" xfId="0" applyFont="1" applyAlignment="1">
      <alignment wrapText="1"/>
    </xf>
    <xf numFmtId="2" fontId="3" fillId="4" borderId="0" xfId="0" applyNumberFormat="1" applyFont="1" applyFill="1" applyAlignment="1">
      <alignment horizontal="left" wrapText="1"/>
    </xf>
    <xf numFmtId="2" fontId="3" fillId="4" borderId="0" xfId="0" applyNumberFormat="1" applyFont="1" applyFill="1" applyAlignment="1">
      <alignment horizontal="left"/>
    </xf>
    <xf numFmtId="0" fontId="13" fillId="0" borderId="0" xfId="0" applyFont="1" applyAlignment="1">
      <alignment vertical="center"/>
    </xf>
    <xf numFmtId="164" fontId="3" fillId="0" borderId="13" xfId="0" applyNumberFormat="1" applyFont="1" applyBorder="1" applyAlignment="1">
      <alignment horizontal="center" shrinkToFit="1"/>
    </xf>
    <xf numFmtId="0" fontId="0" fillId="10" borderId="7" xfId="0" applyFill="1" applyBorder="1" applyAlignment="1">
      <alignment vertical="center" wrapText="1"/>
    </xf>
    <xf numFmtId="0" fontId="0" fillId="0" borderId="8" xfId="0" applyBorder="1" applyAlignment="1">
      <alignment wrapText="1"/>
    </xf>
    <xf numFmtId="0" fontId="0" fillId="0" borderId="9" xfId="0" applyBorder="1" applyAlignment="1">
      <alignment wrapText="1"/>
    </xf>
  </cellXfs>
  <cellStyles count="2">
    <cellStyle name="Good" xfId="1" builtinId="26"/>
    <cellStyle name="Normal" xfId="0" builtinId="0"/>
  </cellStyles>
  <dxfs count="10">
    <dxf>
      <font>
        <color rgb="FF9C0006"/>
      </font>
      <fill>
        <patternFill>
          <bgColor rgb="FFFFC7CE"/>
        </patternFill>
      </fill>
    </dxf>
    <dxf>
      <font>
        <color rgb="FF9C0006"/>
      </font>
      <fill>
        <patternFill>
          <bgColor rgb="FFFFC7CE"/>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DCDC99"/>
      <color rgb="FFFFFFBE"/>
      <color rgb="FFFFFF00"/>
      <color rgb="FFB15928"/>
      <color rgb="FFFFFF99"/>
      <color rgb="FF6A3D9A"/>
      <color rgb="FFCAB2D6"/>
      <color rgb="FFFF7F00"/>
      <color rgb="FFFDBF6F"/>
      <color rgb="FFE31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 Id="rId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Exactitude!$A$5</c:f>
          <c:strCache>
            <c:ptCount val="1"/>
            <c:pt idx="0">
              <c:v>Enfant 1</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'Travail d''Exactitutde '!$B$5</c:f>
              <c:strCache>
                <c:ptCount val="1"/>
                <c:pt idx="0">
                  <c:v>Mesure 1</c:v>
                </c:pt>
              </c:strCache>
            </c:strRef>
          </c:tx>
          <c:spPr>
            <a:ln w="19050" cap="rnd">
              <a:noFill/>
              <a:round/>
            </a:ln>
            <a:effectLst/>
          </c:spPr>
          <c:marker>
            <c:symbol val="circle"/>
            <c:size val="5"/>
            <c:spPr>
              <a:solidFill>
                <a:schemeClr val="tx1"/>
              </a:solidFill>
              <a:ln w="12700">
                <a:solidFill>
                  <a:schemeClr val="tx1">
                    <a:lumMod val="95000"/>
                    <a:lumOff val="5000"/>
                  </a:schemeClr>
                </a:solidFill>
              </a:ln>
              <a:effectLst/>
            </c:spPr>
          </c:marker>
          <c:cat>
            <c:strRef>
              <c:f>'Travail d''Exactitutde '!$A$6:$A$15</c:f>
              <c:strCache>
                <c:ptCount val="10"/>
                <c:pt idx="0">
                  <c:v>Nom A</c:v>
                </c:pt>
                <c:pt idx="1">
                  <c:v>Nom B</c:v>
                </c:pt>
                <c:pt idx="2">
                  <c:v>Nom C</c:v>
                </c:pt>
                <c:pt idx="3">
                  <c:v>Nom D</c:v>
                </c:pt>
                <c:pt idx="4">
                  <c:v>Nom E</c:v>
                </c:pt>
                <c:pt idx="5">
                  <c:v>Nom F</c:v>
                </c:pt>
                <c:pt idx="6">
                  <c:v>Nom G</c:v>
                </c:pt>
                <c:pt idx="7">
                  <c:v>Nom H</c:v>
                </c:pt>
                <c:pt idx="8">
                  <c:v>Nom I</c:v>
                </c:pt>
                <c:pt idx="9">
                  <c:v>Nom J</c:v>
                </c:pt>
              </c:strCache>
            </c:strRef>
          </c:cat>
          <c:val>
            <c:numRef>
              <c:f>'Travail d''Exactitutde '!$B$6:$B$17</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6D7-460A-BF3E-E249A289C797}"/>
            </c:ext>
          </c:extLst>
        </c:ser>
        <c:ser>
          <c:idx val="7"/>
          <c:order val="1"/>
          <c:tx>
            <c:strRef>
              <c:f>'Travail d''Exactitutde '!$C$5</c:f>
              <c:strCache>
                <c:ptCount val="1"/>
                <c:pt idx="0">
                  <c:v>Mesure 2</c:v>
                </c:pt>
              </c:strCache>
            </c:strRef>
          </c:tx>
          <c:spPr>
            <a:ln w="19050" cap="rnd">
              <a:noFill/>
              <a:round/>
            </a:ln>
            <a:effectLst/>
          </c:spPr>
          <c:marker>
            <c:symbol val="circle"/>
            <c:size val="5"/>
            <c:spPr>
              <a:solidFill>
                <a:srgbClr val="00B0F0"/>
              </a:solidFill>
              <a:ln w="12700">
                <a:solidFill>
                  <a:srgbClr val="00B0F0"/>
                </a:solidFill>
              </a:ln>
              <a:effectLst/>
            </c:spPr>
          </c:marker>
          <c:val>
            <c:numRef>
              <c:f>'Travail d''Exactitutde '!$C$6:$C$17</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82E-42A6-A8B4-63C9CF90D84D}"/>
            </c:ext>
          </c:extLst>
        </c:ser>
        <c:dLbls>
          <c:showLegendKey val="0"/>
          <c:showVal val="0"/>
          <c:showCatName val="0"/>
          <c:showSerName val="0"/>
          <c:showPercent val="0"/>
          <c:showBubbleSize val="0"/>
        </c:dLbls>
        <c:marker val="1"/>
        <c:smooth val="0"/>
        <c:axId val="340738696"/>
        <c:axId val="340739088"/>
      </c:lineChart>
      <c:scatterChart>
        <c:scatterStyle val="smoothMarker"/>
        <c:varyColors val="0"/>
        <c:ser>
          <c:idx val="1"/>
          <c:order val="2"/>
          <c:tx>
            <c:strRef>
              <c:f>'Travail d''Exactitutde '!$D$19</c:f>
              <c:strCache>
                <c:ptCount val="1"/>
                <c:pt idx="0">
                  <c:v>Vraie valeur</c:v>
                </c:pt>
              </c:strCache>
            </c:strRef>
          </c:tx>
          <c:spPr>
            <a:ln w="19050" cap="rnd">
              <a:solidFill>
                <a:schemeClr val="accent2"/>
              </a:solidFill>
              <a:round/>
            </a:ln>
            <a:effectLst/>
          </c:spPr>
          <c:marker>
            <c:symbol val="none"/>
          </c:marker>
          <c:xVal>
            <c:numRef>
              <c:f>'Travail d''Exactitutde '!$A$19:$A$20</c:f>
              <c:numCache>
                <c:formatCode>0</c:formatCode>
                <c:ptCount val="2"/>
                <c:pt idx="0" formatCode="General">
                  <c:v>0</c:v>
                </c:pt>
                <c:pt idx="1">
                  <c:v>0.5</c:v>
                </c:pt>
              </c:numCache>
            </c:numRef>
          </c:xVal>
          <c:yVal>
            <c:numRef>
              <c:f>'Travail d''Exactitutde '!$B$19:$B$20</c:f>
              <c:numCache>
                <c:formatCode>0.0</c:formatCode>
                <c:ptCount val="2"/>
                <c:pt idx="0">
                  <c:v>0</c:v>
                </c:pt>
                <c:pt idx="1">
                  <c:v>0</c:v>
                </c:pt>
              </c:numCache>
            </c:numRef>
          </c:yVal>
          <c:smooth val="1"/>
          <c:extLst>
            <c:ext xmlns:c16="http://schemas.microsoft.com/office/drawing/2014/chart" uri="{C3380CC4-5D6E-409C-BE32-E72D297353CC}">
              <c16:uniqueId val="{00000001-B6D7-460A-BF3E-E249A289C797}"/>
            </c:ext>
          </c:extLst>
        </c:ser>
        <c:ser>
          <c:idx val="3"/>
          <c:order val="3"/>
          <c:tx>
            <c:strRef>
              <c:f>'Travail d''Exactitutde '!$D$21</c:f>
              <c:strCache>
                <c:ptCount val="1"/>
                <c:pt idx="0">
                  <c:v>Vraie valeur ± 1</c:v>
                </c:pt>
              </c:strCache>
            </c:strRef>
          </c:tx>
          <c:spPr>
            <a:ln w="19050" cap="rnd">
              <a:solidFill>
                <a:schemeClr val="accent2"/>
              </a:solidFill>
              <a:prstDash val="dash"/>
              <a:round/>
            </a:ln>
            <a:effectLst/>
          </c:spPr>
          <c:marker>
            <c:symbol val="none"/>
          </c:marker>
          <c:xVal>
            <c:numRef>
              <c:f>'Travail d''Exactitutde '!$A$21:$A$22</c:f>
              <c:numCache>
                <c:formatCode>0</c:formatCode>
                <c:ptCount val="2"/>
                <c:pt idx="0">
                  <c:v>0</c:v>
                </c:pt>
                <c:pt idx="1">
                  <c:v>0.5</c:v>
                </c:pt>
              </c:numCache>
            </c:numRef>
          </c:xVal>
          <c:yVal>
            <c:numRef>
              <c:f>'Travail d''Exactitutde '!$B$21:$B$22</c:f>
              <c:numCache>
                <c:formatCode>0.0</c:formatCode>
                <c:ptCount val="2"/>
                <c:pt idx="0">
                  <c:v>1</c:v>
                </c:pt>
                <c:pt idx="1">
                  <c:v>1</c:v>
                </c:pt>
              </c:numCache>
            </c:numRef>
          </c:yVal>
          <c:smooth val="1"/>
          <c:extLst>
            <c:ext xmlns:c16="http://schemas.microsoft.com/office/drawing/2014/chart" uri="{C3380CC4-5D6E-409C-BE32-E72D297353CC}">
              <c16:uniqueId val="{00000002-B6D7-460A-BF3E-E249A289C797}"/>
            </c:ext>
          </c:extLst>
        </c:ser>
        <c:ser>
          <c:idx val="4"/>
          <c:order val="4"/>
          <c:tx>
            <c:strRef>
              <c:f>'Travail d''Exactitutde '!$D$23</c:f>
              <c:strCache>
                <c:ptCount val="1"/>
                <c:pt idx="0">
                  <c:v>Vraie valeur -</c:v>
                </c:pt>
              </c:strCache>
            </c:strRef>
          </c:tx>
          <c:spPr>
            <a:ln w="19050" cap="rnd">
              <a:solidFill>
                <a:schemeClr val="accent2"/>
              </a:solidFill>
              <a:prstDash val="dash"/>
              <a:round/>
            </a:ln>
            <a:effectLst/>
          </c:spPr>
          <c:marker>
            <c:symbol val="none"/>
          </c:marker>
          <c:xVal>
            <c:numRef>
              <c:f>'Travail d''Exactitutde '!$A$23:$A$24</c:f>
              <c:numCache>
                <c:formatCode>0</c:formatCode>
                <c:ptCount val="2"/>
                <c:pt idx="0">
                  <c:v>0</c:v>
                </c:pt>
                <c:pt idx="1">
                  <c:v>0.5</c:v>
                </c:pt>
              </c:numCache>
            </c:numRef>
          </c:xVal>
          <c:yVal>
            <c:numRef>
              <c:f>'Travail d''Exactitutde '!$B$23:$B$24</c:f>
              <c:numCache>
                <c:formatCode>0.0</c:formatCode>
                <c:ptCount val="2"/>
                <c:pt idx="0">
                  <c:v>-1</c:v>
                </c:pt>
                <c:pt idx="1">
                  <c:v>-1</c:v>
                </c:pt>
              </c:numCache>
            </c:numRef>
          </c:yVal>
          <c:smooth val="1"/>
          <c:extLst>
            <c:ext xmlns:c16="http://schemas.microsoft.com/office/drawing/2014/chart" uri="{C3380CC4-5D6E-409C-BE32-E72D297353CC}">
              <c16:uniqueId val="{00000005-B6D7-460A-BF3E-E249A289C797}"/>
            </c:ext>
          </c:extLst>
        </c:ser>
        <c:dLbls>
          <c:showLegendKey val="0"/>
          <c:showVal val="0"/>
          <c:showCatName val="0"/>
          <c:showSerName val="0"/>
          <c:showPercent val="0"/>
          <c:showBubbleSize val="0"/>
        </c:dLbls>
        <c:axId val="451611104"/>
        <c:axId val="340739480"/>
      </c:scatterChart>
      <c:catAx>
        <c:axId val="340738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Noms</a:t>
                </a:r>
                <a:r>
                  <a:rPr lang="en-US" b="1" baseline="0"/>
                  <a:t> des</a:t>
                </a:r>
                <a:r>
                  <a:rPr lang="en-US" b="1"/>
                  <a:t> mesureurs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739088"/>
        <c:crosses val="autoZero"/>
        <c:auto val="1"/>
        <c:lblAlgn val="ctr"/>
        <c:lblOffset val="100"/>
        <c:noMultiLvlLbl val="0"/>
      </c:catAx>
      <c:valAx>
        <c:axId val="3407390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Mesure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0738696"/>
        <c:crosses val="autoZero"/>
        <c:crossBetween val="between"/>
      </c:valAx>
      <c:valAx>
        <c:axId val="340739480"/>
        <c:scaling>
          <c:orientation val="minMax"/>
        </c:scaling>
        <c:delete val="1"/>
        <c:axPos val="r"/>
        <c:numFmt formatCode="0.0" sourceLinked="1"/>
        <c:majorTickMark val="out"/>
        <c:minorTickMark val="none"/>
        <c:tickLblPos val="nextTo"/>
        <c:crossAx val="451611104"/>
        <c:crosses val="max"/>
        <c:crossBetween val="between"/>
      </c:valAx>
      <c:catAx>
        <c:axId val="451611104"/>
        <c:scaling>
          <c:orientation val="minMax"/>
        </c:scaling>
        <c:delete val="1"/>
        <c:axPos val="t"/>
        <c:numFmt formatCode="General" sourceLinked="1"/>
        <c:majorTickMark val="out"/>
        <c:minorTickMark val="none"/>
        <c:tickLblPos val="nextTo"/>
        <c:crossAx val="340739480"/>
        <c:crosses val="max"/>
        <c:auto val="1"/>
        <c:lblAlgn val="ctr"/>
        <c:lblOffset val="100"/>
        <c:noMultiLvlLbl val="1"/>
      </c:catAx>
      <c:spPr>
        <a:noFill/>
        <a:ln>
          <a:noFill/>
        </a:ln>
        <a:effectLst/>
      </c:spPr>
    </c:plotArea>
    <c:legend>
      <c:legendPos val="r"/>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Précision</a:t>
            </a:r>
            <a:endParaRPr lang="en-US">
              <a:effectLst/>
            </a:endParaRPr>
          </a:p>
        </c:rich>
      </c:tx>
      <c:overlay val="0"/>
    </c:title>
    <c:autoTitleDeleted val="0"/>
    <c:plotArea>
      <c:layout>
        <c:manualLayout>
          <c:layoutTarget val="inner"/>
          <c:xMode val="edge"/>
          <c:yMode val="edge"/>
          <c:x val="7.147896512672447E-2"/>
          <c:y val="0.1216673751288897"/>
          <c:w val="0.9162688977784702"/>
          <c:h val="0.76980749375900215"/>
        </c:manualLayout>
      </c:layout>
      <c:barChart>
        <c:barDir val="col"/>
        <c:grouping val="clustered"/>
        <c:varyColors val="0"/>
        <c:ser>
          <c:idx val="0"/>
          <c:order val="0"/>
          <c:tx>
            <c:strRef>
              <c:f>'Travail de Précision'!$C$19</c:f>
              <c:strCache>
                <c:ptCount val="1"/>
                <c:pt idx="0">
                  <c:v>Nom A</c:v>
                </c:pt>
              </c:strCache>
            </c:strRef>
          </c:tx>
          <c:spPr>
            <a:solidFill>
              <a:srgbClr val="A6CEE3"/>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Précision'!$C$20:$C$31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748-498B-B7F5-349C44AB14D7}"/>
            </c:ext>
          </c:extLst>
        </c:ser>
        <c:ser>
          <c:idx val="1"/>
          <c:order val="1"/>
          <c:tx>
            <c:strRef>
              <c:f>'Travail de Précision'!$D$19</c:f>
              <c:strCache>
                <c:ptCount val="1"/>
                <c:pt idx="0">
                  <c:v>Nom B</c:v>
                </c:pt>
              </c:strCache>
            </c:strRef>
          </c:tx>
          <c:spPr>
            <a:solidFill>
              <a:srgbClr val="1F78B4"/>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Précision'!$D$20:$D$31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748-498B-B7F5-349C44AB14D7}"/>
            </c:ext>
          </c:extLst>
        </c:ser>
        <c:ser>
          <c:idx val="2"/>
          <c:order val="2"/>
          <c:tx>
            <c:strRef>
              <c:f>'Travail de Précision'!$E$19</c:f>
              <c:strCache>
                <c:ptCount val="1"/>
                <c:pt idx="0">
                  <c:v>Nom C</c:v>
                </c:pt>
              </c:strCache>
            </c:strRef>
          </c:tx>
          <c:spPr>
            <a:solidFill>
              <a:srgbClr val="B2DF8A"/>
            </a:solidFill>
            <a:ln>
              <a:noFill/>
            </a:ln>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Précision'!$E$20:$E$31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748-498B-B7F5-349C44AB14D7}"/>
            </c:ext>
          </c:extLst>
        </c:ser>
        <c:ser>
          <c:idx val="3"/>
          <c:order val="3"/>
          <c:tx>
            <c:strRef>
              <c:f>'Travail de Précision'!$F$19</c:f>
              <c:strCache>
                <c:ptCount val="1"/>
                <c:pt idx="0">
                  <c:v>Nom D</c:v>
                </c:pt>
              </c:strCache>
            </c:strRef>
          </c:tx>
          <c:spPr>
            <a:solidFill>
              <a:srgbClr val="33A02C"/>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Précision'!$F$20:$F$31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748-498B-B7F5-349C44AB14D7}"/>
            </c:ext>
          </c:extLst>
        </c:ser>
        <c:ser>
          <c:idx val="4"/>
          <c:order val="4"/>
          <c:tx>
            <c:strRef>
              <c:f>'Travail de Précision'!$G$19</c:f>
              <c:strCache>
                <c:ptCount val="1"/>
                <c:pt idx="0">
                  <c:v>Nom E</c:v>
                </c:pt>
              </c:strCache>
            </c:strRef>
          </c:tx>
          <c:spPr>
            <a:solidFill>
              <a:srgbClr val="FB9A99"/>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Précision'!$G$20:$G$31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748-498B-B7F5-349C44AB14D7}"/>
            </c:ext>
          </c:extLst>
        </c:ser>
        <c:ser>
          <c:idx val="5"/>
          <c:order val="5"/>
          <c:tx>
            <c:strRef>
              <c:f>'Travail de Précision'!$H$19</c:f>
              <c:strCache>
                <c:ptCount val="1"/>
                <c:pt idx="0">
                  <c:v>Nom F</c:v>
                </c:pt>
              </c:strCache>
            </c:strRef>
          </c:tx>
          <c:spPr>
            <a:solidFill>
              <a:srgbClr val="E31A1C"/>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Précision'!$H$20:$H$31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748-498B-B7F5-349C44AB14D7}"/>
            </c:ext>
          </c:extLst>
        </c:ser>
        <c:ser>
          <c:idx val="6"/>
          <c:order val="6"/>
          <c:tx>
            <c:strRef>
              <c:f>'Travail de Précision'!$I$19</c:f>
              <c:strCache>
                <c:ptCount val="1"/>
                <c:pt idx="0">
                  <c:v>Nom G</c:v>
                </c:pt>
              </c:strCache>
            </c:strRef>
          </c:tx>
          <c:spPr>
            <a:solidFill>
              <a:srgbClr val="FDBF6F"/>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Précision'!$I$20:$I$31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748-498B-B7F5-349C44AB14D7}"/>
            </c:ext>
          </c:extLst>
        </c:ser>
        <c:ser>
          <c:idx val="7"/>
          <c:order val="7"/>
          <c:tx>
            <c:strRef>
              <c:f>'Travail de Précision'!$J$19</c:f>
              <c:strCache>
                <c:ptCount val="1"/>
                <c:pt idx="0">
                  <c:v>Nom H</c:v>
                </c:pt>
              </c:strCache>
            </c:strRef>
          </c:tx>
          <c:spPr>
            <a:solidFill>
              <a:srgbClr val="FF7F00"/>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Précision'!$J$20:$J$31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748-498B-B7F5-349C44AB14D7}"/>
            </c:ext>
          </c:extLst>
        </c:ser>
        <c:ser>
          <c:idx val="8"/>
          <c:order val="8"/>
          <c:tx>
            <c:strRef>
              <c:f>'Travail de Précision'!$K$19</c:f>
              <c:strCache>
                <c:ptCount val="1"/>
                <c:pt idx="0">
                  <c:v>Nom I</c:v>
                </c:pt>
              </c:strCache>
            </c:strRef>
          </c:tx>
          <c:spPr>
            <a:solidFill>
              <a:srgbClr val="CAB2D6"/>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Précision'!$K$20:$K$31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748-498B-B7F5-349C44AB14D7}"/>
            </c:ext>
          </c:extLst>
        </c:ser>
        <c:ser>
          <c:idx val="9"/>
          <c:order val="9"/>
          <c:tx>
            <c:strRef>
              <c:f>'Travail de Précision'!$L$19</c:f>
              <c:strCache>
                <c:ptCount val="1"/>
                <c:pt idx="0">
                  <c:v>Nom J</c:v>
                </c:pt>
              </c:strCache>
            </c:strRef>
          </c:tx>
          <c:spPr>
            <a:solidFill>
              <a:srgbClr val="6A3D9A"/>
            </a:solidFill>
            <a:ln w="28575"/>
          </c:spPr>
          <c:invertIfNegative val="0"/>
          <c:cat>
            <c:multiLvlStrRef>
              <c:f>Worksheet!$B$47:$M$47</c:f>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f>'Travail de Précision'!$L$20:$L$31</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748-498B-B7F5-349C44AB14D7}"/>
            </c:ext>
          </c:extLst>
        </c:ser>
        <c:dLbls>
          <c:showLegendKey val="0"/>
          <c:showVal val="0"/>
          <c:showCatName val="0"/>
          <c:showSerName val="0"/>
          <c:showPercent val="0"/>
          <c:showBubbleSize val="0"/>
        </c:dLbls>
        <c:gapWidth val="150"/>
        <c:axId val="451611888"/>
        <c:axId val="451612280"/>
        <c:extLst>
          <c:ext xmlns:c15="http://schemas.microsoft.com/office/drawing/2012/chart" uri="{02D57815-91ED-43cb-92C2-25804820EDAC}">
            <c15:filteredBarSeries>
              <c15:ser>
                <c:idx val="10"/>
                <c:order val="10"/>
                <c:tx>
                  <c:strRef>
                    <c:extLst>
                      <c:ext uri="{02D57815-91ED-43cb-92C2-25804820EDAC}">
                        <c15:formulaRef>
                          <c15:sqref>'Travail de Précision'!$M$19</c15:sqref>
                        </c15:formulaRef>
                      </c:ext>
                    </c:extLst>
                    <c:strCache>
                      <c:ptCount val="1"/>
                    </c:strCache>
                  </c:strRef>
                </c:tx>
                <c:spPr>
                  <a:solidFill>
                    <a:srgbClr val="DCDC99"/>
                  </a:solidFill>
                  <a:ln w="12700">
                    <a:noFill/>
                  </a:ln>
                </c:spPr>
                <c:invertIfNegative val="0"/>
                <c:cat>
                  <c:multiLvlStrRef>
                    <c:extLst>
                      <c:ext uri="{02D57815-91ED-43cb-92C2-25804820EDAC}">
                        <c15:formulaRef>
                          <c15:sqref>Worksheet!$B$47:$M$47</c15:sqref>
                        </c15:formulaRef>
                      </c:ext>
                    </c:extLst>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extLst>
                      <c:ext uri="{02D57815-91ED-43cb-92C2-25804820EDAC}">
                        <c15:formulaRef>
                          <c15:sqref>'Travail de Précision'!$M$20:$M$31</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748-498B-B7F5-349C44AB14D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'Travail de Précision'!$N$19</c15:sqref>
                        </c15:formulaRef>
                      </c:ext>
                    </c:extLst>
                    <c:strCache>
                      <c:ptCount val="1"/>
                    </c:strCache>
                  </c:strRef>
                </c:tx>
                <c:spPr>
                  <a:solidFill>
                    <a:srgbClr val="B15928"/>
                  </a:solidFill>
                  <a:ln>
                    <a:noFill/>
                  </a:ln>
                </c:spPr>
                <c:invertIfNegative val="0"/>
                <c:cat>
                  <c:multiLvlStrRef>
                    <c:extLst xmlns:c15="http://schemas.microsoft.com/office/drawing/2012/chart">
                      <c:ext xmlns:c15="http://schemas.microsoft.com/office/drawing/2012/chart" uri="{02D57815-91ED-43cb-92C2-25804820EDAC}">
                        <c15:formulaRef>
                          <c15:sqref>Worksheet!$B$47:$M$47</c15:sqref>
                        </c15:formulaRef>
                      </c:ext>
                    </c:extLst>
                    <c:multiLvlStrCache>
                      <c:ptCount val="1"/>
                      <c:lvl/>
                      <c:lvl/>
                      <c:lvl>
                        <c:pt idx="0">
                          <c:v>Enfant 10</c:v>
                        </c:pt>
                      </c:lvl>
                      <c:lvl>
                        <c:pt idx="0">
                          <c:v>Enfant 9</c:v>
                        </c:pt>
                      </c:lvl>
                      <c:lvl>
                        <c:pt idx="0">
                          <c:v>Enfant 8</c:v>
                        </c:pt>
                      </c:lvl>
                      <c:lvl>
                        <c:pt idx="0">
                          <c:v>Enfant 7</c:v>
                        </c:pt>
                      </c:lvl>
                      <c:lvl>
                        <c:pt idx="0">
                          <c:v>Enfant 6</c:v>
                        </c:pt>
                      </c:lvl>
                      <c:lvl>
                        <c:pt idx="0">
                          <c:v>Enfant 5</c:v>
                        </c:pt>
                      </c:lvl>
                      <c:lvl>
                        <c:pt idx="0">
                          <c:v>Enfant 4</c:v>
                        </c:pt>
                      </c:lvl>
                      <c:lvl>
                        <c:pt idx="0">
                          <c:v>Enfant 3</c:v>
                        </c:pt>
                      </c:lvl>
                      <c:lvl>
                        <c:pt idx="0">
                          <c:v>Enfant 2</c:v>
                        </c:pt>
                      </c:lvl>
                      <c:lvl>
                        <c:pt idx="0">
                          <c:v>Enfant 1</c:v>
                        </c:pt>
                      </c:lvl>
                    </c:multiLvlStrCache>
                  </c:multiLvlStrRef>
                </c:cat>
                <c:val>
                  <c:numRef>
                    <c:extLst xmlns:c15="http://schemas.microsoft.com/office/drawing/2012/chart">
                      <c:ext xmlns:c15="http://schemas.microsoft.com/office/drawing/2012/chart" uri="{02D57815-91ED-43cb-92C2-25804820EDAC}">
                        <c15:formulaRef>
                          <c15:sqref>'Travail de Précision'!$N$20:$N$31</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1-247F-421A-88A8-43742153132E}"/>
                  </c:ext>
                </c:extLst>
              </c15:ser>
            </c15:filteredBarSeries>
          </c:ext>
        </c:extLst>
      </c:barChart>
      <c:scatterChart>
        <c:scatterStyle val="smoothMarker"/>
        <c:varyColors val="0"/>
        <c:ser>
          <c:idx val="12"/>
          <c:order val="12"/>
          <c:tx>
            <c:v>1.0 cm</c:v>
          </c:tx>
          <c:spPr>
            <a:ln w="12700">
              <a:solidFill>
                <a:schemeClr val="tx1"/>
              </a:solidFill>
            </a:ln>
          </c:spPr>
          <c:marker>
            <c:symbol val="none"/>
          </c:marker>
          <c:xVal>
            <c:strRef>
              <c:f>'Travail de Précision'!$A$20:$A$31</c:f>
              <c:strCache>
                <c:ptCount val="10"/>
                <c:pt idx="0">
                  <c:v>Enfant 1</c:v>
                </c:pt>
                <c:pt idx="1">
                  <c:v>Enfant 2</c:v>
                </c:pt>
                <c:pt idx="2">
                  <c:v>Enfant 3</c:v>
                </c:pt>
                <c:pt idx="3">
                  <c:v>Enfant 4</c:v>
                </c:pt>
                <c:pt idx="4">
                  <c:v>Enfant 5</c:v>
                </c:pt>
                <c:pt idx="5">
                  <c:v>Enfant 6</c:v>
                </c:pt>
                <c:pt idx="6">
                  <c:v>Enfant 7</c:v>
                </c:pt>
                <c:pt idx="7">
                  <c:v>Enfant 8</c:v>
                </c:pt>
                <c:pt idx="8">
                  <c:v>Enfant 9</c:v>
                </c:pt>
                <c:pt idx="9">
                  <c:v>Enfant 10</c:v>
                </c:pt>
              </c:strCache>
            </c:strRef>
          </c:xVal>
          <c:yVal>
            <c:numRef>
              <c:f>'Travail de Précision'!$O$20:$O$31</c:f>
              <c:numCache>
                <c:formatCode>0.0</c:formatCode>
                <c:ptCount val="10"/>
                <c:pt idx="0">
                  <c:v>1</c:v>
                </c:pt>
                <c:pt idx="1">
                  <c:v>1</c:v>
                </c:pt>
                <c:pt idx="2">
                  <c:v>1</c:v>
                </c:pt>
                <c:pt idx="3">
                  <c:v>1</c:v>
                </c:pt>
                <c:pt idx="4">
                  <c:v>1</c:v>
                </c:pt>
                <c:pt idx="5">
                  <c:v>1</c:v>
                </c:pt>
                <c:pt idx="6">
                  <c:v>1</c:v>
                </c:pt>
                <c:pt idx="7">
                  <c:v>1</c:v>
                </c:pt>
                <c:pt idx="8">
                  <c:v>1</c:v>
                </c:pt>
                <c:pt idx="9">
                  <c:v>1</c:v>
                </c:pt>
              </c:numCache>
            </c:numRef>
          </c:yVal>
          <c:smooth val="1"/>
          <c:extLst>
            <c:ext xmlns:c16="http://schemas.microsoft.com/office/drawing/2014/chart" uri="{C3380CC4-5D6E-409C-BE32-E72D297353CC}">
              <c16:uniqueId val="{00000010-247F-421A-88A8-43742153132E}"/>
            </c:ext>
          </c:extLst>
        </c:ser>
        <c:dLbls>
          <c:showLegendKey val="0"/>
          <c:showVal val="0"/>
          <c:showCatName val="0"/>
          <c:showSerName val="0"/>
          <c:showPercent val="0"/>
          <c:showBubbleSize val="0"/>
        </c:dLbls>
        <c:axId val="375259184"/>
        <c:axId val="451612672"/>
      </c:scatterChart>
      <c:catAx>
        <c:axId val="451611888"/>
        <c:scaling>
          <c:orientation val="minMax"/>
        </c:scaling>
        <c:delete val="0"/>
        <c:axPos val="b"/>
        <c:title>
          <c:tx>
            <c:rich>
              <a:bodyPr/>
              <a:lstStyle/>
              <a:p>
                <a:pPr>
                  <a:defRPr/>
                </a:pPr>
                <a:r>
                  <a:rPr lang="en-US"/>
                  <a:t>Noms des enfants</a:t>
                </a:r>
              </a:p>
            </c:rich>
          </c:tx>
          <c:overlay val="0"/>
        </c:title>
        <c:numFmt formatCode="General" sourceLinked="1"/>
        <c:majorTickMark val="out"/>
        <c:minorTickMark val="none"/>
        <c:tickLblPos val="nextTo"/>
        <c:crossAx val="451612280"/>
        <c:crosses val="autoZero"/>
        <c:auto val="1"/>
        <c:lblAlgn val="ctr"/>
        <c:lblOffset val="100"/>
        <c:tickMarkSkip val="1"/>
        <c:noMultiLvlLbl val="0"/>
      </c:catAx>
      <c:valAx>
        <c:axId val="451612280"/>
        <c:scaling>
          <c:orientation val="minMax"/>
        </c:scaling>
        <c:delete val="0"/>
        <c:axPos val="l"/>
        <c:title>
          <c:tx>
            <c:rich>
              <a:bodyPr/>
              <a:lstStyle/>
              <a:p>
                <a:pPr>
                  <a:defRPr/>
                </a:pPr>
                <a:r>
                  <a:rPr lang="en-US" sz="1000" b="1" i="0" u="none" strike="noStrike" baseline="0">
                    <a:effectLst/>
                  </a:rPr>
                  <a:t>Différence en </a:t>
                </a:r>
                <a:r>
                  <a:rPr lang="en-US" baseline="0"/>
                  <a:t>cm</a:t>
                </a:r>
                <a:endParaRPr lang="en-US"/>
              </a:p>
            </c:rich>
          </c:tx>
          <c:overlay val="0"/>
        </c:title>
        <c:numFmt formatCode="0.0" sourceLinked="1"/>
        <c:majorTickMark val="none"/>
        <c:minorTickMark val="none"/>
        <c:tickLblPos val="nextTo"/>
        <c:crossAx val="451611888"/>
        <c:crosses val="autoZero"/>
        <c:crossBetween val="between"/>
      </c:valAx>
      <c:valAx>
        <c:axId val="451612672"/>
        <c:scaling>
          <c:orientation val="minMax"/>
        </c:scaling>
        <c:delete val="1"/>
        <c:axPos val="r"/>
        <c:numFmt formatCode="0.0" sourceLinked="1"/>
        <c:majorTickMark val="out"/>
        <c:minorTickMark val="none"/>
        <c:tickLblPos val="nextTo"/>
        <c:crossAx val="375259184"/>
        <c:crosses val="max"/>
        <c:crossBetween val="midCat"/>
      </c:valAx>
      <c:valAx>
        <c:axId val="375259184"/>
        <c:scaling>
          <c:orientation val="minMax"/>
        </c:scaling>
        <c:delete val="1"/>
        <c:axPos val="b"/>
        <c:majorTickMark val="out"/>
        <c:minorTickMark val="none"/>
        <c:tickLblPos val="nextTo"/>
        <c:crossAx val="451612672"/>
        <c:crosses val="autoZero"/>
        <c:crossBetween val="midCat"/>
      </c:valAx>
    </c:plotArea>
    <c:legend>
      <c:legendPos val="t"/>
      <c:overlay val="0"/>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247649</xdr:colOff>
      <xdr:row>0</xdr:row>
      <xdr:rowOff>42861</xdr:rowOff>
    </xdr:from>
    <xdr:to>
      <xdr:col>15</xdr:col>
      <xdr:colOff>504824</xdr:colOff>
      <xdr:row>23</xdr:row>
      <xdr:rowOff>152399</xdr:rowOff>
    </xdr:to>
    <xdr:graphicFrame macro="">
      <xdr:nvGraphicFramePr>
        <xdr:cNvPr id="3" name="Chart 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49529</xdr:colOff>
      <xdr:row>0</xdr:row>
      <xdr:rowOff>31433</xdr:rowOff>
    </xdr:from>
    <xdr:to>
      <xdr:col>14</xdr:col>
      <xdr:colOff>311467</xdr:colOff>
      <xdr:row>23</xdr:row>
      <xdr:rowOff>150814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247650</xdr:colOff>
      <xdr:row>25</xdr:row>
      <xdr:rowOff>330200</xdr:rowOff>
    </xdr:from>
    <xdr:to>
      <xdr:col>2</xdr:col>
      <xdr:colOff>481330</xdr:colOff>
      <xdr:row>29</xdr:row>
      <xdr:rowOff>36195</xdr:rowOff>
    </xdr:to>
    <xdr:pic>
      <xdr:nvPicPr>
        <xdr:cNvPr id="4" name="Picture 3" descr="A picture containing logo&#10;&#10;Description automatically generated">
          <a:extLst>
            <a:ext uri="{FF2B5EF4-FFF2-40B4-BE49-F238E27FC236}">
              <a16:creationId xmlns:a16="http://schemas.microsoft.com/office/drawing/2014/main" id="{B960E6D2-5DAB-4ECE-8B73-E71064425F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3050" y="5048250"/>
          <a:ext cx="850900" cy="5314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workbookViewId="0">
      <selection activeCell="B8" sqref="B8"/>
    </sheetView>
  </sheetViews>
  <sheetFormatPr defaultRowHeight="13.15"/>
  <cols>
    <col min="2" max="2" width="130.140625" customWidth="1"/>
  </cols>
  <sheetData>
    <row r="1" spans="1:2">
      <c r="B1" s="4" t="s">
        <v>0</v>
      </c>
    </row>
    <row r="3" spans="1:2">
      <c r="B3" s="4" t="s">
        <v>1</v>
      </c>
    </row>
    <row r="4" spans="1:2">
      <c r="A4" s="4"/>
    </row>
    <row r="5" spans="1:2">
      <c r="A5" s="42" t="s">
        <v>2</v>
      </c>
    </row>
    <row r="6" spans="1:2">
      <c r="A6" t="s">
        <v>3</v>
      </c>
    </row>
    <row r="7" spans="1:2" ht="36.950000000000003" customHeight="1">
      <c r="A7">
        <v>1</v>
      </c>
      <c r="B7" s="44" t="s">
        <v>4</v>
      </c>
    </row>
    <row r="8" spans="1:2" ht="39.75" customHeight="1">
      <c r="A8">
        <v>2</v>
      </c>
      <c r="B8" s="44" t="s">
        <v>5</v>
      </c>
    </row>
    <row r="9" spans="1:2">
      <c r="A9">
        <v>3</v>
      </c>
      <c r="B9" s="44" t="s">
        <v>6</v>
      </c>
    </row>
    <row r="10" spans="1:2">
      <c r="A10">
        <v>4</v>
      </c>
      <c r="B10" s="44" t="s">
        <v>7</v>
      </c>
    </row>
    <row r="11" spans="1:2">
      <c r="A11">
        <v>5</v>
      </c>
      <c r="B11" s="44" t="s">
        <v>8</v>
      </c>
    </row>
    <row r="12" spans="1:2">
      <c r="A12">
        <v>6</v>
      </c>
      <c r="B12" s="44" t="s">
        <v>9</v>
      </c>
    </row>
    <row r="13" spans="1:2">
      <c r="A13">
        <v>7</v>
      </c>
      <c r="B13" s="44" t="s">
        <v>10</v>
      </c>
    </row>
    <row r="14" spans="1:2">
      <c r="A14">
        <v>8</v>
      </c>
      <c r="B14" s="44" t="s">
        <v>11</v>
      </c>
    </row>
    <row r="15" spans="1:2" ht="26.45">
      <c r="A15">
        <v>9</v>
      </c>
      <c r="B15" s="44" t="s">
        <v>12</v>
      </c>
    </row>
    <row r="16" spans="1:2">
      <c r="B16" s="44" t="s">
        <v>13</v>
      </c>
    </row>
    <row r="17" spans="1:2">
      <c r="B17" s="44"/>
    </row>
    <row r="18" spans="1:2">
      <c r="A18" t="s">
        <v>14</v>
      </c>
      <c r="B18" s="44"/>
    </row>
    <row r="19" spans="1:2" ht="26.45">
      <c r="A19">
        <v>1</v>
      </c>
      <c r="B19" s="44" t="s">
        <v>15</v>
      </c>
    </row>
    <row r="20" spans="1:2">
      <c r="B20" s="44" t="s">
        <v>16</v>
      </c>
    </row>
    <row r="21" spans="1:2">
      <c r="B21" s="44"/>
    </row>
    <row r="22" spans="1:2">
      <c r="A22" t="s">
        <v>17</v>
      </c>
      <c r="B22" s="44"/>
    </row>
    <row r="23" spans="1:2">
      <c r="B23" s="44" t="s">
        <v>18</v>
      </c>
    </row>
    <row r="24" spans="1:2">
      <c r="B24" s="44"/>
    </row>
    <row r="25" spans="1:2">
      <c r="A25" t="s">
        <v>19</v>
      </c>
      <c r="B25" s="44"/>
    </row>
    <row r="26" spans="1:2" ht="12.75" customHeight="1">
      <c r="B26" s="44" t="s">
        <v>20</v>
      </c>
    </row>
    <row r="27" spans="1:2">
      <c r="B27" s="44" t="s">
        <v>21</v>
      </c>
    </row>
    <row r="28" spans="1:2" ht="39.6">
      <c r="A28">
        <v>1</v>
      </c>
      <c r="B28" s="44" t="s">
        <v>22</v>
      </c>
    </row>
    <row r="29" spans="1:2">
      <c r="B29" s="44"/>
    </row>
    <row r="30" spans="1:2">
      <c r="A30" t="s">
        <v>23</v>
      </c>
      <c r="B30" s="44"/>
    </row>
    <row r="31" spans="1:2">
      <c r="B31" s="44" t="s">
        <v>24</v>
      </c>
    </row>
    <row r="32" spans="1:2" ht="26.45">
      <c r="A32">
        <v>1</v>
      </c>
      <c r="B32" s="44" t="s">
        <v>25</v>
      </c>
    </row>
    <row r="33" spans="1:2">
      <c r="B33" s="44"/>
    </row>
    <row r="34" spans="1:2">
      <c r="A34" t="s">
        <v>26</v>
      </c>
      <c r="B34" s="44"/>
    </row>
    <row r="35" spans="1:2">
      <c r="B35" s="44" t="s">
        <v>27</v>
      </c>
    </row>
    <row r="37" spans="1:2">
      <c r="B37" s="4" t="s">
        <v>28</v>
      </c>
    </row>
    <row r="38" spans="1:2">
      <c r="B38" s="4" t="s">
        <v>29</v>
      </c>
    </row>
  </sheetData>
  <sheetProtection sheet="1" objects="1" scenarios="1"/>
  <pageMargins left="0.7" right="0.7" top="0.75" bottom="0.75" header="0.3" footer="0.3"/>
  <pageSetup scale="9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81"/>
  <sheetViews>
    <sheetView tabSelected="1" workbookViewId="0">
      <selection activeCell="O39" sqref="O39"/>
    </sheetView>
  </sheetViews>
  <sheetFormatPr defaultColWidth="9.140625" defaultRowHeight="13.15"/>
  <cols>
    <col min="1" max="1" width="15.5703125" customWidth="1"/>
    <col min="2" max="6" width="10.140625" customWidth="1"/>
    <col min="7" max="8" width="10" customWidth="1"/>
    <col min="9" max="9" width="10.42578125" customWidth="1"/>
    <col min="10" max="10" width="10.140625" customWidth="1"/>
    <col min="11" max="11" width="9.42578125" customWidth="1"/>
    <col min="12" max="12" width="9.85546875" customWidth="1"/>
    <col min="13" max="13" width="9.42578125" customWidth="1"/>
    <col min="14" max="14" width="15.5703125" customWidth="1"/>
  </cols>
  <sheetData>
    <row r="1" spans="1:26">
      <c r="A1" s="4" t="s">
        <v>0</v>
      </c>
    </row>
    <row r="3" spans="1:26">
      <c r="A3" s="4" t="s">
        <v>30</v>
      </c>
      <c r="B3" s="4"/>
      <c r="D3" s="4"/>
      <c r="E3" s="4"/>
      <c r="F3" s="4"/>
      <c r="G3" s="6"/>
      <c r="H3" s="6"/>
      <c r="I3" s="6"/>
      <c r="J3" s="6"/>
      <c r="K3" s="6"/>
      <c r="L3" s="6"/>
      <c r="M3" s="6"/>
      <c r="N3" s="6"/>
    </row>
    <row r="4" spans="1:26">
      <c r="A4" s="4"/>
      <c r="B4" s="4"/>
      <c r="D4" s="4"/>
      <c r="E4" s="4"/>
      <c r="F4" s="4"/>
      <c r="G4" s="6"/>
      <c r="H4" s="6"/>
      <c r="I4" s="6"/>
      <c r="J4" s="6"/>
      <c r="K4" s="6"/>
      <c r="L4" s="6"/>
      <c r="M4" s="6"/>
      <c r="N4" s="6"/>
    </row>
    <row r="5" spans="1:26">
      <c r="B5" s="4" t="s">
        <v>31</v>
      </c>
      <c r="H5" s="6"/>
      <c r="I5" s="6"/>
      <c r="J5" s="6"/>
      <c r="K5" s="6"/>
      <c r="L5" s="6"/>
      <c r="M5" s="6"/>
      <c r="O5" s="4" t="s">
        <v>32</v>
      </c>
      <c r="U5" s="6"/>
      <c r="V5" s="6"/>
      <c r="W5" s="6"/>
      <c r="X5" s="6"/>
      <c r="Y5" s="6"/>
      <c r="Z5" s="6"/>
    </row>
    <row r="6" spans="1:26">
      <c r="B6" s="34" t="s">
        <v>33</v>
      </c>
      <c r="C6" s="34" t="s">
        <v>34</v>
      </c>
      <c r="D6" s="34" t="s">
        <v>35</v>
      </c>
      <c r="E6" s="34" t="s">
        <v>36</v>
      </c>
      <c r="F6" s="34" t="s">
        <v>37</v>
      </c>
      <c r="G6" s="34" t="s">
        <v>38</v>
      </c>
      <c r="H6" s="34" t="s">
        <v>39</v>
      </c>
      <c r="I6" s="34" t="s">
        <v>40</v>
      </c>
      <c r="J6" s="34" t="s">
        <v>41</v>
      </c>
      <c r="K6" s="34" t="s">
        <v>42</v>
      </c>
      <c r="L6" s="34"/>
      <c r="M6" s="34"/>
      <c r="O6" s="27" t="str">
        <f>IF(COUNTA(B6),B6,"")</f>
        <v>Enfant 1</v>
      </c>
      <c r="P6" s="27" t="str">
        <f t="shared" ref="P6:Z6" si="0">IF(COUNTA(C6),C6,"")</f>
        <v>Enfant 2</v>
      </c>
      <c r="Q6" s="27" t="str">
        <f t="shared" si="0"/>
        <v>Enfant 3</v>
      </c>
      <c r="R6" s="27" t="str">
        <f t="shared" si="0"/>
        <v>Enfant 4</v>
      </c>
      <c r="S6" s="27" t="str">
        <f t="shared" si="0"/>
        <v>Enfant 5</v>
      </c>
      <c r="T6" s="27" t="str">
        <f t="shared" si="0"/>
        <v>Enfant 6</v>
      </c>
      <c r="U6" s="27" t="str">
        <f t="shared" si="0"/>
        <v>Enfant 7</v>
      </c>
      <c r="V6" s="27" t="str">
        <f t="shared" si="0"/>
        <v>Enfant 8</v>
      </c>
      <c r="W6" s="27" t="str">
        <f t="shared" si="0"/>
        <v>Enfant 9</v>
      </c>
      <c r="X6" s="27" t="str">
        <f t="shared" si="0"/>
        <v>Enfant 10</v>
      </c>
      <c r="Y6" s="27" t="str">
        <f t="shared" si="0"/>
        <v/>
      </c>
      <c r="Z6" s="27" t="str">
        <f t="shared" si="0"/>
        <v/>
      </c>
    </row>
    <row r="7" spans="1:26">
      <c r="A7" s="33" t="s">
        <v>43</v>
      </c>
      <c r="B7" s="22"/>
      <c r="C7" s="23"/>
      <c r="D7" s="23"/>
      <c r="E7" s="23"/>
      <c r="F7" s="23"/>
      <c r="G7" s="23"/>
      <c r="H7" s="23"/>
      <c r="I7" s="23"/>
      <c r="J7" s="23"/>
      <c r="K7" s="23"/>
      <c r="L7" s="23"/>
      <c r="M7" s="23"/>
      <c r="N7" s="33" t="str">
        <f>IF(COUNTA(A7),A7,"")</f>
        <v>Expert</v>
      </c>
      <c r="O7" s="22"/>
      <c r="P7" s="23"/>
      <c r="Q7" s="23"/>
      <c r="R7" s="23"/>
      <c r="S7" s="23"/>
      <c r="T7" s="23"/>
      <c r="U7" s="23"/>
      <c r="V7" s="23"/>
      <c r="W7" s="23"/>
      <c r="X7" s="23"/>
      <c r="Y7" s="23"/>
      <c r="Z7" s="23"/>
    </row>
    <row r="8" spans="1:26">
      <c r="A8" s="34" t="s">
        <v>44</v>
      </c>
      <c r="B8" s="9"/>
      <c r="C8" s="10"/>
      <c r="D8" s="10"/>
      <c r="E8" s="10"/>
      <c r="F8" s="10"/>
      <c r="G8" s="10"/>
      <c r="H8" s="10"/>
      <c r="I8" s="10"/>
      <c r="J8" s="10"/>
      <c r="K8" s="10"/>
      <c r="L8" s="10"/>
      <c r="M8" s="10"/>
      <c r="N8" s="34" t="str">
        <f>IF(COUNTA(A8),A8,"")</f>
        <v>Nom A</v>
      </c>
      <c r="O8" s="9"/>
      <c r="P8" s="10"/>
      <c r="Q8" s="10"/>
      <c r="R8" s="10"/>
      <c r="S8" s="10"/>
      <c r="T8" s="10"/>
      <c r="U8" s="10"/>
      <c r="V8" s="10"/>
      <c r="W8" s="10"/>
      <c r="X8" s="10"/>
      <c r="Y8" s="10"/>
      <c r="Z8" s="10"/>
    </row>
    <row r="9" spans="1:26">
      <c r="A9" s="34" t="s">
        <v>45</v>
      </c>
      <c r="B9" s="9"/>
      <c r="C9" s="10"/>
      <c r="D9" s="10"/>
      <c r="E9" s="10"/>
      <c r="F9" s="10"/>
      <c r="G9" s="10"/>
      <c r="H9" s="10"/>
      <c r="I9" s="10"/>
      <c r="J9" s="10"/>
      <c r="K9" s="10"/>
      <c r="L9" s="10"/>
      <c r="M9" s="10"/>
      <c r="N9" s="34" t="str">
        <f t="shared" ref="N9:N19" si="1">IF(COUNTA(A9),A9,"")</f>
        <v>Nom B</v>
      </c>
      <c r="O9" s="9"/>
      <c r="P9" s="10"/>
      <c r="Q9" s="10"/>
      <c r="R9" s="10"/>
      <c r="S9" s="10"/>
      <c r="T9" s="10"/>
      <c r="U9" s="10"/>
      <c r="V9" s="10"/>
      <c r="W9" s="10"/>
      <c r="X9" s="10"/>
      <c r="Y9" s="10"/>
      <c r="Z9" s="10"/>
    </row>
    <row r="10" spans="1:26">
      <c r="A10" s="34" t="s">
        <v>46</v>
      </c>
      <c r="B10" s="9"/>
      <c r="C10" s="10"/>
      <c r="D10" s="10"/>
      <c r="E10" s="10"/>
      <c r="F10" s="10"/>
      <c r="G10" s="10"/>
      <c r="H10" s="10"/>
      <c r="I10" s="10"/>
      <c r="J10" s="10"/>
      <c r="K10" s="10"/>
      <c r="L10" s="10"/>
      <c r="M10" s="10"/>
      <c r="N10" s="34" t="str">
        <f t="shared" si="1"/>
        <v>Nom C</v>
      </c>
      <c r="O10" s="9"/>
      <c r="P10" s="10"/>
      <c r="Q10" s="10"/>
      <c r="R10" s="10"/>
      <c r="S10" s="10"/>
      <c r="T10" s="10"/>
      <c r="U10" s="10"/>
      <c r="V10" s="10"/>
      <c r="W10" s="10"/>
      <c r="X10" s="10"/>
      <c r="Y10" s="10"/>
      <c r="Z10" s="10"/>
    </row>
    <row r="11" spans="1:26">
      <c r="A11" s="34" t="s">
        <v>47</v>
      </c>
      <c r="B11" s="9"/>
      <c r="C11" s="10"/>
      <c r="D11" s="10"/>
      <c r="E11" s="10"/>
      <c r="F11" s="10"/>
      <c r="G11" s="10"/>
      <c r="H11" s="10"/>
      <c r="I11" s="10"/>
      <c r="J11" s="10"/>
      <c r="K11" s="10"/>
      <c r="L11" s="10"/>
      <c r="M11" s="10"/>
      <c r="N11" s="34" t="str">
        <f t="shared" si="1"/>
        <v>Nom D</v>
      </c>
      <c r="O11" s="9"/>
      <c r="P11" s="10"/>
      <c r="Q11" s="10"/>
      <c r="R11" s="10"/>
      <c r="S11" s="10"/>
      <c r="T11" s="10"/>
      <c r="U11" s="10"/>
      <c r="V11" s="10"/>
      <c r="W11" s="10"/>
      <c r="X11" s="10"/>
      <c r="Y11" s="10"/>
      <c r="Z11" s="10"/>
    </row>
    <row r="12" spans="1:26">
      <c r="A12" s="34" t="s">
        <v>48</v>
      </c>
      <c r="B12" s="9"/>
      <c r="C12" s="10"/>
      <c r="D12" s="10"/>
      <c r="E12" s="10"/>
      <c r="F12" s="10"/>
      <c r="G12" s="10"/>
      <c r="H12" s="10"/>
      <c r="I12" s="10"/>
      <c r="J12" s="10"/>
      <c r="K12" s="10"/>
      <c r="L12" s="10"/>
      <c r="M12" s="10"/>
      <c r="N12" s="34" t="str">
        <f t="shared" si="1"/>
        <v>Nom E</v>
      </c>
      <c r="O12" s="9"/>
      <c r="P12" s="10"/>
      <c r="Q12" s="10"/>
      <c r="R12" s="10"/>
      <c r="S12" s="10"/>
      <c r="T12" s="10"/>
      <c r="U12" s="10"/>
      <c r="V12" s="10"/>
      <c r="W12" s="10"/>
      <c r="X12" s="10"/>
      <c r="Y12" s="10"/>
      <c r="Z12" s="10"/>
    </row>
    <row r="13" spans="1:26">
      <c r="A13" s="34" t="s">
        <v>49</v>
      </c>
      <c r="B13" s="9"/>
      <c r="C13" s="10"/>
      <c r="D13" s="10"/>
      <c r="E13" s="10"/>
      <c r="F13" s="10"/>
      <c r="G13" s="10"/>
      <c r="H13" s="10"/>
      <c r="I13" s="10"/>
      <c r="J13" s="10"/>
      <c r="K13" s="10"/>
      <c r="L13" s="10"/>
      <c r="M13" s="10"/>
      <c r="N13" s="34" t="str">
        <f t="shared" si="1"/>
        <v>Nom F</v>
      </c>
      <c r="O13" s="9"/>
      <c r="P13" s="10"/>
      <c r="Q13" s="10"/>
      <c r="R13" s="10"/>
      <c r="S13" s="10"/>
      <c r="T13" s="10"/>
      <c r="U13" s="10"/>
      <c r="V13" s="10"/>
      <c r="W13" s="10"/>
      <c r="X13" s="10"/>
      <c r="Y13" s="10"/>
      <c r="Z13" s="10"/>
    </row>
    <row r="14" spans="1:26">
      <c r="A14" s="34" t="s">
        <v>50</v>
      </c>
      <c r="B14" s="9"/>
      <c r="C14" s="10"/>
      <c r="D14" s="10"/>
      <c r="E14" s="10"/>
      <c r="F14" s="10"/>
      <c r="G14" s="10"/>
      <c r="H14" s="10"/>
      <c r="I14" s="10"/>
      <c r="J14" s="10"/>
      <c r="K14" s="10"/>
      <c r="L14" s="10"/>
      <c r="M14" s="10"/>
      <c r="N14" s="34" t="str">
        <f t="shared" si="1"/>
        <v>Nom G</v>
      </c>
      <c r="O14" s="9"/>
      <c r="P14" s="10"/>
      <c r="Q14" s="10"/>
      <c r="R14" s="10"/>
      <c r="S14" s="10"/>
      <c r="T14" s="10"/>
      <c r="U14" s="10"/>
      <c r="V14" s="10"/>
      <c r="W14" s="10"/>
      <c r="X14" s="10"/>
      <c r="Y14" s="10"/>
      <c r="Z14" s="10"/>
    </row>
    <row r="15" spans="1:26">
      <c r="A15" s="34" t="s">
        <v>51</v>
      </c>
      <c r="B15" s="9"/>
      <c r="C15" s="10"/>
      <c r="D15" s="10"/>
      <c r="E15" s="10"/>
      <c r="F15" s="10"/>
      <c r="G15" s="10"/>
      <c r="H15" s="10"/>
      <c r="I15" s="10"/>
      <c r="J15" s="10"/>
      <c r="K15" s="10"/>
      <c r="L15" s="10"/>
      <c r="M15" s="10"/>
      <c r="N15" s="34" t="str">
        <f t="shared" si="1"/>
        <v>Nom H</v>
      </c>
      <c r="O15" s="9"/>
      <c r="P15" s="10"/>
      <c r="Q15" s="10"/>
      <c r="R15" s="10"/>
      <c r="S15" s="10"/>
      <c r="T15" s="10"/>
      <c r="U15" s="10"/>
      <c r="V15" s="10"/>
      <c r="W15" s="10"/>
      <c r="X15" s="10"/>
      <c r="Y15" s="10"/>
      <c r="Z15" s="10"/>
    </row>
    <row r="16" spans="1:26">
      <c r="A16" s="34" t="s">
        <v>52</v>
      </c>
      <c r="B16" s="9"/>
      <c r="C16" s="10"/>
      <c r="D16" s="10"/>
      <c r="E16" s="10"/>
      <c r="F16" s="10"/>
      <c r="G16" s="10"/>
      <c r="H16" s="10"/>
      <c r="I16" s="10"/>
      <c r="J16" s="10"/>
      <c r="K16" s="10"/>
      <c r="L16" s="12"/>
      <c r="M16" s="12"/>
      <c r="N16" s="34" t="str">
        <f t="shared" si="1"/>
        <v>Nom I</v>
      </c>
      <c r="O16" s="9"/>
      <c r="P16" s="10"/>
      <c r="Q16" s="10"/>
      <c r="R16" s="10"/>
      <c r="S16" s="10"/>
      <c r="T16" s="10"/>
      <c r="U16" s="10"/>
      <c r="V16" s="10"/>
      <c r="W16" s="10"/>
      <c r="X16" s="10"/>
      <c r="Y16" s="12"/>
      <c r="Z16" s="12"/>
    </row>
    <row r="17" spans="1:26">
      <c r="A17" s="34" t="s">
        <v>53</v>
      </c>
      <c r="B17" s="9"/>
      <c r="C17" s="10"/>
      <c r="D17" s="10"/>
      <c r="E17" s="10"/>
      <c r="F17" s="10"/>
      <c r="G17" s="10"/>
      <c r="H17" s="10"/>
      <c r="I17" s="10"/>
      <c r="J17" s="10"/>
      <c r="K17" s="10"/>
      <c r="L17" s="12"/>
      <c r="M17" s="12"/>
      <c r="N17" s="34" t="str">
        <f t="shared" si="1"/>
        <v>Nom J</v>
      </c>
      <c r="O17" s="9"/>
      <c r="P17" s="10"/>
      <c r="Q17" s="10"/>
      <c r="R17" s="10"/>
      <c r="S17" s="10"/>
      <c r="T17" s="10"/>
      <c r="U17" s="10"/>
      <c r="V17" s="10"/>
      <c r="W17" s="10"/>
      <c r="X17" s="10"/>
      <c r="Y17" s="12"/>
      <c r="Z17" s="12"/>
    </row>
    <row r="18" spans="1:26">
      <c r="A18" s="34"/>
      <c r="B18" s="11"/>
      <c r="C18" s="11"/>
      <c r="D18" s="11"/>
      <c r="E18" s="11"/>
      <c r="F18" s="11"/>
      <c r="G18" s="11"/>
      <c r="H18" s="11"/>
      <c r="I18" s="11"/>
      <c r="J18" s="11"/>
      <c r="K18" s="11"/>
      <c r="L18" s="12"/>
      <c r="M18" s="12"/>
      <c r="N18" s="34" t="str">
        <f t="shared" si="1"/>
        <v/>
      </c>
      <c r="O18" s="11"/>
      <c r="P18" s="11"/>
      <c r="Q18" s="11"/>
      <c r="R18" s="11"/>
      <c r="S18" s="11"/>
      <c r="T18" s="11"/>
      <c r="U18" s="11"/>
      <c r="V18" s="11"/>
      <c r="W18" s="11"/>
      <c r="X18" s="11"/>
      <c r="Y18" s="12"/>
      <c r="Z18" s="12"/>
    </row>
    <row r="19" spans="1:26">
      <c r="A19" s="34"/>
      <c r="B19" s="11"/>
      <c r="C19" s="11"/>
      <c r="D19" s="11"/>
      <c r="E19" s="11"/>
      <c r="F19" s="11"/>
      <c r="G19" s="11"/>
      <c r="H19" s="11"/>
      <c r="I19" s="11"/>
      <c r="J19" s="11"/>
      <c r="K19" s="11"/>
      <c r="L19" s="12"/>
      <c r="M19" s="12"/>
      <c r="N19" s="34" t="str">
        <f t="shared" si="1"/>
        <v/>
      </c>
      <c r="O19" s="11"/>
      <c r="P19" s="11"/>
      <c r="Q19" s="11"/>
      <c r="R19" s="11"/>
      <c r="S19" s="11"/>
      <c r="T19" s="11"/>
      <c r="U19" s="11"/>
      <c r="V19" s="11"/>
      <c r="W19" s="11"/>
      <c r="X19" s="11"/>
      <c r="Y19" s="12"/>
      <c r="Z19" s="12"/>
    </row>
    <row r="20" spans="1:26">
      <c r="A20" s="13" t="s">
        <v>54</v>
      </c>
      <c r="B20" s="51"/>
      <c r="C20" s="51"/>
      <c r="D20" s="51"/>
      <c r="E20" s="51"/>
      <c r="F20" s="51"/>
      <c r="G20" s="51"/>
      <c r="H20" s="51"/>
      <c r="I20" s="51"/>
      <c r="J20" s="51"/>
      <c r="K20" s="51"/>
      <c r="L20" s="51"/>
      <c r="M20" s="51"/>
      <c r="N20" s="13" t="s">
        <v>54</v>
      </c>
      <c r="O20" s="51"/>
      <c r="P20" s="51"/>
      <c r="Q20" s="51"/>
      <c r="R20" s="51"/>
      <c r="S20" s="51"/>
      <c r="T20" s="51"/>
      <c r="U20" s="51"/>
      <c r="V20" s="51"/>
      <c r="W20" s="51"/>
      <c r="X20" s="51"/>
      <c r="Y20" s="51"/>
      <c r="Z20" s="51"/>
    </row>
    <row r="21" spans="1:26">
      <c r="A21" s="13"/>
      <c r="B21" s="15" t="s">
        <v>55</v>
      </c>
      <c r="C21" s="16"/>
      <c r="D21" s="1"/>
      <c r="E21" s="1"/>
      <c r="F21" s="1"/>
      <c r="G21" s="1"/>
      <c r="H21" s="17"/>
      <c r="I21" s="17"/>
      <c r="J21" s="17"/>
      <c r="K21" s="17"/>
      <c r="L21" s="17"/>
      <c r="M21" s="17"/>
      <c r="N21" s="13"/>
      <c r="O21" s="15" t="s">
        <v>32</v>
      </c>
      <c r="P21" s="16"/>
      <c r="Q21" s="1"/>
      <c r="R21" s="1"/>
      <c r="S21" s="1"/>
      <c r="T21" s="1"/>
      <c r="U21" s="17"/>
      <c r="V21" s="17"/>
      <c r="W21" s="17"/>
      <c r="X21" s="17"/>
      <c r="Y21" s="17"/>
      <c r="Z21" s="17"/>
    </row>
    <row r="22" spans="1:26">
      <c r="A22" s="13"/>
      <c r="B22" s="27" t="str">
        <f>IF(COUNTA(B6),B6,"")</f>
        <v>Enfant 1</v>
      </c>
      <c r="C22" s="27" t="str">
        <f t="shared" ref="C22:M22" si="2">IF(COUNTA(C6),C6,"")</f>
        <v>Enfant 2</v>
      </c>
      <c r="D22" s="27" t="str">
        <f t="shared" si="2"/>
        <v>Enfant 3</v>
      </c>
      <c r="E22" s="27" t="str">
        <f t="shared" si="2"/>
        <v>Enfant 4</v>
      </c>
      <c r="F22" s="27" t="str">
        <f t="shared" si="2"/>
        <v>Enfant 5</v>
      </c>
      <c r="G22" s="27" t="str">
        <f t="shared" si="2"/>
        <v>Enfant 6</v>
      </c>
      <c r="H22" s="27" t="str">
        <f t="shared" si="2"/>
        <v>Enfant 7</v>
      </c>
      <c r="I22" s="27" t="str">
        <f t="shared" si="2"/>
        <v>Enfant 8</v>
      </c>
      <c r="J22" s="27" t="str">
        <f t="shared" si="2"/>
        <v>Enfant 9</v>
      </c>
      <c r="K22" s="27" t="str">
        <f t="shared" si="2"/>
        <v>Enfant 10</v>
      </c>
      <c r="L22" s="27" t="str">
        <f t="shared" si="2"/>
        <v/>
      </c>
      <c r="M22" s="27" t="str">
        <f t="shared" si="2"/>
        <v/>
      </c>
      <c r="N22" s="13"/>
      <c r="O22" s="27" t="str">
        <f>IF(COUNTA(O6),O6,"")</f>
        <v>Enfant 1</v>
      </c>
      <c r="P22" s="27" t="str">
        <f t="shared" ref="P22:Z22" si="3">IF(COUNTA(P6),P6,"")</f>
        <v>Enfant 2</v>
      </c>
      <c r="Q22" s="27" t="str">
        <f t="shared" si="3"/>
        <v>Enfant 3</v>
      </c>
      <c r="R22" s="27" t="str">
        <f t="shared" si="3"/>
        <v>Enfant 4</v>
      </c>
      <c r="S22" s="27" t="str">
        <f t="shared" si="3"/>
        <v>Enfant 5</v>
      </c>
      <c r="T22" s="27" t="str">
        <f t="shared" si="3"/>
        <v>Enfant 6</v>
      </c>
      <c r="U22" s="27" t="str">
        <f t="shared" si="3"/>
        <v>Enfant 7</v>
      </c>
      <c r="V22" s="27" t="str">
        <f t="shared" si="3"/>
        <v>Enfant 8</v>
      </c>
      <c r="W22" s="27" t="str">
        <f t="shared" si="3"/>
        <v>Enfant 9</v>
      </c>
      <c r="X22" s="27" t="str">
        <f t="shared" si="3"/>
        <v>Enfant 10</v>
      </c>
      <c r="Y22" s="27" t="str">
        <f t="shared" si="3"/>
        <v/>
      </c>
      <c r="Z22" s="27" t="str">
        <f t="shared" si="3"/>
        <v/>
      </c>
    </row>
    <row r="23" spans="1:26">
      <c r="A23" s="28" t="str">
        <f t="shared" ref="A23" si="4">A7</f>
        <v>Expert</v>
      </c>
      <c r="B23" s="22"/>
      <c r="C23" s="23"/>
      <c r="D23" s="23"/>
      <c r="E23" s="23"/>
      <c r="F23" s="23"/>
      <c r="G23" s="23"/>
      <c r="H23" s="23"/>
      <c r="I23" s="23"/>
      <c r="J23" s="23"/>
      <c r="K23" s="23"/>
      <c r="L23" s="23"/>
      <c r="M23" s="23"/>
      <c r="N23" s="28" t="str">
        <f t="shared" ref="N23" si="5">N7</f>
        <v>Expert</v>
      </c>
      <c r="O23" s="22"/>
      <c r="P23" s="23"/>
      <c r="Q23" s="23"/>
      <c r="R23" s="23"/>
      <c r="S23" s="23"/>
      <c r="T23" s="23"/>
      <c r="U23" s="23"/>
      <c r="V23" s="23"/>
      <c r="W23" s="23"/>
      <c r="X23" s="23"/>
      <c r="Y23" s="23"/>
      <c r="Z23" s="23"/>
    </row>
    <row r="24" spans="1:26">
      <c r="A24" s="27" t="str">
        <f>IF(COUNTA(A8),A8,"")</f>
        <v>Nom A</v>
      </c>
      <c r="B24" s="9"/>
      <c r="C24" s="10"/>
      <c r="D24" s="10"/>
      <c r="E24" s="10"/>
      <c r="F24" s="10"/>
      <c r="G24" s="10"/>
      <c r="H24" s="10"/>
      <c r="I24" s="10"/>
      <c r="J24" s="10"/>
      <c r="K24" s="10"/>
      <c r="L24" s="10"/>
      <c r="M24" s="10"/>
      <c r="N24" s="27" t="str">
        <f>IF(COUNTA(N8),N8,"")</f>
        <v>Nom A</v>
      </c>
      <c r="O24" s="9"/>
      <c r="P24" s="10"/>
      <c r="Q24" s="10"/>
      <c r="R24" s="10"/>
      <c r="S24" s="10"/>
      <c r="T24" s="10"/>
      <c r="U24" s="10"/>
      <c r="V24" s="10"/>
      <c r="W24" s="10"/>
      <c r="X24" s="10"/>
      <c r="Y24" s="10"/>
      <c r="Z24" s="10"/>
    </row>
    <row r="25" spans="1:26">
      <c r="A25" s="27" t="str">
        <f t="shared" ref="A25:A35" si="6">IF(COUNTA(A9),A9,"")</f>
        <v>Nom B</v>
      </c>
      <c r="B25" s="9"/>
      <c r="C25" s="10"/>
      <c r="D25" s="10"/>
      <c r="E25" s="10"/>
      <c r="F25" s="10"/>
      <c r="G25" s="10"/>
      <c r="H25" s="10"/>
      <c r="I25" s="10"/>
      <c r="J25" s="10"/>
      <c r="K25" s="10"/>
      <c r="L25" s="10"/>
      <c r="M25" s="10"/>
      <c r="N25" s="27" t="str">
        <f t="shared" ref="N25:N35" si="7">IF(COUNTA(N9),N9,"")</f>
        <v>Nom B</v>
      </c>
      <c r="O25" s="9"/>
      <c r="P25" s="10"/>
      <c r="Q25" s="10"/>
      <c r="R25" s="10"/>
      <c r="S25" s="10"/>
      <c r="T25" s="10"/>
      <c r="U25" s="10"/>
      <c r="V25" s="10"/>
      <c r="W25" s="10"/>
      <c r="X25" s="10"/>
      <c r="Y25" s="10"/>
      <c r="Z25" s="10"/>
    </row>
    <row r="26" spans="1:26">
      <c r="A26" s="27" t="str">
        <f t="shared" si="6"/>
        <v>Nom C</v>
      </c>
      <c r="B26" s="9"/>
      <c r="C26" s="10"/>
      <c r="D26" s="10"/>
      <c r="E26" s="10"/>
      <c r="F26" s="10"/>
      <c r="G26" s="10"/>
      <c r="H26" s="10"/>
      <c r="I26" s="10"/>
      <c r="J26" s="10"/>
      <c r="K26" s="10"/>
      <c r="L26" s="10"/>
      <c r="M26" s="10"/>
      <c r="N26" s="27" t="str">
        <f t="shared" si="7"/>
        <v>Nom C</v>
      </c>
      <c r="O26" s="9"/>
      <c r="P26" s="10"/>
      <c r="Q26" s="10"/>
      <c r="R26" s="10"/>
      <c r="S26" s="10"/>
      <c r="T26" s="10"/>
      <c r="U26" s="10"/>
      <c r="V26" s="10"/>
      <c r="W26" s="10"/>
      <c r="X26" s="10"/>
      <c r="Y26" s="10"/>
      <c r="Z26" s="10"/>
    </row>
    <row r="27" spans="1:26">
      <c r="A27" s="27" t="str">
        <f t="shared" si="6"/>
        <v>Nom D</v>
      </c>
      <c r="B27" s="9"/>
      <c r="C27" s="10"/>
      <c r="D27" s="10"/>
      <c r="E27" s="10"/>
      <c r="F27" s="10"/>
      <c r="G27" s="10"/>
      <c r="H27" s="10"/>
      <c r="I27" s="10"/>
      <c r="J27" s="10"/>
      <c r="K27" s="10"/>
      <c r="L27" s="10"/>
      <c r="M27" s="10"/>
      <c r="N27" s="27" t="str">
        <f t="shared" si="7"/>
        <v>Nom D</v>
      </c>
      <c r="O27" s="9"/>
      <c r="P27" s="10"/>
      <c r="Q27" s="10"/>
      <c r="R27" s="10"/>
      <c r="S27" s="10"/>
      <c r="T27" s="10"/>
      <c r="U27" s="10"/>
      <c r="V27" s="10"/>
      <c r="W27" s="10"/>
      <c r="X27" s="10"/>
      <c r="Y27" s="10"/>
      <c r="Z27" s="10"/>
    </row>
    <row r="28" spans="1:26">
      <c r="A28" s="27" t="str">
        <f t="shared" si="6"/>
        <v>Nom E</v>
      </c>
      <c r="B28" s="9"/>
      <c r="C28" s="10"/>
      <c r="D28" s="10"/>
      <c r="E28" s="10"/>
      <c r="F28" s="10"/>
      <c r="G28" s="10"/>
      <c r="H28" s="10"/>
      <c r="I28" s="10"/>
      <c r="J28" s="10"/>
      <c r="K28" s="10"/>
      <c r="L28" s="10"/>
      <c r="M28" s="10"/>
      <c r="N28" s="27" t="str">
        <f t="shared" si="7"/>
        <v>Nom E</v>
      </c>
      <c r="O28" s="9"/>
      <c r="P28" s="10"/>
      <c r="Q28" s="10"/>
      <c r="R28" s="10"/>
      <c r="S28" s="10"/>
      <c r="T28" s="10"/>
      <c r="U28" s="10"/>
      <c r="V28" s="10"/>
      <c r="W28" s="10"/>
      <c r="X28" s="10"/>
      <c r="Y28" s="10"/>
      <c r="Z28" s="10"/>
    </row>
    <row r="29" spans="1:26">
      <c r="A29" s="27" t="str">
        <f t="shared" si="6"/>
        <v>Nom F</v>
      </c>
      <c r="B29" s="9"/>
      <c r="C29" s="10"/>
      <c r="D29" s="10"/>
      <c r="E29" s="10"/>
      <c r="F29" s="10"/>
      <c r="G29" s="10"/>
      <c r="H29" s="10"/>
      <c r="I29" s="10"/>
      <c r="J29" s="10"/>
      <c r="K29" s="10"/>
      <c r="L29" s="10"/>
      <c r="M29" s="10"/>
      <c r="N29" s="27" t="str">
        <f t="shared" si="7"/>
        <v>Nom F</v>
      </c>
      <c r="O29" s="9"/>
      <c r="P29" s="10"/>
      <c r="Q29" s="10"/>
      <c r="R29" s="10"/>
      <c r="S29" s="10"/>
      <c r="T29" s="10"/>
      <c r="U29" s="10"/>
      <c r="V29" s="10"/>
      <c r="W29" s="10"/>
      <c r="X29" s="10"/>
      <c r="Y29" s="10"/>
      <c r="Z29" s="10"/>
    </row>
    <row r="30" spans="1:26">
      <c r="A30" s="27" t="str">
        <f t="shared" si="6"/>
        <v>Nom G</v>
      </c>
      <c r="B30" s="9"/>
      <c r="C30" s="10"/>
      <c r="D30" s="10"/>
      <c r="E30" s="10"/>
      <c r="F30" s="10"/>
      <c r="G30" s="10"/>
      <c r="H30" s="10"/>
      <c r="I30" s="10"/>
      <c r="J30" s="10"/>
      <c r="K30" s="10"/>
      <c r="L30" s="10"/>
      <c r="M30" s="10"/>
      <c r="N30" s="27" t="str">
        <f t="shared" si="7"/>
        <v>Nom G</v>
      </c>
      <c r="O30" s="9"/>
      <c r="P30" s="10"/>
      <c r="Q30" s="10"/>
      <c r="R30" s="10"/>
      <c r="S30" s="10"/>
      <c r="T30" s="10"/>
      <c r="U30" s="10"/>
      <c r="V30" s="10"/>
      <c r="W30" s="10"/>
      <c r="X30" s="10"/>
      <c r="Y30" s="10"/>
      <c r="Z30" s="10"/>
    </row>
    <row r="31" spans="1:26">
      <c r="A31" s="27" t="str">
        <f t="shared" si="6"/>
        <v>Nom H</v>
      </c>
      <c r="B31" s="9"/>
      <c r="C31" s="10"/>
      <c r="D31" s="10"/>
      <c r="E31" s="10"/>
      <c r="F31" s="10"/>
      <c r="G31" s="10"/>
      <c r="H31" s="10"/>
      <c r="I31" s="10"/>
      <c r="J31" s="10"/>
      <c r="K31" s="10"/>
      <c r="L31" s="10"/>
      <c r="M31" s="10"/>
      <c r="N31" s="27" t="str">
        <f t="shared" si="7"/>
        <v>Nom H</v>
      </c>
      <c r="O31" s="9"/>
      <c r="P31" s="10"/>
      <c r="Q31" s="10"/>
      <c r="R31" s="10"/>
      <c r="S31" s="10"/>
      <c r="T31" s="10"/>
      <c r="U31" s="10"/>
      <c r="V31" s="10"/>
      <c r="W31" s="10"/>
      <c r="X31" s="10"/>
      <c r="Y31" s="10"/>
      <c r="Z31" s="10"/>
    </row>
    <row r="32" spans="1:26">
      <c r="A32" s="27" t="str">
        <f t="shared" si="6"/>
        <v>Nom I</v>
      </c>
      <c r="B32" s="9"/>
      <c r="C32" s="10"/>
      <c r="D32" s="10"/>
      <c r="E32" s="10"/>
      <c r="F32" s="10"/>
      <c r="G32" s="10"/>
      <c r="H32" s="10"/>
      <c r="I32" s="10"/>
      <c r="J32" s="10"/>
      <c r="K32" s="10"/>
      <c r="L32" s="12"/>
      <c r="M32" s="12"/>
      <c r="N32" s="27" t="str">
        <f t="shared" si="7"/>
        <v>Nom I</v>
      </c>
      <c r="O32" s="9"/>
      <c r="P32" s="10"/>
      <c r="Q32" s="10"/>
      <c r="R32" s="10"/>
      <c r="S32" s="10"/>
      <c r="T32" s="10"/>
      <c r="U32" s="10"/>
      <c r="V32" s="10"/>
      <c r="W32" s="10"/>
      <c r="X32" s="10"/>
      <c r="Y32" s="12"/>
      <c r="Z32" s="12"/>
    </row>
    <row r="33" spans="1:26">
      <c r="A33" s="27" t="str">
        <f t="shared" si="6"/>
        <v>Nom J</v>
      </c>
      <c r="B33" s="9"/>
      <c r="C33" s="10"/>
      <c r="D33" s="10"/>
      <c r="E33" s="10"/>
      <c r="F33" s="10"/>
      <c r="G33" s="10"/>
      <c r="H33" s="10"/>
      <c r="I33" s="10"/>
      <c r="J33" s="10"/>
      <c r="K33" s="10"/>
      <c r="L33" s="12"/>
      <c r="M33" s="12"/>
      <c r="N33" s="27" t="str">
        <f t="shared" si="7"/>
        <v>Nom J</v>
      </c>
      <c r="O33" s="9"/>
      <c r="P33" s="10"/>
      <c r="Q33" s="10"/>
      <c r="R33" s="10"/>
      <c r="S33" s="10"/>
      <c r="T33" s="10"/>
      <c r="U33" s="10"/>
      <c r="V33" s="10"/>
      <c r="W33" s="10"/>
      <c r="X33" s="10"/>
      <c r="Y33" s="12"/>
      <c r="Z33" s="12"/>
    </row>
    <row r="34" spans="1:26">
      <c r="A34" s="27" t="str">
        <f t="shared" si="6"/>
        <v/>
      </c>
      <c r="B34" s="11"/>
      <c r="C34" s="11"/>
      <c r="D34" s="11"/>
      <c r="E34" s="11"/>
      <c r="F34" s="11"/>
      <c r="G34" s="11"/>
      <c r="H34" s="11"/>
      <c r="I34" s="11"/>
      <c r="J34" s="11"/>
      <c r="K34" s="11"/>
      <c r="L34" s="12"/>
      <c r="M34" s="12"/>
      <c r="N34" s="27" t="str">
        <f t="shared" si="7"/>
        <v/>
      </c>
      <c r="O34" s="11"/>
      <c r="P34" s="11"/>
      <c r="Q34" s="11"/>
      <c r="R34" s="11"/>
      <c r="S34" s="11"/>
      <c r="T34" s="11"/>
      <c r="U34" s="11"/>
      <c r="V34" s="11"/>
      <c r="W34" s="11"/>
      <c r="X34" s="11"/>
      <c r="Y34" s="12"/>
      <c r="Z34" s="12"/>
    </row>
    <row r="35" spans="1:26">
      <c r="A35" s="27" t="str">
        <f t="shared" si="6"/>
        <v/>
      </c>
      <c r="B35" s="11"/>
      <c r="C35" s="11"/>
      <c r="D35" s="11"/>
      <c r="E35" s="11"/>
      <c r="F35" s="11"/>
      <c r="G35" s="11"/>
      <c r="H35" s="11"/>
      <c r="I35" s="11"/>
      <c r="J35" s="11"/>
      <c r="K35" s="11"/>
      <c r="L35" s="12"/>
      <c r="M35" s="12"/>
      <c r="N35" s="27" t="str">
        <f t="shared" si="7"/>
        <v/>
      </c>
      <c r="O35" s="11"/>
      <c r="P35" s="11"/>
      <c r="Q35" s="11"/>
      <c r="R35" s="11"/>
      <c r="S35" s="11"/>
      <c r="T35" s="11"/>
      <c r="U35" s="11"/>
      <c r="V35" s="11"/>
      <c r="W35" s="11"/>
      <c r="X35" s="11"/>
      <c r="Y35" s="12"/>
      <c r="Z35" s="12"/>
    </row>
    <row r="36" spans="1:26">
      <c r="A36" s="13"/>
      <c r="B36" s="2"/>
      <c r="C36" s="2"/>
      <c r="D36" s="2"/>
      <c r="E36" s="2"/>
      <c r="F36" s="2"/>
      <c r="G36" s="2"/>
      <c r="H36" s="2"/>
      <c r="I36" s="2"/>
      <c r="J36" s="2"/>
      <c r="K36" s="2"/>
      <c r="L36" s="2"/>
      <c r="M36" s="2"/>
      <c r="N36" s="6"/>
    </row>
    <row r="37" spans="1:26">
      <c r="A37" s="13"/>
      <c r="B37" s="15" t="s">
        <v>56</v>
      </c>
      <c r="C37" s="16"/>
      <c r="D37" s="1"/>
      <c r="E37" s="1"/>
      <c r="F37" s="1"/>
      <c r="G37" s="1"/>
      <c r="H37" s="17"/>
      <c r="I37" s="17"/>
      <c r="J37" s="17"/>
      <c r="K37" s="17"/>
      <c r="L37" s="17"/>
      <c r="M37" s="17"/>
      <c r="N37" s="6"/>
    </row>
    <row r="38" spans="1:26">
      <c r="A38" s="13"/>
      <c r="B38" s="27" t="str">
        <f>B22</f>
        <v>Enfant 1</v>
      </c>
      <c r="C38" s="27" t="str">
        <f t="shared" ref="C38:M38" si="8">C22</f>
        <v>Enfant 2</v>
      </c>
      <c r="D38" s="27" t="str">
        <f t="shared" si="8"/>
        <v>Enfant 3</v>
      </c>
      <c r="E38" s="27" t="str">
        <f t="shared" si="8"/>
        <v>Enfant 4</v>
      </c>
      <c r="F38" s="27" t="str">
        <f t="shared" si="8"/>
        <v>Enfant 5</v>
      </c>
      <c r="G38" s="27" t="str">
        <f t="shared" si="8"/>
        <v>Enfant 6</v>
      </c>
      <c r="H38" s="27" t="str">
        <f t="shared" si="8"/>
        <v>Enfant 7</v>
      </c>
      <c r="I38" s="27" t="str">
        <f t="shared" si="8"/>
        <v>Enfant 8</v>
      </c>
      <c r="J38" s="27" t="str">
        <f t="shared" si="8"/>
        <v>Enfant 9</v>
      </c>
      <c r="K38" s="27" t="str">
        <f t="shared" si="8"/>
        <v>Enfant 10</v>
      </c>
      <c r="L38" s="27" t="str">
        <f t="shared" si="8"/>
        <v/>
      </c>
      <c r="M38" s="27" t="str">
        <f t="shared" si="8"/>
        <v/>
      </c>
      <c r="N38" s="6"/>
    </row>
    <row r="39" spans="1:26">
      <c r="A39" s="28" t="str">
        <f>A7</f>
        <v>Expert</v>
      </c>
      <c r="B39" s="22"/>
      <c r="C39" s="22"/>
      <c r="D39" s="22"/>
      <c r="E39" s="22"/>
      <c r="F39" s="22"/>
      <c r="G39" s="22"/>
      <c r="H39" s="22"/>
      <c r="I39" s="22"/>
      <c r="J39" s="22"/>
      <c r="K39" s="22"/>
      <c r="L39" s="22"/>
      <c r="M39" s="22"/>
      <c r="N39" s="6"/>
    </row>
    <row r="40" spans="1:26">
      <c r="A40" s="53"/>
      <c r="B40" s="60" t="str">
        <f>IF(AND(B7&gt;0,B23&gt;0,ABS(B23-B7)&gt;1),"Avait besoin","")</f>
        <v/>
      </c>
      <c r="C40" s="60" t="str">
        <f t="shared" ref="C40:M40" si="9">IF(AND(C7&gt;0,C23&gt;0,ABS(C23-C7)&gt;1),"Avait besoin","")</f>
        <v/>
      </c>
      <c r="D40" s="60" t="str">
        <f t="shared" si="9"/>
        <v/>
      </c>
      <c r="E40" s="60" t="str">
        <f t="shared" si="9"/>
        <v/>
      </c>
      <c r="F40" s="60" t="str">
        <f t="shared" si="9"/>
        <v/>
      </c>
      <c r="G40" s="60" t="str">
        <f t="shared" si="9"/>
        <v/>
      </c>
      <c r="H40" s="60" t="str">
        <f t="shared" si="9"/>
        <v/>
      </c>
      <c r="I40" s="60" t="str">
        <f t="shared" si="9"/>
        <v/>
      </c>
      <c r="J40" s="60" t="str">
        <f t="shared" si="9"/>
        <v/>
      </c>
      <c r="K40" s="60" t="str">
        <f t="shared" si="9"/>
        <v/>
      </c>
      <c r="L40" s="60" t="str">
        <f t="shared" si="9"/>
        <v/>
      </c>
      <c r="M40" s="60" t="str">
        <f t="shared" si="9"/>
        <v/>
      </c>
      <c r="N40" s="6"/>
    </row>
    <row r="41" spans="1:26">
      <c r="A41" s="13"/>
      <c r="B41" s="2"/>
      <c r="C41" s="2"/>
      <c r="D41" s="2"/>
      <c r="E41" s="2"/>
      <c r="F41" s="2"/>
      <c r="G41" s="2"/>
      <c r="H41" s="2"/>
      <c r="I41" s="2"/>
      <c r="J41" s="2"/>
      <c r="K41" s="2"/>
      <c r="L41" s="2"/>
      <c r="M41" s="2"/>
      <c r="N41" s="6"/>
    </row>
    <row r="42" spans="1:26">
      <c r="A42" s="13"/>
      <c r="B42" s="15" t="s">
        <v>57</v>
      </c>
      <c r="C42" s="2"/>
      <c r="D42" s="2"/>
      <c r="E42" s="2"/>
      <c r="F42" s="2"/>
      <c r="G42" s="2"/>
      <c r="H42" s="2"/>
      <c r="I42" s="2"/>
      <c r="J42" s="2"/>
      <c r="K42" s="2"/>
      <c r="L42" s="2"/>
      <c r="M42" s="2"/>
      <c r="N42" s="6"/>
    </row>
    <row r="43" spans="1:26">
      <c r="A43" s="13"/>
      <c r="B43" s="27" t="str">
        <f t="shared" ref="B43:M43" si="10">B22</f>
        <v>Enfant 1</v>
      </c>
      <c r="C43" s="27" t="str">
        <f t="shared" si="10"/>
        <v>Enfant 2</v>
      </c>
      <c r="D43" s="27" t="str">
        <f t="shared" si="10"/>
        <v>Enfant 3</v>
      </c>
      <c r="E43" s="27" t="str">
        <f t="shared" si="10"/>
        <v>Enfant 4</v>
      </c>
      <c r="F43" s="27" t="str">
        <f t="shared" si="10"/>
        <v>Enfant 5</v>
      </c>
      <c r="G43" s="27" t="str">
        <f t="shared" si="10"/>
        <v>Enfant 6</v>
      </c>
      <c r="H43" s="27" t="str">
        <f t="shared" si="10"/>
        <v>Enfant 7</v>
      </c>
      <c r="I43" s="27" t="str">
        <f t="shared" si="10"/>
        <v>Enfant 8</v>
      </c>
      <c r="J43" s="27" t="str">
        <f t="shared" si="10"/>
        <v>Enfant 9</v>
      </c>
      <c r="K43" s="27" t="str">
        <f t="shared" si="10"/>
        <v>Enfant 10</v>
      </c>
      <c r="L43" s="27" t="str">
        <f t="shared" si="10"/>
        <v/>
      </c>
      <c r="M43" s="27" t="str">
        <f t="shared" si="10"/>
        <v/>
      </c>
      <c r="N43" s="6"/>
    </row>
    <row r="44" spans="1:26">
      <c r="A44" s="28" t="str">
        <f>A23</f>
        <v>Expert</v>
      </c>
      <c r="B44" s="29" t="str">
        <f t="shared" ref="B44:E44" si="11">IF(AND(B40="Needed",NOT(ISBLANK(B39))),MEDIAN(B7,B23,B39),IF(COUNT(B7,B23)&gt;0,AVERAGE(B7,B23),""))</f>
        <v/>
      </c>
      <c r="C44" s="29" t="str">
        <f t="shared" si="11"/>
        <v/>
      </c>
      <c r="D44" s="29" t="str">
        <f t="shared" si="11"/>
        <v/>
      </c>
      <c r="E44" s="29" t="str">
        <f t="shared" si="11"/>
        <v/>
      </c>
      <c r="F44" s="29" t="str">
        <f>IF(AND(F40="Needed",NOT(ISBLANK(F39))),MEDIAN(F7,F23,F39),IF(COUNT(F7,F23)&gt;0,AVERAGE(F7,F23),""))</f>
        <v/>
      </c>
      <c r="G44" s="29" t="str">
        <f t="shared" ref="G44:M44" si="12">IF(AND(G40="Needed",NOT(ISBLANK(G39))),MEDIAN(G7,G23,G39),IF(COUNT(G7,G23)&gt;0,AVERAGE(G7,G23),""))</f>
        <v/>
      </c>
      <c r="H44" s="29" t="str">
        <f t="shared" si="12"/>
        <v/>
      </c>
      <c r="I44" s="29" t="str">
        <f t="shared" si="12"/>
        <v/>
      </c>
      <c r="J44" s="29" t="str">
        <f t="shared" si="12"/>
        <v/>
      </c>
      <c r="K44" s="29" t="str">
        <f t="shared" si="12"/>
        <v/>
      </c>
      <c r="L44" s="29" t="str">
        <f t="shared" si="12"/>
        <v/>
      </c>
      <c r="M44" s="29" t="str">
        <f t="shared" si="12"/>
        <v/>
      </c>
      <c r="N44" s="6"/>
    </row>
    <row r="45" spans="1:26">
      <c r="A45" s="13"/>
      <c r="B45" s="2"/>
      <c r="C45" s="2"/>
      <c r="D45" s="2"/>
      <c r="E45" s="2"/>
      <c r="F45" s="2"/>
      <c r="G45" s="2"/>
      <c r="H45" s="2"/>
      <c r="I45" s="2"/>
      <c r="J45" s="2"/>
      <c r="K45" s="2"/>
      <c r="L45" s="2"/>
      <c r="M45" s="2"/>
      <c r="N45" s="6"/>
    </row>
    <row r="46" spans="1:26">
      <c r="A46" s="14"/>
      <c r="B46" s="15" t="s">
        <v>58</v>
      </c>
      <c r="C46" s="16"/>
      <c r="D46" s="16"/>
      <c r="E46" s="16"/>
      <c r="F46" s="16"/>
      <c r="G46" s="16"/>
      <c r="H46" s="17"/>
      <c r="I46" s="17"/>
      <c r="J46" s="17"/>
      <c r="K46" s="17"/>
      <c r="L46" s="17"/>
      <c r="M46" s="17"/>
      <c r="N46" s="6"/>
    </row>
    <row r="47" spans="1:26">
      <c r="A47" s="14"/>
      <c r="B47" s="27" t="str">
        <f t="shared" ref="B47:M47" si="13">B22</f>
        <v>Enfant 1</v>
      </c>
      <c r="C47" s="27" t="str">
        <f t="shared" si="13"/>
        <v>Enfant 2</v>
      </c>
      <c r="D47" s="27" t="str">
        <f t="shared" si="13"/>
        <v>Enfant 3</v>
      </c>
      <c r="E47" s="27" t="str">
        <f t="shared" si="13"/>
        <v>Enfant 4</v>
      </c>
      <c r="F47" s="27" t="str">
        <f t="shared" si="13"/>
        <v>Enfant 5</v>
      </c>
      <c r="G47" s="27" t="str">
        <f t="shared" si="13"/>
        <v>Enfant 6</v>
      </c>
      <c r="H47" s="27" t="str">
        <f t="shared" si="13"/>
        <v>Enfant 7</v>
      </c>
      <c r="I47" s="27" t="str">
        <f t="shared" si="13"/>
        <v>Enfant 8</v>
      </c>
      <c r="J47" s="27" t="str">
        <f t="shared" si="13"/>
        <v>Enfant 9</v>
      </c>
      <c r="K47" s="27" t="str">
        <f t="shared" si="13"/>
        <v>Enfant 10</v>
      </c>
      <c r="L47" s="27" t="str">
        <f t="shared" si="13"/>
        <v/>
      </c>
      <c r="M47" s="27" t="str">
        <f t="shared" si="13"/>
        <v/>
      </c>
      <c r="N47" s="24" t="s">
        <v>17</v>
      </c>
    </row>
    <row r="48" spans="1:26">
      <c r="A48" s="28" t="str">
        <f t="shared" ref="A48:A60" si="14">A23</f>
        <v>Expert</v>
      </c>
      <c r="B48" s="29" t="str">
        <f t="shared" ref="B48:M48" si="15">IF(OR(ISBLANK(B7),ISBLANK(B23)),"",ABS(B7-B23))</f>
        <v/>
      </c>
      <c r="C48" s="29" t="str">
        <f t="shared" si="15"/>
        <v/>
      </c>
      <c r="D48" s="29" t="str">
        <f t="shared" si="15"/>
        <v/>
      </c>
      <c r="E48" s="29" t="str">
        <f t="shared" si="15"/>
        <v/>
      </c>
      <c r="F48" s="29" t="str">
        <f t="shared" si="15"/>
        <v/>
      </c>
      <c r="G48" s="29" t="str">
        <f t="shared" si="15"/>
        <v/>
      </c>
      <c r="H48" s="29" t="str">
        <f t="shared" si="15"/>
        <v/>
      </c>
      <c r="I48" s="29" t="str">
        <f t="shared" si="15"/>
        <v/>
      </c>
      <c r="J48" s="29" t="str">
        <f t="shared" si="15"/>
        <v/>
      </c>
      <c r="K48" s="29" t="str">
        <f t="shared" si="15"/>
        <v/>
      </c>
      <c r="L48" s="29" t="str">
        <f t="shared" si="15"/>
        <v/>
      </c>
      <c r="M48" s="29" t="str">
        <f t="shared" si="15"/>
        <v/>
      </c>
      <c r="N48" s="37" t="str">
        <f>IF(COUNT(B48:M48)&gt;0,SQRT(SUMSQ(B48:M48)/(2*COUNT(B48:M48))),"")</f>
        <v/>
      </c>
    </row>
    <row r="49" spans="1:14">
      <c r="A49" s="27" t="str">
        <f t="shared" si="14"/>
        <v>Nom A</v>
      </c>
      <c r="B49" s="30" t="str">
        <f t="shared" ref="B49:M49" si="16">IF(OR(ISBLANK(B8),ISBLANK(B24)),"",ABS(B8-B24))</f>
        <v/>
      </c>
      <c r="C49" s="30" t="str">
        <f t="shared" si="16"/>
        <v/>
      </c>
      <c r="D49" s="30" t="str">
        <f t="shared" si="16"/>
        <v/>
      </c>
      <c r="E49" s="30" t="str">
        <f t="shared" si="16"/>
        <v/>
      </c>
      <c r="F49" s="30" t="str">
        <f t="shared" si="16"/>
        <v/>
      </c>
      <c r="G49" s="30" t="str">
        <f t="shared" si="16"/>
        <v/>
      </c>
      <c r="H49" s="30" t="str">
        <f t="shared" si="16"/>
        <v/>
      </c>
      <c r="I49" s="30" t="str">
        <f t="shared" si="16"/>
        <v/>
      </c>
      <c r="J49" s="30" t="str">
        <f t="shared" si="16"/>
        <v/>
      </c>
      <c r="K49" s="30" t="str">
        <f t="shared" si="16"/>
        <v/>
      </c>
      <c r="L49" s="30" t="str">
        <f t="shared" si="16"/>
        <v/>
      </c>
      <c r="M49" s="30" t="str">
        <f t="shared" si="16"/>
        <v/>
      </c>
      <c r="N49" s="35" t="str">
        <f>IF(COUNT(B49:M49)&gt;0,SQRT(SUMSQ(B49:M49)/(2*COUNT(B49:M49))),"")</f>
        <v/>
      </c>
    </row>
    <row r="50" spans="1:14">
      <c r="A50" s="27" t="str">
        <f t="shared" si="14"/>
        <v>Nom B</v>
      </c>
      <c r="B50" s="30" t="str">
        <f t="shared" ref="B50:M50" si="17">IF(OR(ISBLANK(B9),ISBLANK(B25)),"",ABS(B9-B25))</f>
        <v/>
      </c>
      <c r="C50" s="30" t="str">
        <f t="shared" si="17"/>
        <v/>
      </c>
      <c r="D50" s="30" t="str">
        <f t="shared" si="17"/>
        <v/>
      </c>
      <c r="E50" s="30" t="str">
        <f t="shared" si="17"/>
        <v/>
      </c>
      <c r="F50" s="30" t="str">
        <f t="shared" si="17"/>
        <v/>
      </c>
      <c r="G50" s="30" t="str">
        <f t="shared" si="17"/>
        <v/>
      </c>
      <c r="H50" s="30" t="str">
        <f t="shared" si="17"/>
        <v/>
      </c>
      <c r="I50" s="30" t="str">
        <f t="shared" si="17"/>
        <v/>
      </c>
      <c r="J50" s="30" t="str">
        <f t="shared" si="17"/>
        <v/>
      </c>
      <c r="K50" s="30" t="str">
        <f t="shared" si="17"/>
        <v/>
      </c>
      <c r="L50" s="30" t="str">
        <f t="shared" si="17"/>
        <v/>
      </c>
      <c r="M50" s="30" t="str">
        <f t="shared" si="17"/>
        <v/>
      </c>
      <c r="N50" s="35" t="str">
        <f>IF(COUNT(B50:M50)&gt;0,SQRT(SUMSQ(B50:M50)/(2*COUNT(B50:M50))),"")</f>
        <v/>
      </c>
    </row>
    <row r="51" spans="1:14">
      <c r="A51" s="27" t="str">
        <f t="shared" si="14"/>
        <v>Nom C</v>
      </c>
      <c r="B51" s="30" t="str">
        <f t="shared" ref="B51:M51" si="18">IF(OR(ISBLANK(B10),ISBLANK(B26)),"",ABS(B10-B26))</f>
        <v/>
      </c>
      <c r="C51" s="30" t="str">
        <f t="shared" si="18"/>
        <v/>
      </c>
      <c r="D51" s="30" t="str">
        <f t="shared" si="18"/>
        <v/>
      </c>
      <c r="E51" s="30" t="str">
        <f t="shared" si="18"/>
        <v/>
      </c>
      <c r="F51" s="30" t="str">
        <f t="shared" si="18"/>
        <v/>
      </c>
      <c r="G51" s="30" t="str">
        <f t="shared" si="18"/>
        <v/>
      </c>
      <c r="H51" s="30" t="str">
        <f t="shared" si="18"/>
        <v/>
      </c>
      <c r="I51" s="30" t="str">
        <f t="shared" si="18"/>
        <v/>
      </c>
      <c r="J51" s="30" t="str">
        <f t="shared" si="18"/>
        <v/>
      </c>
      <c r="K51" s="30" t="str">
        <f t="shared" si="18"/>
        <v/>
      </c>
      <c r="L51" s="30" t="str">
        <f t="shared" si="18"/>
        <v/>
      </c>
      <c r="M51" s="30" t="str">
        <f t="shared" si="18"/>
        <v/>
      </c>
      <c r="N51" s="35" t="str">
        <f>IF(COUNT(B51:M51)&gt;0,SQRT(SUMSQ(B51:M51)/(2*COUNT(B51:M51))),"")</f>
        <v/>
      </c>
    </row>
    <row r="52" spans="1:14">
      <c r="A52" s="27" t="str">
        <f t="shared" si="14"/>
        <v>Nom D</v>
      </c>
      <c r="B52" s="30" t="str">
        <f t="shared" ref="B52:M52" si="19">IF(OR(ISBLANK(B11),ISBLANK(B27)),"",ABS(B11-B27))</f>
        <v/>
      </c>
      <c r="C52" s="30" t="str">
        <f t="shared" si="19"/>
        <v/>
      </c>
      <c r="D52" s="30" t="str">
        <f t="shared" si="19"/>
        <v/>
      </c>
      <c r="E52" s="30" t="str">
        <f t="shared" si="19"/>
        <v/>
      </c>
      <c r="F52" s="30" t="str">
        <f t="shared" si="19"/>
        <v/>
      </c>
      <c r="G52" s="30" t="str">
        <f t="shared" si="19"/>
        <v/>
      </c>
      <c r="H52" s="30" t="str">
        <f t="shared" si="19"/>
        <v/>
      </c>
      <c r="I52" s="30" t="str">
        <f t="shared" si="19"/>
        <v/>
      </c>
      <c r="J52" s="30" t="str">
        <f t="shared" si="19"/>
        <v/>
      </c>
      <c r="K52" s="30" t="str">
        <f t="shared" si="19"/>
        <v/>
      </c>
      <c r="L52" s="30" t="str">
        <f t="shared" si="19"/>
        <v/>
      </c>
      <c r="M52" s="30" t="str">
        <f t="shared" si="19"/>
        <v/>
      </c>
      <c r="N52" s="35" t="str">
        <f>IF(COUNT(B52:M52)&gt;0,SQRT(SUMSQ(B52:M52)/(2*COUNT(B52:M52))),"")</f>
        <v/>
      </c>
    </row>
    <row r="53" spans="1:14">
      <c r="A53" s="27" t="str">
        <f t="shared" si="14"/>
        <v>Nom E</v>
      </c>
      <c r="B53" s="30" t="str">
        <f t="shared" ref="B53:M53" si="20">IF(OR(ISBLANK(B12),ISBLANK(B28)),"",ABS(B12-B28))</f>
        <v/>
      </c>
      <c r="C53" s="30" t="str">
        <f t="shared" si="20"/>
        <v/>
      </c>
      <c r="D53" s="30" t="str">
        <f t="shared" si="20"/>
        <v/>
      </c>
      <c r="E53" s="30" t="str">
        <f t="shared" si="20"/>
        <v/>
      </c>
      <c r="F53" s="30" t="str">
        <f t="shared" si="20"/>
        <v/>
      </c>
      <c r="G53" s="30" t="str">
        <f t="shared" si="20"/>
        <v/>
      </c>
      <c r="H53" s="30" t="str">
        <f t="shared" si="20"/>
        <v/>
      </c>
      <c r="I53" s="30" t="str">
        <f t="shared" si="20"/>
        <v/>
      </c>
      <c r="J53" s="30" t="str">
        <f t="shared" si="20"/>
        <v/>
      </c>
      <c r="K53" s="30" t="str">
        <f t="shared" si="20"/>
        <v/>
      </c>
      <c r="L53" s="30" t="str">
        <f t="shared" si="20"/>
        <v/>
      </c>
      <c r="M53" s="30" t="str">
        <f t="shared" si="20"/>
        <v/>
      </c>
      <c r="N53" s="35" t="str">
        <f t="shared" ref="N53:N60" si="21">IF(COUNT(B53:M53)&gt;0,SQRT(SUMSQ(B53:M53)/(2*COUNT(B53:M53))),"")</f>
        <v/>
      </c>
    </row>
    <row r="54" spans="1:14">
      <c r="A54" s="27" t="str">
        <f t="shared" si="14"/>
        <v>Nom F</v>
      </c>
      <c r="B54" s="30" t="str">
        <f t="shared" ref="B54:M54" si="22">IF(OR(ISBLANK(B13),ISBLANK(B29)),"",ABS(B13-B29))</f>
        <v/>
      </c>
      <c r="C54" s="30" t="str">
        <f t="shared" si="22"/>
        <v/>
      </c>
      <c r="D54" s="30" t="str">
        <f t="shared" si="22"/>
        <v/>
      </c>
      <c r="E54" s="30" t="str">
        <f t="shared" si="22"/>
        <v/>
      </c>
      <c r="F54" s="30" t="str">
        <f t="shared" si="22"/>
        <v/>
      </c>
      <c r="G54" s="30" t="str">
        <f t="shared" si="22"/>
        <v/>
      </c>
      <c r="H54" s="30" t="str">
        <f t="shared" si="22"/>
        <v/>
      </c>
      <c r="I54" s="30" t="str">
        <f t="shared" si="22"/>
        <v/>
      </c>
      <c r="J54" s="30" t="str">
        <f t="shared" si="22"/>
        <v/>
      </c>
      <c r="K54" s="30" t="str">
        <f t="shared" si="22"/>
        <v/>
      </c>
      <c r="L54" s="30" t="str">
        <f t="shared" si="22"/>
        <v/>
      </c>
      <c r="M54" s="30" t="str">
        <f t="shared" si="22"/>
        <v/>
      </c>
      <c r="N54" s="35" t="str">
        <f t="shared" si="21"/>
        <v/>
      </c>
    </row>
    <row r="55" spans="1:14">
      <c r="A55" s="27" t="str">
        <f t="shared" si="14"/>
        <v>Nom G</v>
      </c>
      <c r="B55" s="30" t="str">
        <f t="shared" ref="B55:M55" si="23">IF(OR(ISBLANK(B14),ISBLANK(B30)),"",ABS(B14-B30))</f>
        <v/>
      </c>
      <c r="C55" s="30" t="str">
        <f t="shared" si="23"/>
        <v/>
      </c>
      <c r="D55" s="30" t="str">
        <f t="shared" si="23"/>
        <v/>
      </c>
      <c r="E55" s="30" t="str">
        <f t="shared" si="23"/>
        <v/>
      </c>
      <c r="F55" s="30" t="str">
        <f t="shared" si="23"/>
        <v/>
      </c>
      <c r="G55" s="30" t="str">
        <f t="shared" si="23"/>
        <v/>
      </c>
      <c r="H55" s="30" t="str">
        <f t="shared" si="23"/>
        <v/>
      </c>
      <c r="I55" s="30" t="str">
        <f t="shared" si="23"/>
        <v/>
      </c>
      <c r="J55" s="30" t="str">
        <f t="shared" si="23"/>
        <v/>
      </c>
      <c r="K55" s="30" t="str">
        <f t="shared" si="23"/>
        <v/>
      </c>
      <c r="L55" s="30" t="str">
        <f t="shared" si="23"/>
        <v/>
      </c>
      <c r="M55" s="30" t="str">
        <f t="shared" si="23"/>
        <v/>
      </c>
      <c r="N55" s="35" t="str">
        <f t="shared" si="21"/>
        <v/>
      </c>
    </row>
    <row r="56" spans="1:14">
      <c r="A56" s="27" t="str">
        <f t="shared" si="14"/>
        <v>Nom H</v>
      </c>
      <c r="B56" s="30" t="str">
        <f t="shared" ref="B56:M56" si="24">IF(OR(ISBLANK(B15),ISBLANK(B31)),"",ABS(B15-B31))</f>
        <v/>
      </c>
      <c r="C56" s="30" t="str">
        <f t="shared" si="24"/>
        <v/>
      </c>
      <c r="D56" s="30" t="str">
        <f t="shared" si="24"/>
        <v/>
      </c>
      <c r="E56" s="30" t="str">
        <f t="shared" si="24"/>
        <v/>
      </c>
      <c r="F56" s="30" t="str">
        <f t="shared" si="24"/>
        <v/>
      </c>
      <c r="G56" s="30" t="str">
        <f t="shared" si="24"/>
        <v/>
      </c>
      <c r="H56" s="30" t="str">
        <f t="shared" si="24"/>
        <v/>
      </c>
      <c r="I56" s="30" t="str">
        <f t="shared" si="24"/>
        <v/>
      </c>
      <c r="J56" s="30" t="str">
        <f t="shared" si="24"/>
        <v/>
      </c>
      <c r="K56" s="30" t="str">
        <f t="shared" si="24"/>
        <v/>
      </c>
      <c r="L56" s="30" t="str">
        <f t="shared" si="24"/>
        <v/>
      </c>
      <c r="M56" s="30" t="str">
        <f t="shared" si="24"/>
        <v/>
      </c>
      <c r="N56" s="35" t="str">
        <f t="shared" si="21"/>
        <v/>
      </c>
    </row>
    <row r="57" spans="1:14">
      <c r="A57" s="27" t="str">
        <f t="shared" si="14"/>
        <v>Nom I</v>
      </c>
      <c r="B57" s="30" t="str">
        <f t="shared" ref="B57:M57" si="25">IF(OR(ISBLANK(B16),ISBLANK(B32)),"",ABS(B16-B32))</f>
        <v/>
      </c>
      <c r="C57" s="30" t="str">
        <f t="shared" si="25"/>
        <v/>
      </c>
      <c r="D57" s="30" t="str">
        <f t="shared" si="25"/>
        <v/>
      </c>
      <c r="E57" s="30" t="str">
        <f t="shared" si="25"/>
        <v/>
      </c>
      <c r="F57" s="30" t="str">
        <f t="shared" si="25"/>
        <v/>
      </c>
      <c r="G57" s="30" t="str">
        <f t="shared" si="25"/>
        <v/>
      </c>
      <c r="H57" s="30" t="str">
        <f t="shared" si="25"/>
        <v/>
      </c>
      <c r="I57" s="30" t="str">
        <f t="shared" si="25"/>
        <v/>
      </c>
      <c r="J57" s="30" t="str">
        <f t="shared" si="25"/>
        <v/>
      </c>
      <c r="K57" s="30" t="str">
        <f t="shared" si="25"/>
        <v/>
      </c>
      <c r="L57" s="30" t="str">
        <f t="shared" si="25"/>
        <v/>
      </c>
      <c r="M57" s="30" t="str">
        <f t="shared" si="25"/>
        <v/>
      </c>
      <c r="N57" s="35" t="str">
        <f t="shared" si="21"/>
        <v/>
      </c>
    </row>
    <row r="58" spans="1:14">
      <c r="A58" s="27" t="str">
        <f t="shared" si="14"/>
        <v>Nom J</v>
      </c>
      <c r="B58" s="30" t="str">
        <f t="shared" ref="B58:M58" si="26">IF(OR(ISBLANK(B17),ISBLANK(B33)),"",ABS(B17-B33))</f>
        <v/>
      </c>
      <c r="C58" s="30" t="str">
        <f t="shared" si="26"/>
        <v/>
      </c>
      <c r="D58" s="30" t="str">
        <f t="shared" si="26"/>
        <v/>
      </c>
      <c r="E58" s="30" t="str">
        <f t="shared" si="26"/>
        <v/>
      </c>
      <c r="F58" s="30" t="str">
        <f t="shared" si="26"/>
        <v/>
      </c>
      <c r="G58" s="30" t="str">
        <f t="shared" si="26"/>
        <v/>
      </c>
      <c r="H58" s="30" t="str">
        <f t="shared" si="26"/>
        <v/>
      </c>
      <c r="I58" s="30" t="str">
        <f t="shared" si="26"/>
        <v/>
      </c>
      <c r="J58" s="30" t="str">
        <f t="shared" si="26"/>
        <v/>
      </c>
      <c r="K58" s="30" t="str">
        <f t="shared" si="26"/>
        <v/>
      </c>
      <c r="L58" s="30" t="str">
        <f t="shared" si="26"/>
        <v/>
      </c>
      <c r="M58" s="30" t="str">
        <f t="shared" si="26"/>
        <v/>
      </c>
      <c r="N58" s="35" t="str">
        <f t="shared" si="21"/>
        <v/>
      </c>
    </row>
    <row r="59" spans="1:14">
      <c r="A59" s="27" t="str">
        <f t="shared" si="14"/>
        <v/>
      </c>
      <c r="B59" s="30" t="str">
        <f t="shared" ref="B59:M59" si="27">IF(OR(ISBLANK(B18),ISBLANK(B34)),"",ABS(B18-B34))</f>
        <v/>
      </c>
      <c r="C59" s="30" t="str">
        <f t="shared" si="27"/>
        <v/>
      </c>
      <c r="D59" s="30" t="str">
        <f t="shared" si="27"/>
        <v/>
      </c>
      <c r="E59" s="30" t="str">
        <f t="shared" si="27"/>
        <v/>
      </c>
      <c r="F59" s="30" t="str">
        <f t="shared" si="27"/>
        <v/>
      </c>
      <c r="G59" s="30" t="str">
        <f t="shared" si="27"/>
        <v/>
      </c>
      <c r="H59" s="30" t="str">
        <f t="shared" si="27"/>
        <v/>
      </c>
      <c r="I59" s="30" t="str">
        <f t="shared" si="27"/>
        <v/>
      </c>
      <c r="J59" s="30" t="str">
        <f t="shared" si="27"/>
        <v/>
      </c>
      <c r="K59" s="30" t="str">
        <f t="shared" si="27"/>
        <v/>
      </c>
      <c r="L59" s="30" t="str">
        <f t="shared" si="27"/>
        <v/>
      </c>
      <c r="M59" s="30" t="str">
        <f t="shared" si="27"/>
        <v/>
      </c>
      <c r="N59" s="35" t="str">
        <f t="shared" si="21"/>
        <v/>
      </c>
    </row>
    <row r="60" spans="1:14">
      <c r="A60" s="27" t="str">
        <f t="shared" si="14"/>
        <v/>
      </c>
      <c r="B60" s="30" t="str">
        <f t="shared" ref="B60:M60" si="28">IF(OR(ISBLANK(B19),ISBLANK(B35)),"",ABS(B19-B35))</f>
        <v/>
      </c>
      <c r="C60" s="30" t="str">
        <f t="shared" si="28"/>
        <v/>
      </c>
      <c r="D60" s="30" t="str">
        <f t="shared" si="28"/>
        <v/>
      </c>
      <c r="E60" s="30" t="str">
        <f t="shared" si="28"/>
        <v/>
      </c>
      <c r="F60" s="30" t="str">
        <f t="shared" si="28"/>
        <v/>
      </c>
      <c r="G60" s="30" t="str">
        <f t="shared" si="28"/>
        <v/>
      </c>
      <c r="H60" s="30" t="str">
        <f t="shared" si="28"/>
        <v/>
      </c>
      <c r="I60" s="30" t="str">
        <f t="shared" si="28"/>
        <v/>
      </c>
      <c r="J60" s="30" t="str">
        <f t="shared" si="28"/>
        <v/>
      </c>
      <c r="K60" s="30" t="str">
        <f t="shared" si="28"/>
        <v/>
      </c>
      <c r="L60" s="30" t="str">
        <f t="shared" si="28"/>
        <v/>
      </c>
      <c r="M60" s="30" t="str">
        <f t="shared" si="28"/>
        <v/>
      </c>
      <c r="N60" s="35" t="str">
        <f t="shared" si="21"/>
        <v/>
      </c>
    </row>
    <row r="61" spans="1:14">
      <c r="A61" s="24" t="s">
        <v>17</v>
      </c>
      <c r="B61" s="35" t="str">
        <f>IF(COUNT(B49:B60)&gt;=10,SQRT(SUMSQ(B48:B60)/(2*COUNT(B48:B60))),"")</f>
        <v/>
      </c>
      <c r="C61" s="35" t="str">
        <f t="shared" ref="C61:M61" si="29">IF(COUNT(C49:C60)&gt;=10,SQRT(SUMSQ(C48:C60)/(2*COUNT(C48:C60))),"")</f>
        <v/>
      </c>
      <c r="D61" s="35" t="str">
        <f t="shared" si="29"/>
        <v/>
      </c>
      <c r="E61" s="35" t="str">
        <f t="shared" si="29"/>
        <v/>
      </c>
      <c r="F61" s="35" t="str">
        <f t="shared" si="29"/>
        <v/>
      </c>
      <c r="G61" s="35" t="str">
        <f t="shared" si="29"/>
        <v/>
      </c>
      <c r="H61" s="35" t="str">
        <f t="shared" si="29"/>
        <v/>
      </c>
      <c r="I61" s="35" t="str">
        <f t="shared" si="29"/>
        <v/>
      </c>
      <c r="J61" s="35" t="str">
        <f t="shared" si="29"/>
        <v/>
      </c>
      <c r="K61" s="35" t="str">
        <f t="shared" si="29"/>
        <v/>
      </c>
      <c r="L61" s="35" t="str">
        <f t="shared" si="29"/>
        <v/>
      </c>
      <c r="M61" s="35" t="str">
        <f t="shared" si="29"/>
        <v/>
      </c>
      <c r="N61" s="31"/>
    </row>
    <row r="62" spans="1:14">
      <c r="A62" s="13"/>
      <c r="B62" s="2"/>
      <c r="C62" s="2"/>
      <c r="D62" s="2"/>
      <c r="E62" s="2"/>
      <c r="F62" s="2"/>
      <c r="G62" s="2"/>
      <c r="H62" s="2"/>
      <c r="I62" s="2"/>
      <c r="J62" s="2"/>
      <c r="K62" s="2"/>
      <c r="L62" s="2"/>
      <c r="M62" s="2"/>
      <c r="N62" s="6"/>
    </row>
    <row r="63" spans="1:14">
      <c r="A63" s="14"/>
      <c r="B63" s="15" t="s">
        <v>59</v>
      </c>
      <c r="C63" s="16"/>
      <c r="D63" s="16"/>
      <c r="E63" s="16"/>
      <c r="F63" s="16"/>
      <c r="G63" s="16"/>
      <c r="H63" s="17"/>
      <c r="I63" s="17"/>
      <c r="J63" s="17"/>
      <c r="K63" s="17"/>
      <c r="L63" s="17"/>
      <c r="M63" s="17"/>
      <c r="N63" s="6"/>
    </row>
    <row r="64" spans="1:14">
      <c r="A64" s="14"/>
      <c r="B64" s="27" t="str">
        <f t="shared" ref="B64:M64" si="30">B47</f>
        <v>Enfant 1</v>
      </c>
      <c r="C64" s="27" t="str">
        <f t="shared" si="30"/>
        <v>Enfant 2</v>
      </c>
      <c r="D64" s="27" t="str">
        <f t="shared" si="30"/>
        <v>Enfant 3</v>
      </c>
      <c r="E64" s="27" t="str">
        <f t="shared" si="30"/>
        <v>Enfant 4</v>
      </c>
      <c r="F64" s="27" t="str">
        <f t="shared" si="30"/>
        <v>Enfant 5</v>
      </c>
      <c r="G64" s="27" t="str">
        <f t="shared" si="30"/>
        <v>Enfant 6</v>
      </c>
      <c r="H64" s="27" t="str">
        <f t="shared" si="30"/>
        <v>Enfant 7</v>
      </c>
      <c r="I64" s="27" t="str">
        <f t="shared" si="30"/>
        <v>Enfant 8</v>
      </c>
      <c r="J64" s="27" t="str">
        <f t="shared" si="30"/>
        <v>Enfant 9</v>
      </c>
      <c r="K64" s="27" t="str">
        <f t="shared" si="30"/>
        <v>Enfant 10</v>
      </c>
      <c r="L64" s="27" t="str">
        <f t="shared" si="30"/>
        <v/>
      </c>
      <c r="M64" s="27" t="str">
        <f t="shared" si="30"/>
        <v/>
      </c>
      <c r="N64" s="24" t="s">
        <v>60</v>
      </c>
    </row>
    <row r="65" spans="1:14">
      <c r="A65" s="28" t="str">
        <f t="shared" ref="A65:A76" si="31">A48</f>
        <v>Expert</v>
      </c>
      <c r="B65" s="29"/>
      <c r="C65" s="29"/>
      <c r="D65" s="29"/>
      <c r="E65" s="29"/>
      <c r="F65" s="29"/>
      <c r="G65" s="29"/>
      <c r="H65" s="29"/>
      <c r="I65" s="29"/>
      <c r="J65" s="29"/>
      <c r="K65" s="29"/>
      <c r="L65" s="29"/>
      <c r="M65" s="29"/>
      <c r="N65" s="29"/>
    </row>
    <row r="66" spans="1:14">
      <c r="A66" s="27" t="str">
        <f t="shared" si="31"/>
        <v>Nom A</v>
      </c>
      <c r="B66" s="30" t="str">
        <f t="shared" ref="B66:M66" si="32">IF(OR(ISBLANK(B8),ISBLANK(B24),ISBLANK(B$44)),"",ABS(B$44-AVERAGE(B8,B24)))</f>
        <v/>
      </c>
      <c r="C66" s="30" t="str">
        <f t="shared" si="32"/>
        <v/>
      </c>
      <c r="D66" s="30" t="str">
        <f t="shared" si="32"/>
        <v/>
      </c>
      <c r="E66" s="30" t="str">
        <f t="shared" si="32"/>
        <v/>
      </c>
      <c r="F66" s="30" t="str">
        <f t="shared" si="32"/>
        <v/>
      </c>
      <c r="G66" s="30" t="str">
        <f t="shared" si="32"/>
        <v/>
      </c>
      <c r="H66" s="30" t="str">
        <f t="shared" si="32"/>
        <v/>
      </c>
      <c r="I66" s="30" t="str">
        <f t="shared" si="32"/>
        <v/>
      </c>
      <c r="J66" s="30" t="str">
        <f t="shared" si="32"/>
        <v/>
      </c>
      <c r="K66" s="30" t="str">
        <f t="shared" si="32"/>
        <v/>
      </c>
      <c r="L66" s="30" t="str">
        <f t="shared" si="32"/>
        <v/>
      </c>
      <c r="M66" s="30" t="str">
        <f t="shared" si="32"/>
        <v/>
      </c>
      <c r="N66" s="36" t="str">
        <f t="shared" ref="N66:N77" si="33">IF(COUNT(B8:M8,B24:M24)&gt;0,SQRT(SUMSQ(B66:M66)/(COUNT(B8:M8,B24:M24))),"")</f>
        <v/>
      </c>
    </row>
    <row r="67" spans="1:14">
      <c r="A67" s="27" t="str">
        <f t="shared" si="31"/>
        <v>Nom B</v>
      </c>
      <c r="B67" s="30" t="str">
        <f t="shared" ref="B67:M67" si="34">IF(OR(ISBLANK(B9),ISBLANK(B25),ISBLANK(B$44)),"",ABS(B$44-AVERAGE(B9,B25)))</f>
        <v/>
      </c>
      <c r="C67" s="30" t="str">
        <f t="shared" si="34"/>
        <v/>
      </c>
      <c r="D67" s="30" t="str">
        <f t="shared" si="34"/>
        <v/>
      </c>
      <c r="E67" s="30" t="str">
        <f t="shared" si="34"/>
        <v/>
      </c>
      <c r="F67" s="30" t="str">
        <f t="shared" si="34"/>
        <v/>
      </c>
      <c r="G67" s="30" t="str">
        <f t="shared" si="34"/>
        <v/>
      </c>
      <c r="H67" s="30" t="str">
        <f t="shared" si="34"/>
        <v/>
      </c>
      <c r="I67" s="30" t="str">
        <f t="shared" si="34"/>
        <v/>
      </c>
      <c r="J67" s="30" t="str">
        <f t="shared" si="34"/>
        <v/>
      </c>
      <c r="K67" s="30" t="str">
        <f t="shared" si="34"/>
        <v/>
      </c>
      <c r="L67" s="30" t="str">
        <f t="shared" si="34"/>
        <v/>
      </c>
      <c r="M67" s="30" t="str">
        <f t="shared" si="34"/>
        <v/>
      </c>
      <c r="N67" s="36" t="str">
        <f t="shared" si="33"/>
        <v/>
      </c>
    </row>
    <row r="68" spans="1:14">
      <c r="A68" s="27" t="str">
        <f t="shared" si="31"/>
        <v>Nom C</v>
      </c>
      <c r="B68" s="30" t="str">
        <f t="shared" ref="B68:M68" si="35">IF(OR(ISBLANK(B10),ISBLANK(B26),ISBLANK(B$44)),"",ABS(B$44-AVERAGE(B10,B26)))</f>
        <v/>
      </c>
      <c r="C68" s="30" t="str">
        <f t="shared" si="35"/>
        <v/>
      </c>
      <c r="D68" s="30" t="str">
        <f t="shared" si="35"/>
        <v/>
      </c>
      <c r="E68" s="30" t="str">
        <f t="shared" si="35"/>
        <v/>
      </c>
      <c r="F68" s="30" t="str">
        <f t="shared" si="35"/>
        <v/>
      </c>
      <c r="G68" s="30" t="str">
        <f t="shared" si="35"/>
        <v/>
      </c>
      <c r="H68" s="30" t="str">
        <f t="shared" si="35"/>
        <v/>
      </c>
      <c r="I68" s="30" t="str">
        <f t="shared" si="35"/>
        <v/>
      </c>
      <c r="J68" s="30" t="str">
        <f t="shared" si="35"/>
        <v/>
      </c>
      <c r="K68" s="30" t="str">
        <f t="shared" si="35"/>
        <v/>
      </c>
      <c r="L68" s="30" t="str">
        <f t="shared" si="35"/>
        <v/>
      </c>
      <c r="M68" s="30" t="str">
        <f t="shared" si="35"/>
        <v/>
      </c>
      <c r="N68" s="36" t="str">
        <f t="shared" si="33"/>
        <v/>
      </c>
    </row>
    <row r="69" spans="1:14">
      <c r="A69" s="27" t="str">
        <f t="shared" si="31"/>
        <v>Nom D</v>
      </c>
      <c r="B69" s="30" t="str">
        <f t="shared" ref="B69:M69" si="36">IF(OR(ISBLANK(B11),ISBLANK(B27),ISBLANK(B$44)),"",ABS(B$44-AVERAGE(B11,B27)))</f>
        <v/>
      </c>
      <c r="C69" s="30" t="str">
        <f t="shared" si="36"/>
        <v/>
      </c>
      <c r="D69" s="30" t="str">
        <f t="shared" si="36"/>
        <v/>
      </c>
      <c r="E69" s="30" t="str">
        <f t="shared" si="36"/>
        <v/>
      </c>
      <c r="F69" s="30" t="str">
        <f t="shared" si="36"/>
        <v/>
      </c>
      <c r="G69" s="30" t="str">
        <f t="shared" si="36"/>
        <v/>
      </c>
      <c r="H69" s="30" t="str">
        <f t="shared" si="36"/>
        <v/>
      </c>
      <c r="I69" s="30" t="str">
        <f t="shared" si="36"/>
        <v/>
      </c>
      <c r="J69" s="30" t="str">
        <f t="shared" si="36"/>
        <v/>
      </c>
      <c r="K69" s="30" t="str">
        <f t="shared" si="36"/>
        <v/>
      </c>
      <c r="L69" s="30" t="str">
        <f t="shared" si="36"/>
        <v/>
      </c>
      <c r="M69" s="30" t="str">
        <f t="shared" si="36"/>
        <v/>
      </c>
      <c r="N69" s="36" t="str">
        <f t="shared" si="33"/>
        <v/>
      </c>
    </row>
    <row r="70" spans="1:14">
      <c r="A70" s="27" t="str">
        <f t="shared" si="31"/>
        <v>Nom E</v>
      </c>
      <c r="B70" s="30" t="str">
        <f t="shared" ref="B70:M70" si="37">IF(OR(ISBLANK(B12),ISBLANK(B28),ISBLANK(B$44)),"",ABS(B$44-AVERAGE(B12,B28)))</f>
        <v/>
      </c>
      <c r="C70" s="30" t="str">
        <f t="shared" si="37"/>
        <v/>
      </c>
      <c r="D70" s="30" t="str">
        <f t="shared" si="37"/>
        <v/>
      </c>
      <c r="E70" s="30" t="str">
        <f t="shared" si="37"/>
        <v/>
      </c>
      <c r="F70" s="30" t="str">
        <f t="shared" si="37"/>
        <v/>
      </c>
      <c r="G70" s="30" t="str">
        <f t="shared" si="37"/>
        <v/>
      </c>
      <c r="H70" s="30" t="str">
        <f t="shared" si="37"/>
        <v/>
      </c>
      <c r="I70" s="30" t="str">
        <f t="shared" si="37"/>
        <v/>
      </c>
      <c r="J70" s="30" t="str">
        <f t="shared" si="37"/>
        <v/>
      </c>
      <c r="K70" s="30" t="str">
        <f t="shared" si="37"/>
        <v/>
      </c>
      <c r="L70" s="30" t="str">
        <f t="shared" si="37"/>
        <v/>
      </c>
      <c r="M70" s="30" t="str">
        <f t="shared" si="37"/>
        <v/>
      </c>
      <c r="N70" s="36" t="str">
        <f t="shared" si="33"/>
        <v/>
      </c>
    </row>
    <row r="71" spans="1:14">
      <c r="A71" s="27" t="str">
        <f t="shared" si="31"/>
        <v>Nom F</v>
      </c>
      <c r="B71" s="30" t="str">
        <f t="shared" ref="B71:M71" si="38">IF(OR(ISBLANK(B13),ISBLANK(B29),ISBLANK(B$44)),"",ABS(B$44-AVERAGE(B13,B29)))</f>
        <v/>
      </c>
      <c r="C71" s="30" t="str">
        <f t="shared" si="38"/>
        <v/>
      </c>
      <c r="D71" s="30" t="str">
        <f t="shared" si="38"/>
        <v/>
      </c>
      <c r="E71" s="30" t="str">
        <f t="shared" si="38"/>
        <v/>
      </c>
      <c r="F71" s="30" t="str">
        <f t="shared" si="38"/>
        <v/>
      </c>
      <c r="G71" s="30" t="str">
        <f t="shared" si="38"/>
        <v/>
      </c>
      <c r="H71" s="30" t="str">
        <f t="shared" si="38"/>
        <v/>
      </c>
      <c r="I71" s="30" t="str">
        <f t="shared" si="38"/>
        <v/>
      </c>
      <c r="J71" s="30" t="str">
        <f t="shared" si="38"/>
        <v/>
      </c>
      <c r="K71" s="30" t="str">
        <f t="shared" si="38"/>
        <v/>
      </c>
      <c r="L71" s="30" t="str">
        <f t="shared" si="38"/>
        <v/>
      </c>
      <c r="M71" s="30" t="str">
        <f t="shared" si="38"/>
        <v/>
      </c>
      <c r="N71" s="36" t="str">
        <f t="shared" si="33"/>
        <v/>
      </c>
    </row>
    <row r="72" spans="1:14">
      <c r="A72" s="27" t="str">
        <f t="shared" si="31"/>
        <v>Nom G</v>
      </c>
      <c r="B72" s="30" t="str">
        <f t="shared" ref="B72:M72" si="39">IF(OR(ISBLANK(B14),ISBLANK(B30),ISBLANK(B$44)),"",ABS(B$44-AVERAGE(B14,B30)))</f>
        <v/>
      </c>
      <c r="C72" s="30" t="str">
        <f t="shared" si="39"/>
        <v/>
      </c>
      <c r="D72" s="30" t="str">
        <f t="shared" si="39"/>
        <v/>
      </c>
      <c r="E72" s="30" t="str">
        <f t="shared" si="39"/>
        <v/>
      </c>
      <c r="F72" s="30" t="str">
        <f t="shared" si="39"/>
        <v/>
      </c>
      <c r="G72" s="30" t="str">
        <f t="shared" si="39"/>
        <v/>
      </c>
      <c r="H72" s="30" t="str">
        <f t="shared" si="39"/>
        <v/>
      </c>
      <c r="I72" s="30" t="str">
        <f t="shared" si="39"/>
        <v/>
      </c>
      <c r="J72" s="30" t="str">
        <f t="shared" si="39"/>
        <v/>
      </c>
      <c r="K72" s="30" t="str">
        <f t="shared" si="39"/>
        <v/>
      </c>
      <c r="L72" s="30" t="str">
        <f t="shared" si="39"/>
        <v/>
      </c>
      <c r="M72" s="30" t="str">
        <f t="shared" si="39"/>
        <v/>
      </c>
      <c r="N72" s="36" t="str">
        <f t="shared" si="33"/>
        <v/>
      </c>
    </row>
    <row r="73" spans="1:14">
      <c r="A73" s="27" t="str">
        <f t="shared" si="31"/>
        <v>Nom H</v>
      </c>
      <c r="B73" s="30" t="str">
        <f t="shared" ref="B73:M73" si="40">IF(OR(ISBLANK(B15),ISBLANK(B31),ISBLANK(B$44)),"",ABS(B$44-AVERAGE(B15,B31)))</f>
        <v/>
      </c>
      <c r="C73" s="30" t="str">
        <f t="shared" si="40"/>
        <v/>
      </c>
      <c r="D73" s="30" t="str">
        <f t="shared" si="40"/>
        <v/>
      </c>
      <c r="E73" s="30" t="str">
        <f t="shared" si="40"/>
        <v/>
      </c>
      <c r="F73" s="30" t="str">
        <f t="shared" si="40"/>
        <v/>
      </c>
      <c r="G73" s="30" t="str">
        <f t="shared" si="40"/>
        <v/>
      </c>
      <c r="H73" s="30" t="str">
        <f t="shared" si="40"/>
        <v/>
      </c>
      <c r="I73" s="30" t="str">
        <f t="shared" si="40"/>
        <v/>
      </c>
      <c r="J73" s="30" t="str">
        <f t="shared" si="40"/>
        <v/>
      </c>
      <c r="K73" s="30" t="str">
        <f t="shared" si="40"/>
        <v/>
      </c>
      <c r="L73" s="30" t="str">
        <f t="shared" si="40"/>
        <v/>
      </c>
      <c r="M73" s="30" t="str">
        <f t="shared" si="40"/>
        <v/>
      </c>
      <c r="N73" s="36" t="str">
        <f t="shared" si="33"/>
        <v/>
      </c>
    </row>
    <row r="74" spans="1:14">
      <c r="A74" s="27" t="str">
        <f t="shared" si="31"/>
        <v>Nom I</v>
      </c>
      <c r="B74" s="30" t="str">
        <f t="shared" ref="B74:M74" si="41">IF(OR(ISBLANK(B16),ISBLANK(B32),ISBLANK(B$44)),"",ABS(B$44-AVERAGE(B16,B32)))</f>
        <v/>
      </c>
      <c r="C74" s="30" t="str">
        <f t="shared" si="41"/>
        <v/>
      </c>
      <c r="D74" s="30" t="str">
        <f t="shared" si="41"/>
        <v/>
      </c>
      <c r="E74" s="30" t="str">
        <f t="shared" si="41"/>
        <v/>
      </c>
      <c r="F74" s="30" t="str">
        <f t="shared" si="41"/>
        <v/>
      </c>
      <c r="G74" s="30" t="str">
        <f t="shared" si="41"/>
        <v/>
      </c>
      <c r="H74" s="30" t="str">
        <f t="shared" si="41"/>
        <v/>
      </c>
      <c r="I74" s="30" t="str">
        <f t="shared" si="41"/>
        <v/>
      </c>
      <c r="J74" s="30" t="str">
        <f t="shared" si="41"/>
        <v/>
      </c>
      <c r="K74" s="30" t="str">
        <f t="shared" si="41"/>
        <v/>
      </c>
      <c r="L74" s="30" t="str">
        <f t="shared" si="41"/>
        <v/>
      </c>
      <c r="M74" s="30" t="str">
        <f t="shared" si="41"/>
        <v/>
      </c>
      <c r="N74" s="36" t="str">
        <f t="shared" si="33"/>
        <v/>
      </c>
    </row>
    <row r="75" spans="1:14">
      <c r="A75" s="27" t="str">
        <f t="shared" si="31"/>
        <v>Nom J</v>
      </c>
      <c r="B75" s="30" t="str">
        <f t="shared" ref="B75:M75" si="42">IF(OR(ISBLANK(B17),ISBLANK(B33),ISBLANK(B$44)),"",ABS(B$44-AVERAGE(B17,B33)))</f>
        <v/>
      </c>
      <c r="C75" s="30" t="str">
        <f t="shared" si="42"/>
        <v/>
      </c>
      <c r="D75" s="30" t="str">
        <f t="shared" si="42"/>
        <v/>
      </c>
      <c r="E75" s="30" t="str">
        <f t="shared" si="42"/>
        <v/>
      </c>
      <c r="F75" s="30" t="str">
        <f t="shared" si="42"/>
        <v/>
      </c>
      <c r="G75" s="30" t="str">
        <f t="shared" si="42"/>
        <v/>
      </c>
      <c r="H75" s="30" t="str">
        <f t="shared" si="42"/>
        <v/>
      </c>
      <c r="I75" s="30" t="str">
        <f t="shared" si="42"/>
        <v/>
      </c>
      <c r="J75" s="30" t="str">
        <f t="shared" si="42"/>
        <v/>
      </c>
      <c r="K75" s="30" t="str">
        <f t="shared" si="42"/>
        <v/>
      </c>
      <c r="L75" s="30" t="str">
        <f t="shared" si="42"/>
        <v/>
      </c>
      <c r="M75" s="30" t="str">
        <f t="shared" si="42"/>
        <v/>
      </c>
      <c r="N75" s="36" t="str">
        <f t="shared" si="33"/>
        <v/>
      </c>
    </row>
    <row r="76" spans="1:14">
      <c r="A76" s="27" t="str">
        <f t="shared" si="31"/>
        <v/>
      </c>
      <c r="B76" s="30" t="str">
        <f t="shared" ref="B76:M76" si="43">IF(OR(ISBLANK(B18),ISBLANK(B34),ISBLANK(B$44)),"",ABS(B$44-AVERAGE(B18,B34)))</f>
        <v/>
      </c>
      <c r="C76" s="30" t="str">
        <f t="shared" si="43"/>
        <v/>
      </c>
      <c r="D76" s="30" t="str">
        <f t="shared" si="43"/>
        <v/>
      </c>
      <c r="E76" s="30" t="str">
        <f t="shared" si="43"/>
        <v/>
      </c>
      <c r="F76" s="30" t="str">
        <f t="shared" si="43"/>
        <v/>
      </c>
      <c r="G76" s="30" t="str">
        <f t="shared" si="43"/>
        <v/>
      </c>
      <c r="H76" s="30" t="str">
        <f t="shared" si="43"/>
        <v/>
      </c>
      <c r="I76" s="30" t="str">
        <f t="shared" si="43"/>
        <v/>
      </c>
      <c r="J76" s="30" t="str">
        <f t="shared" si="43"/>
        <v/>
      </c>
      <c r="K76" s="30" t="str">
        <f t="shared" si="43"/>
        <v/>
      </c>
      <c r="L76" s="30" t="str">
        <f t="shared" si="43"/>
        <v/>
      </c>
      <c r="M76" s="30" t="str">
        <f t="shared" si="43"/>
        <v/>
      </c>
      <c r="N76" s="36" t="str">
        <f t="shared" si="33"/>
        <v/>
      </c>
    </row>
    <row r="77" spans="1:14">
      <c r="A77" s="27" t="str">
        <f t="shared" ref="A77" si="44">A60</f>
        <v/>
      </c>
      <c r="B77" s="30" t="str">
        <f t="shared" ref="B77:M77" si="45">IF(OR(ISBLANK(B19),ISBLANK(B35),ISBLANK(B$44)),"",ABS(B$44-AVERAGE(B19,B35)))</f>
        <v/>
      </c>
      <c r="C77" s="30" t="str">
        <f t="shared" si="45"/>
        <v/>
      </c>
      <c r="D77" s="30" t="str">
        <f t="shared" si="45"/>
        <v/>
      </c>
      <c r="E77" s="30" t="str">
        <f t="shared" si="45"/>
        <v/>
      </c>
      <c r="F77" s="30" t="str">
        <f t="shared" si="45"/>
        <v/>
      </c>
      <c r="G77" s="30" t="str">
        <f t="shared" si="45"/>
        <v/>
      </c>
      <c r="H77" s="30" t="str">
        <f t="shared" si="45"/>
        <v/>
      </c>
      <c r="I77" s="30" t="str">
        <f t="shared" si="45"/>
        <v/>
      </c>
      <c r="J77" s="30" t="str">
        <f t="shared" si="45"/>
        <v/>
      </c>
      <c r="K77" s="30" t="str">
        <f t="shared" si="45"/>
        <v/>
      </c>
      <c r="L77" s="30" t="str">
        <f t="shared" si="45"/>
        <v/>
      </c>
      <c r="M77" s="30" t="str">
        <f t="shared" si="45"/>
        <v/>
      </c>
      <c r="N77" s="36" t="str">
        <f t="shared" si="33"/>
        <v/>
      </c>
    </row>
    <row r="78" spans="1:14">
      <c r="A78" s="24" t="s">
        <v>60</v>
      </c>
      <c r="B78" s="36" t="str">
        <f t="shared" ref="B78:M78" si="46">IF(COUNT(B8:B19,B24:B35)&gt;=20,SQRT(SUMSQ(B66:B77)/(COUNT(B8:B19,B24:B35))),"")</f>
        <v/>
      </c>
      <c r="C78" s="36" t="str">
        <f t="shared" si="46"/>
        <v/>
      </c>
      <c r="D78" s="36" t="str">
        <f t="shared" si="46"/>
        <v/>
      </c>
      <c r="E78" s="36" t="str">
        <f t="shared" si="46"/>
        <v/>
      </c>
      <c r="F78" s="36" t="str">
        <f t="shared" si="46"/>
        <v/>
      </c>
      <c r="G78" s="36" t="str">
        <f t="shared" si="46"/>
        <v/>
      </c>
      <c r="H78" s="36" t="str">
        <f t="shared" si="46"/>
        <v/>
      </c>
      <c r="I78" s="36" t="str">
        <f t="shared" si="46"/>
        <v/>
      </c>
      <c r="J78" s="36" t="str">
        <f t="shared" si="46"/>
        <v/>
      </c>
      <c r="K78" s="36" t="str">
        <f t="shared" si="46"/>
        <v/>
      </c>
      <c r="L78" s="36" t="str">
        <f t="shared" si="46"/>
        <v/>
      </c>
      <c r="M78" s="36" t="str">
        <f t="shared" si="46"/>
        <v/>
      </c>
      <c r="N78" s="21"/>
    </row>
    <row r="79" spans="1:14">
      <c r="A79" s="2"/>
      <c r="B79" s="2"/>
      <c r="C79" s="2"/>
      <c r="D79" s="2"/>
      <c r="E79" s="2"/>
      <c r="F79" s="2"/>
      <c r="G79" s="2"/>
      <c r="H79" s="2"/>
      <c r="I79" s="6"/>
      <c r="J79" s="6"/>
      <c r="K79" s="6"/>
      <c r="L79" s="6"/>
      <c r="M79" s="6"/>
      <c r="N79" s="6"/>
    </row>
    <row r="80" spans="1:14">
      <c r="N80" s="6"/>
    </row>
    <row r="81" spans="2:14">
      <c r="B81" s="2"/>
      <c r="C81" s="2"/>
      <c r="D81" s="2"/>
      <c r="E81" s="2"/>
      <c r="F81" s="2"/>
      <c r="G81" s="2"/>
      <c r="H81" s="2"/>
      <c r="I81" s="6"/>
      <c r="J81" s="6"/>
      <c r="K81" s="6"/>
      <c r="L81" s="6"/>
      <c r="M81" s="6"/>
      <c r="N81" s="6"/>
    </row>
  </sheetData>
  <sheetProtection sheet="1" objects="1" scenarios="1"/>
  <conditionalFormatting sqref="B39:M39">
    <cfRule type="expression" dxfId="9" priority="12">
      <formula>AND(B40="Avait besoin",OR(ISBLANK(B39),AND(ABS(B39-B7)&gt;=ABS(B23-B7),ABS(B39-B23)&gt;=ABS(B23-B7))))</formula>
    </cfRule>
  </conditionalFormatting>
  <conditionalFormatting sqref="O18:Z20 Y7:Z17">
    <cfRule type="expression" dxfId="8" priority="11">
      <formula>O7&lt;&gt;B7</formula>
    </cfRule>
  </conditionalFormatting>
  <conditionalFormatting sqref="B18:M20 L7:M17">
    <cfRule type="expression" dxfId="7" priority="10">
      <formula>O7&lt;&gt;B7</formula>
    </cfRule>
  </conditionalFormatting>
  <conditionalFormatting sqref="B34:M36 L23:M33">
    <cfRule type="expression" dxfId="6" priority="9">
      <formula>O23&lt;&gt;B23</formula>
    </cfRule>
  </conditionalFormatting>
  <conditionalFormatting sqref="O34:Z36 Y23:Z33">
    <cfRule type="expression" dxfId="5" priority="8">
      <formula>O23&lt;&gt;B23</formula>
    </cfRule>
  </conditionalFormatting>
  <conditionalFormatting sqref="O7:X17">
    <cfRule type="expression" dxfId="4" priority="6">
      <formula>O7&lt;&gt;B7</formula>
    </cfRule>
  </conditionalFormatting>
  <conditionalFormatting sqref="B7:K17">
    <cfRule type="expression" dxfId="3" priority="2">
      <formula>O7&lt;&gt;B7</formula>
    </cfRule>
  </conditionalFormatting>
  <conditionalFormatting sqref="B23:K33">
    <cfRule type="expression" dxfId="2" priority="1">
      <formula>O23&lt;&gt;B23</formula>
    </cfRule>
  </conditionalFormatting>
  <dataValidations count="1">
    <dataValidation type="list" allowBlank="1" showInputMessage="1" showErrorMessage="1" sqref="O20:Z20 B20:M20" xr:uid="{00000000-0002-0000-0100-000000000000}">
      <formula1>",Couché,Debout"</formula1>
    </dataValidation>
  </dataValidations>
  <pageMargins left="0.7" right="0.7" top="0.75" bottom="0.75" header="0.3" footer="0.3"/>
  <pageSetup scale="85" fitToHeight="0" orientation="landscape" r:id="rId1"/>
  <rowBreaks count="1" manualBreakCount="1">
    <brk id="45" max="13" man="1"/>
  </rowBreaks>
  <colBreaks count="1" manualBreakCount="1">
    <brk id="3" min="2" max="72" man="1"/>
  </colBreaks>
  <ignoredErrors>
    <ignoredError sqref="B78:M7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showGridLines="0" showRowColHeaders="0" zoomScale="90" zoomScaleNormal="90" workbookViewId="0">
      <selection activeCell="A14" sqref="A14"/>
    </sheetView>
  </sheetViews>
  <sheetFormatPr defaultRowHeight="13.15"/>
  <cols>
    <col min="1" max="1" width="20" customWidth="1"/>
  </cols>
  <sheetData>
    <row r="1" spans="1:1" ht="23.45">
      <c r="A1" s="41" t="s">
        <v>60</v>
      </c>
    </row>
    <row r="4" spans="1:1" ht="26.45">
      <c r="A4" s="56" t="s">
        <v>61</v>
      </c>
    </row>
    <row r="5" spans="1:1" ht="18">
      <c r="A5" s="8" t="s">
        <v>33</v>
      </c>
    </row>
  </sheetData>
  <sheetProtection sheet="1" objects="1" scenarios="1" autoFilter="0"/>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Worksheet!$B$6:$M$6</xm:f>
          </x14:formula1>
          <xm:sqref>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showRowColHeaders="0" topLeftCell="A4" zoomScale="120" zoomScaleNormal="120" workbookViewId="0"/>
  </sheetViews>
  <sheetFormatPr defaultRowHeight="13.15"/>
  <sheetData/>
  <sheetProtection sheet="1" selectLockedCells="1" autoFilter="0" selectUnlockedCells="1"/>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election activeCell="E28" sqref="E28"/>
    </sheetView>
  </sheetViews>
  <sheetFormatPr defaultRowHeight="13.15"/>
  <cols>
    <col min="1" max="1" width="18.5703125" customWidth="1"/>
    <col min="4" max="4" width="10" customWidth="1"/>
    <col min="5" max="5" width="72.5703125" customWidth="1"/>
  </cols>
  <sheetData>
    <row r="1" spans="1:5">
      <c r="A1" s="4" t="s">
        <v>0</v>
      </c>
    </row>
    <row r="3" spans="1:5">
      <c r="A3" s="4" t="s">
        <v>19</v>
      </c>
    </row>
    <row r="5" spans="1:5" ht="26.45">
      <c r="B5" s="57" t="s">
        <v>62</v>
      </c>
      <c r="C5" s="58" t="s">
        <v>17</v>
      </c>
      <c r="D5" s="57" t="s">
        <v>63</v>
      </c>
      <c r="E5" s="58" t="s">
        <v>64</v>
      </c>
    </row>
    <row r="6" spans="1:5" ht="14.45">
      <c r="A6" s="28" t="str">
        <f>Worksheet!A48</f>
        <v>Expert</v>
      </c>
      <c r="B6" s="18" t="str">
        <f>IF(COUNT(C6,D6)=0,"",IF(C6&lt;C$23,"Réussite","Échec"))</f>
        <v/>
      </c>
      <c r="C6" s="20" t="str">
        <f>VLOOKUP($A6,Worksheet!$A$48:$N$48,14,FALSE)</f>
        <v/>
      </c>
      <c r="D6" s="20"/>
      <c r="E6" s="43"/>
    </row>
    <row r="7" spans="1:5" ht="14.45">
      <c r="A7" s="7" t="str">
        <f>Worksheet!A49</f>
        <v>Nom A</v>
      </c>
      <c r="B7" s="18" t="str">
        <f>IF(COUNT(C7,D7)=0,"",IF(AND(C7&lt;C$22,OR(D7="",D7&lt;D$22)),"Réussite","Échec"))</f>
        <v/>
      </c>
      <c r="C7" s="20" t="str">
        <f>VLOOKUP($A7,Worksheet!$A$49:$N$60,14,FALSE)</f>
        <v/>
      </c>
      <c r="D7" s="20" t="str">
        <f>IF(B$6="Réussite",VLOOKUP($A7,Worksheet!$A$66:$N$77,14,FALSE),"")</f>
        <v/>
      </c>
      <c r="E7" s="52"/>
    </row>
    <row r="8" spans="1:5" ht="14.45">
      <c r="A8" s="7" t="str">
        <f>Worksheet!A50</f>
        <v>Nom B</v>
      </c>
      <c r="B8" s="18" t="str">
        <f t="shared" ref="B8:B18" si="0">IF(COUNT(C8,D8)=0,"",IF(AND(C8&lt;C$22,OR(D8="",D8&lt;D$22)),"Réussite","Échec"))</f>
        <v/>
      </c>
      <c r="C8" s="20" t="str">
        <f>VLOOKUP($A8,Worksheet!$A$49:$N$60,14,FALSE)</f>
        <v/>
      </c>
      <c r="D8" s="20" t="str">
        <f>IF(B$6="Réussite",VLOOKUP($A8,Worksheet!$A$66:$N$77,14,FALSE),"")</f>
        <v/>
      </c>
      <c r="E8" s="43"/>
    </row>
    <row r="9" spans="1:5" ht="14.45">
      <c r="A9" s="7" t="str">
        <f>Worksheet!A51</f>
        <v>Nom C</v>
      </c>
      <c r="B9" s="18" t="str">
        <f t="shared" si="0"/>
        <v/>
      </c>
      <c r="C9" s="20" t="str">
        <f>VLOOKUP($A9,Worksheet!$A$49:$N$60,14,FALSE)</f>
        <v/>
      </c>
      <c r="D9" s="20" t="str">
        <f>IF(B$6="Réussite",VLOOKUP($A9,Worksheet!$A$66:$N$77,14,FALSE),"")</f>
        <v/>
      </c>
      <c r="E9" s="43"/>
    </row>
    <row r="10" spans="1:5" ht="14.45">
      <c r="A10" s="7" t="str">
        <f>Worksheet!A52</f>
        <v>Nom D</v>
      </c>
      <c r="B10" s="18" t="str">
        <f t="shared" si="0"/>
        <v/>
      </c>
      <c r="C10" s="20" t="str">
        <f>VLOOKUP($A10,Worksheet!$A$49:$N$60,14,FALSE)</f>
        <v/>
      </c>
      <c r="D10" s="20" t="str">
        <f>IF(B$6="Réussite",VLOOKUP($A10,Worksheet!$A$66:$N$77,14,FALSE),"")</f>
        <v/>
      </c>
      <c r="E10" s="43"/>
    </row>
    <row r="11" spans="1:5" ht="14.45">
      <c r="A11" s="7" t="str">
        <f>Worksheet!A53</f>
        <v>Nom E</v>
      </c>
      <c r="B11" s="18" t="str">
        <f t="shared" si="0"/>
        <v/>
      </c>
      <c r="C11" s="20" t="str">
        <f>VLOOKUP($A11,Worksheet!$A$49:$N$60,14,FALSE)</f>
        <v/>
      </c>
      <c r="D11" s="20" t="str">
        <f>IF(B$6="Réussite",VLOOKUP($A11,Worksheet!$A$66:$N$77,14,FALSE),"")</f>
        <v/>
      </c>
      <c r="E11" s="43"/>
    </row>
    <row r="12" spans="1:5" ht="14.45">
      <c r="A12" s="7" t="str">
        <f>Worksheet!A54</f>
        <v>Nom F</v>
      </c>
      <c r="B12" s="18" t="str">
        <f t="shared" si="0"/>
        <v/>
      </c>
      <c r="C12" s="20" t="str">
        <f>VLOOKUP($A12,Worksheet!$A$49:$N$60,14,FALSE)</f>
        <v/>
      </c>
      <c r="D12" s="20" t="str">
        <f>IF(B$6="Réussite",VLOOKUP($A12,Worksheet!$A$66:$N$77,14,FALSE),"")</f>
        <v/>
      </c>
      <c r="E12" s="43"/>
    </row>
    <row r="13" spans="1:5" ht="14.45">
      <c r="A13" s="7" t="str">
        <f>Worksheet!A55</f>
        <v>Nom G</v>
      </c>
      <c r="B13" s="18" t="str">
        <f t="shared" si="0"/>
        <v/>
      </c>
      <c r="C13" s="20" t="str">
        <f>VLOOKUP($A13,Worksheet!$A$49:$N$60,14,FALSE)</f>
        <v/>
      </c>
      <c r="D13" s="20" t="str">
        <f>IF(B$6="Réussite",VLOOKUP($A13,Worksheet!$A$66:$N$77,14,FALSE),"")</f>
        <v/>
      </c>
      <c r="E13" s="43"/>
    </row>
    <row r="14" spans="1:5" ht="14.45">
      <c r="A14" s="7" t="str">
        <f>Worksheet!A56</f>
        <v>Nom H</v>
      </c>
      <c r="B14" s="18" t="str">
        <f t="shared" si="0"/>
        <v/>
      </c>
      <c r="C14" s="20" t="str">
        <f>VLOOKUP($A14,Worksheet!$A$49:$N$60,14,FALSE)</f>
        <v/>
      </c>
      <c r="D14" s="20" t="str">
        <f>IF(B$6="Réussite",VLOOKUP($A14,Worksheet!$A$66:$N$77,14,FALSE),"")</f>
        <v/>
      </c>
      <c r="E14" s="52"/>
    </row>
    <row r="15" spans="1:5" ht="14.45">
      <c r="A15" s="7" t="str">
        <f>Worksheet!A57</f>
        <v>Nom I</v>
      </c>
      <c r="B15" s="18" t="str">
        <f t="shared" si="0"/>
        <v/>
      </c>
      <c r="C15" s="20" t="str">
        <f>VLOOKUP($A15,Worksheet!$A$49:$N$60,14,FALSE)</f>
        <v/>
      </c>
      <c r="D15" s="20" t="str">
        <f>IF(B$6="Réussite",VLOOKUP($A15,Worksheet!$A$66:$N$77,14,FALSE),"")</f>
        <v/>
      </c>
      <c r="E15" s="52"/>
    </row>
    <row r="16" spans="1:5" ht="14.45">
      <c r="A16" s="7" t="str">
        <f>Worksheet!A58</f>
        <v>Nom J</v>
      </c>
      <c r="B16" s="18" t="str">
        <f t="shared" si="0"/>
        <v/>
      </c>
      <c r="C16" s="20" t="str">
        <f>VLOOKUP($A16,Worksheet!$A$49:$N$60,14,FALSE)</f>
        <v/>
      </c>
      <c r="D16" s="20" t="str">
        <f>IF(B$6="Réussite",VLOOKUP($A16,Worksheet!$A$66:$N$77,14,FALSE),"")</f>
        <v/>
      </c>
      <c r="E16" s="43"/>
    </row>
    <row r="17" spans="1:5" ht="14.45">
      <c r="A17" s="7" t="str">
        <f>Worksheet!A59</f>
        <v/>
      </c>
      <c r="B17" s="18" t="str">
        <f t="shared" si="0"/>
        <v/>
      </c>
      <c r="C17" s="20" t="str">
        <f>VLOOKUP($A17,Worksheet!$A$49:$N$60,14,FALSE)</f>
        <v/>
      </c>
      <c r="D17" s="20" t="str">
        <f>IF(B$6="Réussite",VLOOKUP($A17,Worksheet!$A$66:$N$77,14,FALSE),"")</f>
        <v/>
      </c>
      <c r="E17" s="43"/>
    </row>
    <row r="18" spans="1:5" ht="14.45">
      <c r="A18" s="7" t="str">
        <f>Worksheet!A60</f>
        <v/>
      </c>
      <c r="B18" s="18" t="str">
        <f t="shared" si="0"/>
        <v/>
      </c>
      <c r="C18" s="20" t="str">
        <f>VLOOKUP($A18,Worksheet!$A$49:$N$60,14,FALSE)</f>
        <v/>
      </c>
      <c r="D18" s="20" t="str">
        <f>IF(B$6="Réussite",VLOOKUP($A18,Worksheet!$A$66:$N$77,14,FALSE),"")</f>
        <v/>
      </c>
      <c r="E18" s="43"/>
    </row>
    <row r="20" spans="1:5" ht="14.45">
      <c r="A20" s="4" t="s">
        <v>65</v>
      </c>
      <c r="B20" s="18" t="str">
        <f>IF(COUNT(C20,D20)=0,"",IF(AND(C20&lt;C$22,OR(D20="",D20&lt;D$22)),"Réussite","Échec"))</f>
        <v/>
      </c>
      <c r="C20" s="20" t="e">
        <f>AVERAGE(C7:C18)</f>
        <v>#DIV/0!</v>
      </c>
      <c r="D20" s="20" t="str">
        <f>IF(B$6="Réussite",AVERAGE(D7:D18),"")</f>
        <v/>
      </c>
    </row>
    <row r="22" spans="1:5">
      <c r="A22" s="4" t="s">
        <v>62</v>
      </c>
      <c r="B22" t="s">
        <v>66</v>
      </c>
      <c r="C22" s="19">
        <v>0.6</v>
      </c>
      <c r="D22" s="19">
        <v>0.8</v>
      </c>
    </row>
    <row r="23" spans="1:5" ht="29.1" customHeight="1">
      <c r="A23" s="56" t="s">
        <v>67</v>
      </c>
      <c r="B23" t="s">
        <v>66</v>
      </c>
      <c r="C23" s="40">
        <v>0.6</v>
      </c>
    </row>
    <row r="24" spans="1:5">
      <c r="A24" s="4"/>
      <c r="C24" s="40"/>
    </row>
    <row r="26" spans="1:5" ht="27.75" customHeight="1">
      <c r="A26" s="61" t="s">
        <v>68</v>
      </c>
      <c r="B26" s="62"/>
      <c r="C26" s="62"/>
      <c r="D26" s="63"/>
    </row>
    <row r="27" spans="1:5">
      <c r="A27" s="45"/>
      <c r="B27" s="46"/>
      <c r="C27" s="46"/>
      <c r="D27" s="47"/>
    </row>
    <row r="28" spans="1:5">
      <c r="A28" s="59" t="s">
        <v>69</v>
      </c>
      <c r="B28" s="46"/>
      <c r="C28" s="46"/>
      <c r="D28" s="47"/>
    </row>
    <row r="29" spans="1:5">
      <c r="A29" s="45"/>
      <c r="B29" s="46"/>
      <c r="C29" s="46"/>
      <c r="D29" s="47"/>
    </row>
    <row r="30" spans="1:5">
      <c r="A30" s="45" t="s">
        <v>70</v>
      </c>
      <c r="B30" s="46"/>
      <c r="C30" s="46"/>
      <c r="D30" s="47"/>
    </row>
    <row r="31" spans="1:5">
      <c r="A31" s="48" t="s">
        <v>71</v>
      </c>
      <c r="B31" s="49"/>
      <c r="C31" s="49"/>
      <c r="D31" s="50"/>
    </row>
  </sheetData>
  <mergeCells count="1">
    <mergeCell ref="A26:D26"/>
  </mergeCells>
  <conditionalFormatting sqref="B6:D18">
    <cfRule type="expression" dxfId="1" priority="13">
      <formula>($B6="Échec")</formula>
    </cfRule>
  </conditionalFormatting>
  <conditionalFormatting sqref="B20:D20">
    <cfRule type="expression" dxfId="0" priority="3">
      <formula>($B20="Échec")</formula>
    </cfRule>
  </conditionalFormatting>
  <pageMargins left="0.7" right="0.7" top="0.75" bottom="0.75" header="0.3" footer="0.3"/>
  <pageSetup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G32"/>
  <sheetViews>
    <sheetView workbookViewId="0">
      <selection activeCell="B19" sqref="B19"/>
    </sheetView>
  </sheetViews>
  <sheetFormatPr defaultColWidth="9.140625" defaultRowHeight="13.15"/>
  <cols>
    <col min="1" max="1" width="18.42578125" customWidth="1"/>
    <col min="2" max="3" width="14.28515625" bestFit="1" customWidth="1"/>
    <col min="6" max="7" width="14.28515625" customWidth="1"/>
  </cols>
  <sheetData>
    <row r="1" spans="1:7">
      <c r="A1" s="4" t="s">
        <v>0</v>
      </c>
    </row>
    <row r="3" spans="1:7">
      <c r="A3" s="4" t="s">
        <v>60</v>
      </c>
    </row>
    <row r="4" spans="1:7">
      <c r="A4" s="4"/>
      <c r="B4" s="4" t="s">
        <v>72</v>
      </c>
      <c r="C4" s="5" t="str">
        <f>Exactitude!A5</f>
        <v>Enfant 1</v>
      </c>
      <c r="F4" s="54" t="s">
        <v>73</v>
      </c>
      <c r="G4" s="55"/>
    </row>
    <row r="5" spans="1:7">
      <c r="A5" s="4" t="s">
        <v>74</v>
      </c>
      <c r="B5" s="4" t="s">
        <v>75</v>
      </c>
      <c r="C5" s="4" t="s">
        <v>76</v>
      </c>
      <c r="D5" s="26" t="s">
        <v>77</v>
      </c>
      <c r="F5" s="4" t="s">
        <v>75</v>
      </c>
      <c r="G5" s="4" t="s">
        <v>76</v>
      </c>
    </row>
    <row r="6" spans="1:7">
      <c r="A6" s="27" t="str">
        <f>Worksheet!A66</f>
        <v>Nom A</v>
      </c>
      <c r="B6" s="25">
        <f>HLOOKUP($C$4,Worksheet!$B$6:$M$19,$D6,FALSE)</f>
        <v>0</v>
      </c>
      <c r="C6" s="25">
        <f>HLOOKUP($C$4,Worksheet!$B$22:$M$35,$D6,FALSE)</f>
        <v>0</v>
      </c>
      <c r="D6">
        <v>3</v>
      </c>
      <c r="F6">
        <f>COUNT(Worksheet!B8:M8)</f>
        <v>0</v>
      </c>
      <c r="G6">
        <f>COUNT(Worksheet!B24:M24)</f>
        <v>0</v>
      </c>
    </row>
    <row r="7" spans="1:7">
      <c r="A7" s="27" t="str">
        <f>Worksheet!A67</f>
        <v>Nom B</v>
      </c>
      <c r="B7" s="25">
        <f>HLOOKUP($C$4,Worksheet!$B$6:$M$19,$D7,FALSE)</f>
        <v>0</v>
      </c>
      <c r="C7" s="25">
        <f>HLOOKUP($C$4,Worksheet!$B$22:$M$35,$D7,FALSE)</f>
        <v>0</v>
      </c>
      <c r="D7">
        <v>4</v>
      </c>
      <c r="F7">
        <f>COUNT(Worksheet!B9:M9)</f>
        <v>0</v>
      </c>
      <c r="G7">
        <f>COUNT(Worksheet!B25:M25)</f>
        <v>0</v>
      </c>
    </row>
    <row r="8" spans="1:7">
      <c r="A8" s="27" t="str">
        <f>Worksheet!A68</f>
        <v>Nom C</v>
      </c>
      <c r="B8" s="25">
        <f>HLOOKUP($C$4,Worksheet!$B$6:$M$19,$D8,FALSE)</f>
        <v>0</v>
      </c>
      <c r="C8" s="25">
        <f>HLOOKUP($C$4,Worksheet!$B$22:$M$35,$D8,FALSE)</f>
        <v>0</v>
      </c>
      <c r="D8">
        <v>5</v>
      </c>
      <c r="F8">
        <f>COUNT(Worksheet!B10:M10)</f>
        <v>0</v>
      </c>
      <c r="G8">
        <f>COUNT(Worksheet!B26:M26)</f>
        <v>0</v>
      </c>
    </row>
    <row r="9" spans="1:7">
      <c r="A9" s="27" t="str">
        <f>Worksheet!A69</f>
        <v>Nom D</v>
      </c>
      <c r="B9" s="25">
        <f>HLOOKUP($C$4,Worksheet!$B$6:$M$19,$D9,FALSE)</f>
        <v>0</v>
      </c>
      <c r="C9" s="25">
        <f>HLOOKUP($C$4,Worksheet!$B$22:$M$35,$D9,FALSE)</f>
        <v>0</v>
      </c>
      <c r="D9">
        <v>6</v>
      </c>
      <c r="F9">
        <f>COUNT(Worksheet!B11:M11)</f>
        <v>0</v>
      </c>
      <c r="G9">
        <f>COUNT(Worksheet!B27:M27)</f>
        <v>0</v>
      </c>
    </row>
    <row r="10" spans="1:7">
      <c r="A10" s="27" t="str">
        <f>Worksheet!A70</f>
        <v>Nom E</v>
      </c>
      <c r="B10" s="25">
        <f>HLOOKUP($C$4,Worksheet!$B$6:$M$19,$D10,FALSE)</f>
        <v>0</v>
      </c>
      <c r="C10" s="25">
        <f>HLOOKUP($C$4,Worksheet!$B$22:$M$35,$D10,FALSE)</f>
        <v>0</v>
      </c>
      <c r="D10">
        <v>7</v>
      </c>
      <c r="F10">
        <f>COUNT(Worksheet!B12:M12)</f>
        <v>0</v>
      </c>
      <c r="G10">
        <f>COUNT(Worksheet!B28:M28)</f>
        <v>0</v>
      </c>
    </row>
    <row r="11" spans="1:7">
      <c r="A11" s="27" t="str">
        <f>Worksheet!A71</f>
        <v>Nom F</v>
      </c>
      <c r="B11" s="25">
        <f>HLOOKUP($C$4,Worksheet!$B$6:$M$19,$D11,FALSE)</f>
        <v>0</v>
      </c>
      <c r="C11" s="25">
        <f>HLOOKUP($C$4,Worksheet!$B$22:$M$35,$D11,FALSE)</f>
        <v>0</v>
      </c>
      <c r="D11">
        <v>8</v>
      </c>
      <c r="F11">
        <f>COUNT(Worksheet!B13:M13)</f>
        <v>0</v>
      </c>
      <c r="G11">
        <f>COUNT(Worksheet!B29:M29)</f>
        <v>0</v>
      </c>
    </row>
    <row r="12" spans="1:7">
      <c r="A12" s="27" t="str">
        <f>Worksheet!A72</f>
        <v>Nom G</v>
      </c>
      <c r="B12" s="25">
        <f>HLOOKUP($C$4,Worksheet!$B$6:$M$19,$D12,FALSE)</f>
        <v>0</v>
      </c>
      <c r="C12" s="25">
        <f>HLOOKUP($C$4,Worksheet!$B$22:$M$35,$D12,FALSE)</f>
        <v>0</v>
      </c>
      <c r="D12">
        <v>9</v>
      </c>
      <c r="F12">
        <f>COUNT(Worksheet!B14:M14)</f>
        <v>0</v>
      </c>
      <c r="G12">
        <f>COUNT(Worksheet!B30:M30)</f>
        <v>0</v>
      </c>
    </row>
    <row r="13" spans="1:7">
      <c r="A13" s="27" t="str">
        <f>Worksheet!A73</f>
        <v>Nom H</v>
      </c>
      <c r="B13" s="25">
        <f>HLOOKUP($C$4,Worksheet!$B$6:$M$19,$D13,FALSE)</f>
        <v>0</v>
      </c>
      <c r="C13" s="25">
        <f>HLOOKUP($C$4,Worksheet!$B$22:$M$35,$D13,FALSE)</f>
        <v>0</v>
      </c>
      <c r="D13">
        <v>10</v>
      </c>
      <c r="F13">
        <f>COUNT(Worksheet!B15:M15)</f>
        <v>0</v>
      </c>
      <c r="G13">
        <f>COUNT(Worksheet!B31:M31)</f>
        <v>0</v>
      </c>
    </row>
    <row r="14" spans="1:7">
      <c r="A14" s="27" t="str">
        <f>Worksheet!A74</f>
        <v>Nom I</v>
      </c>
      <c r="B14" s="25">
        <f>HLOOKUP($C$4,Worksheet!$B$6:$M$19,$D14,FALSE)</f>
        <v>0</v>
      </c>
      <c r="C14" s="25">
        <f>HLOOKUP($C$4,Worksheet!$B$22:$M$35,$D14,FALSE)</f>
        <v>0</v>
      </c>
      <c r="D14">
        <v>11</v>
      </c>
      <c r="F14">
        <f>COUNT(Worksheet!B16:M16)</f>
        <v>0</v>
      </c>
      <c r="G14">
        <f>COUNT(Worksheet!B32:M32)</f>
        <v>0</v>
      </c>
    </row>
    <row r="15" spans="1:7">
      <c r="A15" s="27" t="str">
        <f>Worksheet!A75</f>
        <v>Nom J</v>
      </c>
      <c r="B15" s="25">
        <f>HLOOKUP($C$4,Worksheet!$B$6:$M$19,$D15,FALSE)</f>
        <v>0</v>
      </c>
      <c r="C15" s="25">
        <f>HLOOKUP($C$4,Worksheet!$B$22:$M$35,$D15,FALSE)</f>
        <v>0</v>
      </c>
      <c r="D15">
        <v>12</v>
      </c>
      <c r="F15">
        <f>COUNT(Worksheet!B17:M17)</f>
        <v>0</v>
      </c>
      <c r="G15">
        <f>COUNT(Worksheet!B33:M33)</f>
        <v>0</v>
      </c>
    </row>
    <row r="16" spans="1:7" hidden="1">
      <c r="A16" s="27" t="str">
        <f>Worksheet!A76</f>
        <v/>
      </c>
      <c r="B16" s="25">
        <f>HLOOKUP(C$4,Worksheet!$B$6:$M$19,D16,FALSE)</f>
        <v>0</v>
      </c>
      <c r="C16" s="25"/>
      <c r="D16">
        <v>13</v>
      </c>
    </row>
    <row r="17" spans="1:7" hidden="1">
      <c r="A17" s="27" t="str">
        <f>Worksheet!A77</f>
        <v/>
      </c>
      <c r="B17" s="25">
        <f>HLOOKUP(C$4,Worksheet!$B$6:$M$19,D17,FALSE)</f>
        <v>0</v>
      </c>
      <c r="C17" s="25"/>
      <c r="D17">
        <v>14</v>
      </c>
    </row>
    <row r="19" spans="1:7">
      <c r="A19" s="26">
        <v>0</v>
      </c>
      <c r="B19" s="16">
        <f>IF(Résultats!B6="Fail","",IF(AND(F19&gt;0,G19&gt;0),AVERAGE(F19,G19),IF(F19&gt;0,F19,G19)))</f>
        <v>0</v>
      </c>
      <c r="D19" s="3" t="s">
        <v>78</v>
      </c>
      <c r="F19">
        <f>HLOOKUP(C$4,Worksheet!$B$6:$M$19,2,FALSE)</f>
        <v>0</v>
      </c>
      <c r="G19">
        <f>HLOOKUP(C$4,Worksheet!$B$22:$M$33,2,FALSE)</f>
        <v>0</v>
      </c>
    </row>
    <row r="20" spans="1:7">
      <c r="A20" s="39">
        <f>COUNTIF(B6:B17,"&gt;0")+0.5</f>
        <v>0.5</v>
      </c>
      <c r="B20" s="16">
        <f>IF(Résultats!B6="Fail","",B19)</f>
        <v>0</v>
      </c>
      <c r="D20" s="3"/>
    </row>
    <row r="21" spans="1:7">
      <c r="A21" s="39">
        <f>A19</f>
        <v>0</v>
      </c>
      <c r="B21" s="16">
        <f>IF(Résultats!B6="Fail","",B19+D22)</f>
        <v>1</v>
      </c>
      <c r="D21" s="3" t="str">
        <f>"Vraie valeur ± "&amp;D22</f>
        <v>Vraie valeur ± 1</v>
      </c>
    </row>
    <row r="22" spans="1:7">
      <c r="A22" s="39">
        <f>A20</f>
        <v>0.5</v>
      </c>
      <c r="B22" s="16">
        <f>IF(Résultats!B6="Fail","",B21)</f>
        <v>1</v>
      </c>
      <c r="D22" s="38">
        <v>1</v>
      </c>
    </row>
    <row r="23" spans="1:7">
      <c r="A23" s="39">
        <f>A19</f>
        <v>0</v>
      </c>
      <c r="B23" s="16">
        <f>IF(Résultats!B6="Fail","",B19-D22)</f>
        <v>-1</v>
      </c>
      <c r="D23" s="3" t="s">
        <v>79</v>
      </c>
    </row>
    <row r="24" spans="1:7">
      <c r="A24" s="39">
        <f>A20</f>
        <v>0.5</v>
      </c>
      <c r="B24" s="16">
        <f>IF(Résultats!B6="Fail","",B23)</f>
        <v>-1</v>
      </c>
      <c r="D24" s="3"/>
    </row>
    <row r="25" spans="1:7">
      <c r="A25" s="39">
        <f>A19</f>
        <v>0</v>
      </c>
      <c r="B25" s="16" t="str">
        <f>HLOOKUP(C$4,Worksheet!$B$43:$M$44,2,FALSE)</f>
        <v/>
      </c>
      <c r="C25" s="16"/>
      <c r="D25" s="3" t="s">
        <v>65</v>
      </c>
    </row>
    <row r="26" spans="1:7">
      <c r="A26" s="39">
        <f>A20</f>
        <v>0.5</v>
      </c>
      <c r="B26" s="16" t="str">
        <f>B25</f>
        <v/>
      </c>
      <c r="C26" s="16"/>
      <c r="D26" s="3"/>
    </row>
    <row r="27" spans="1:7">
      <c r="A27" s="39">
        <f>A19</f>
        <v>0</v>
      </c>
      <c r="B27" s="16" t="e">
        <f>B25+D28</f>
        <v>#VALUE!</v>
      </c>
      <c r="C27" s="16"/>
      <c r="D27" s="3" t="str">
        <f>"Moyenne ± "&amp;D28</f>
        <v>Moyenne ± 1</v>
      </c>
    </row>
    <row r="28" spans="1:7">
      <c r="A28" s="39">
        <f>A20</f>
        <v>0.5</v>
      </c>
      <c r="B28" s="16" t="e">
        <f>B27</f>
        <v>#VALUE!</v>
      </c>
      <c r="C28" s="16"/>
      <c r="D28" s="38">
        <v>1</v>
      </c>
    </row>
    <row r="29" spans="1:7">
      <c r="A29" s="39">
        <f>A19</f>
        <v>0</v>
      </c>
      <c r="B29" s="16" t="e">
        <f>B25-D28</f>
        <v>#VALUE!</v>
      </c>
      <c r="C29" s="16"/>
      <c r="D29" s="3" t="s">
        <v>80</v>
      </c>
    </row>
    <row r="30" spans="1:7">
      <c r="A30" s="39">
        <f>A20</f>
        <v>0.5</v>
      </c>
      <c r="B30" s="16" t="e">
        <f>B29</f>
        <v>#VALUE!</v>
      </c>
      <c r="C30" s="16"/>
    </row>
    <row r="32" spans="1:7">
      <c r="A32" s="4" t="s">
        <v>81</v>
      </c>
    </row>
  </sheetData>
  <sheetProtection autoFilter="0"/>
  <autoFilter ref="A5:A17" xr:uid="{00000000-0009-0000-0000-000005000000}">
    <filterColumn colId="0">
      <customFilters>
        <customFilter operator="notEqual" val=" "/>
      </customFilters>
    </filterColumn>
  </autoFilter>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pageSetUpPr fitToPage="1"/>
  </sheetPr>
  <dimension ref="A1:O33"/>
  <sheetViews>
    <sheetView workbookViewId="0">
      <selection activeCell="T10" sqref="T10"/>
    </sheetView>
  </sheetViews>
  <sheetFormatPr defaultColWidth="9.140625" defaultRowHeight="13.15"/>
  <cols>
    <col min="1" max="1" width="18.42578125" customWidth="1"/>
  </cols>
  <sheetData>
    <row r="1" spans="1:13">
      <c r="A1" s="4" t="s">
        <v>0</v>
      </c>
    </row>
    <row r="3" spans="1:13">
      <c r="A3" s="4" t="s">
        <v>82</v>
      </c>
    </row>
    <row r="4" spans="1:13">
      <c r="A4" s="14" t="s">
        <v>83</v>
      </c>
      <c r="B4" s="27" t="str">
        <f>Worksheet!B47</f>
        <v>Enfant 1</v>
      </c>
      <c r="C4" s="27" t="str">
        <f>Worksheet!C47</f>
        <v>Enfant 2</v>
      </c>
      <c r="D4" s="27" t="str">
        <f>Worksheet!D47</f>
        <v>Enfant 3</v>
      </c>
      <c r="E4" s="27" t="str">
        <f>Worksheet!E47</f>
        <v>Enfant 4</v>
      </c>
      <c r="F4" s="27" t="str">
        <f>Worksheet!F47</f>
        <v>Enfant 5</v>
      </c>
      <c r="G4" s="27" t="str">
        <f>Worksheet!G47</f>
        <v>Enfant 6</v>
      </c>
      <c r="H4" s="27" t="str">
        <f>Worksheet!H47</f>
        <v>Enfant 7</v>
      </c>
      <c r="I4" s="27" t="str">
        <f>Worksheet!I47</f>
        <v>Enfant 8</v>
      </c>
      <c r="J4" s="27" t="str">
        <f>Worksheet!J47</f>
        <v>Enfant 9</v>
      </c>
      <c r="K4" s="27" t="str">
        <f>Worksheet!K47</f>
        <v>Enfant 10</v>
      </c>
      <c r="L4" s="27" t="str">
        <f>Worksheet!L47</f>
        <v/>
      </c>
      <c r="M4" s="27" t="str">
        <f>Worksheet!M47</f>
        <v/>
      </c>
    </row>
    <row r="5" spans="1:13">
      <c r="A5" s="28" t="str">
        <f>Worksheet!A48</f>
        <v>Expert</v>
      </c>
      <c r="B5" s="29" t="str">
        <f>Worksheet!B48</f>
        <v/>
      </c>
      <c r="C5" s="29" t="str">
        <f>Worksheet!C48</f>
        <v/>
      </c>
      <c r="D5" s="29" t="str">
        <f>Worksheet!D48</f>
        <v/>
      </c>
      <c r="E5" s="29" t="str">
        <f>Worksheet!E48</f>
        <v/>
      </c>
      <c r="F5" s="29" t="str">
        <f>Worksheet!F48</f>
        <v/>
      </c>
      <c r="G5" s="29" t="str">
        <f>Worksheet!G48</f>
        <v/>
      </c>
      <c r="H5" s="29" t="str">
        <f>Worksheet!H48</f>
        <v/>
      </c>
      <c r="I5" s="29" t="str">
        <f>Worksheet!I48</f>
        <v/>
      </c>
      <c r="J5" s="29" t="str">
        <f>Worksheet!J48</f>
        <v/>
      </c>
      <c r="K5" s="29" t="str">
        <f>Worksheet!K48</f>
        <v/>
      </c>
      <c r="L5" s="29" t="str">
        <f>Worksheet!L48</f>
        <v/>
      </c>
      <c r="M5" s="29" t="str">
        <f>Worksheet!M48</f>
        <v/>
      </c>
    </row>
    <row r="6" spans="1:13">
      <c r="A6" s="27" t="str">
        <f>Worksheet!A49</f>
        <v>Nom A</v>
      </c>
      <c r="B6" s="30" t="str">
        <f>Worksheet!B49</f>
        <v/>
      </c>
      <c r="C6" s="30" t="str">
        <f>Worksheet!C49</f>
        <v/>
      </c>
      <c r="D6" s="30" t="str">
        <f>Worksheet!D49</f>
        <v/>
      </c>
      <c r="E6" s="30" t="str">
        <f>Worksheet!E49</f>
        <v/>
      </c>
      <c r="F6" s="30" t="str">
        <f>Worksheet!F49</f>
        <v/>
      </c>
      <c r="G6" s="30" t="str">
        <f>Worksheet!G49</f>
        <v/>
      </c>
      <c r="H6" s="30" t="str">
        <f>Worksheet!H49</f>
        <v/>
      </c>
      <c r="I6" s="30" t="str">
        <f>Worksheet!I49</f>
        <v/>
      </c>
      <c r="J6" s="30" t="str">
        <f>Worksheet!J49</f>
        <v/>
      </c>
      <c r="K6" s="30" t="str">
        <f>Worksheet!K49</f>
        <v/>
      </c>
      <c r="L6" s="30" t="str">
        <f>Worksheet!L49</f>
        <v/>
      </c>
      <c r="M6" s="30" t="str">
        <f>Worksheet!M49</f>
        <v/>
      </c>
    </row>
    <row r="7" spans="1:13">
      <c r="A7" s="27" t="str">
        <f>Worksheet!A50</f>
        <v>Nom B</v>
      </c>
      <c r="B7" s="30" t="str">
        <f>Worksheet!B50</f>
        <v/>
      </c>
      <c r="C7" s="30" t="str">
        <f>Worksheet!C50</f>
        <v/>
      </c>
      <c r="D7" s="30" t="str">
        <f>Worksheet!D50</f>
        <v/>
      </c>
      <c r="E7" s="30" t="str">
        <f>Worksheet!E50</f>
        <v/>
      </c>
      <c r="F7" s="30" t="str">
        <f>Worksheet!F50</f>
        <v/>
      </c>
      <c r="G7" s="30" t="str">
        <f>Worksheet!G50</f>
        <v/>
      </c>
      <c r="H7" s="30" t="str">
        <f>Worksheet!H50</f>
        <v/>
      </c>
      <c r="I7" s="30" t="str">
        <f>Worksheet!I50</f>
        <v/>
      </c>
      <c r="J7" s="30" t="str">
        <f>Worksheet!J50</f>
        <v/>
      </c>
      <c r="K7" s="30" t="str">
        <f>Worksheet!K50</f>
        <v/>
      </c>
      <c r="L7" s="30" t="str">
        <f>Worksheet!L50</f>
        <v/>
      </c>
      <c r="M7" s="30" t="str">
        <f>Worksheet!M50</f>
        <v/>
      </c>
    </row>
    <row r="8" spans="1:13">
      <c r="A8" s="27" t="str">
        <f>Worksheet!A51</f>
        <v>Nom C</v>
      </c>
      <c r="B8" s="30" t="str">
        <f>Worksheet!B51</f>
        <v/>
      </c>
      <c r="C8" s="30" t="str">
        <f>Worksheet!C51</f>
        <v/>
      </c>
      <c r="D8" s="30" t="str">
        <f>Worksheet!D51</f>
        <v/>
      </c>
      <c r="E8" s="30" t="str">
        <f>Worksheet!E51</f>
        <v/>
      </c>
      <c r="F8" s="30" t="str">
        <f>Worksheet!F51</f>
        <v/>
      </c>
      <c r="G8" s="30" t="str">
        <f>Worksheet!G51</f>
        <v/>
      </c>
      <c r="H8" s="30" t="str">
        <f>Worksheet!H51</f>
        <v/>
      </c>
      <c r="I8" s="30" t="str">
        <f>Worksheet!I51</f>
        <v/>
      </c>
      <c r="J8" s="30" t="str">
        <f>Worksheet!J51</f>
        <v/>
      </c>
      <c r="K8" s="30" t="str">
        <f>Worksheet!K51</f>
        <v/>
      </c>
      <c r="L8" s="30" t="str">
        <f>Worksheet!L51</f>
        <v/>
      </c>
      <c r="M8" s="30" t="str">
        <f>Worksheet!M51</f>
        <v/>
      </c>
    </row>
    <row r="9" spans="1:13">
      <c r="A9" s="27" t="str">
        <f>Worksheet!A52</f>
        <v>Nom D</v>
      </c>
      <c r="B9" s="30" t="str">
        <f>Worksheet!B52</f>
        <v/>
      </c>
      <c r="C9" s="30" t="str">
        <f>Worksheet!C52</f>
        <v/>
      </c>
      <c r="D9" s="30" t="str">
        <f>Worksheet!D52</f>
        <v/>
      </c>
      <c r="E9" s="30" t="str">
        <f>Worksheet!E52</f>
        <v/>
      </c>
      <c r="F9" s="30" t="str">
        <f>Worksheet!F52</f>
        <v/>
      </c>
      <c r="G9" s="30" t="str">
        <f>Worksheet!G52</f>
        <v/>
      </c>
      <c r="H9" s="30" t="str">
        <f>Worksheet!H52</f>
        <v/>
      </c>
      <c r="I9" s="30" t="str">
        <f>Worksheet!I52</f>
        <v/>
      </c>
      <c r="J9" s="30" t="str">
        <f>Worksheet!J52</f>
        <v/>
      </c>
      <c r="K9" s="30" t="str">
        <f>Worksheet!K52</f>
        <v/>
      </c>
      <c r="L9" s="30" t="str">
        <f>Worksheet!L52</f>
        <v/>
      </c>
      <c r="M9" s="30" t="str">
        <f>Worksheet!M52</f>
        <v/>
      </c>
    </row>
    <row r="10" spans="1:13">
      <c r="A10" s="27" t="str">
        <f>Worksheet!A53</f>
        <v>Nom E</v>
      </c>
      <c r="B10" s="30" t="str">
        <f>Worksheet!B53</f>
        <v/>
      </c>
      <c r="C10" s="30" t="str">
        <f>Worksheet!C53</f>
        <v/>
      </c>
      <c r="D10" s="30" t="str">
        <f>Worksheet!D53</f>
        <v/>
      </c>
      <c r="E10" s="30" t="str">
        <f>Worksheet!E53</f>
        <v/>
      </c>
      <c r="F10" s="30" t="str">
        <f>Worksheet!F53</f>
        <v/>
      </c>
      <c r="G10" s="30" t="str">
        <f>Worksheet!G53</f>
        <v/>
      </c>
      <c r="H10" s="30" t="str">
        <f>Worksheet!H53</f>
        <v/>
      </c>
      <c r="I10" s="30" t="str">
        <f>Worksheet!I53</f>
        <v/>
      </c>
      <c r="J10" s="30" t="str">
        <f>Worksheet!J53</f>
        <v/>
      </c>
      <c r="K10" s="30" t="str">
        <f>Worksheet!K53</f>
        <v/>
      </c>
      <c r="L10" s="30" t="str">
        <f>Worksheet!L53</f>
        <v/>
      </c>
      <c r="M10" s="30" t="str">
        <f>Worksheet!M53</f>
        <v/>
      </c>
    </row>
    <row r="11" spans="1:13">
      <c r="A11" s="27" t="str">
        <f>Worksheet!A54</f>
        <v>Nom F</v>
      </c>
      <c r="B11" s="30" t="str">
        <f>Worksheet!B54</f>
        <v/>
      </c>
      <c r="C11" s="30" t="str">
        <f>Worksheet!C54</f>
        <v/>
      </c>
      <c r="D11" s="30" t="str">
        <f>Worksheet!D54</f>
        <v/>
      </c>
      <c r="E11" s="30" t="str">
        <f>Worksheet!E54</f>
        <v/>
      </c>
      <c r="F11" s="30" t="str">
        <f>Worksheet!F54</f>
        <v/>
      </c>
      <c r="G11" s="30" t="str">
        <f>Worksheet!G54</f>
        <v/>
      </c>
      <c r="H11" s="30" t="str">
        <f>Worksheet!H54</f>
        <v/>
      </c>
      <c r="I11" s="30" t="str">
        <f>Worksheet!I54</f>
        <v/>
      </c>
      <c r="J11" s="30" t="str">
        <f>Worksheet!J54</f>
        <v/>
      </c>
      <c r="K11" s="30" t="str">
        <f>Worksheet!K54</f>
        <v/>
      </c>
      <c r="L11" s="30" t="str">
        <f>Worksheet!L54</f>
        <v/>
      </c>
      <c r="M11" s="30" t="str">
        <f>Worksheet!M54</f>
        <v/>
      </c>
    </row>
    <row r="12" spans="1:13">
      <c r="A12" s="27" t="str">
        <f>Worksheet!A55</f>
        <v>Nom G</v>
      </c>
      <c r="B12" s="30" t="str">
        <f>Worksheet!B55</f>
        <v/>
      </c>
      <c r="C12" s="30" t="str">
        <f>Worksheet!C55</f>
        <v/>
      </c>
      <c r="D12" s="30" t="str">
        <f>Worksheet!D55</f>
        <v/>
      </c>
      <c r="E12" s="30" t="str">
        <f>Worksheet!E55</f>
        <v/>
      </c>
      <c r="F12" s="30" t="str">
        <f>Worksheet!F55</f>
        <v/>
      </c>
      <c r="G12" s="30" t="str">
        <f>Worksheet!G55</f>
        <v/>
      </c>
      <c r="H12" s="30" t="str">
        <f>Worksheet!H55</f>
        <v/>
      </c>
      <c r="I12" s="30" t="str">
        <f>Worksheet!I55</f>
        <v/>
      </c>
      <c r="J12" s="30" t="str">
        <f>Worksheet!J55</f>
        <v/>
      </c>
      <c r="K12" s="30" t="str">
        <f>Worksheet!K55</f>
        <v/>
      </c>
      <c r="L12" s="30" t="str">
        <f>Worksheet!L55</f>
        <v/>
      </c>
      <c r="M12" s="30" t="str">
        <f>Worksheet!M55</f>
        <v/>
      </c>
    </row>
    <row r="13" spans="1:13">
      <c r="A13" s="27" t="str">
        <f>Worksheet!A56</f>
        <v>Nom H</v>
      </c>
      <c r="B13" s="30" t="str">
        <f>Worksheet!B56</f>
        <v/>
      </c>
      <c r="C13" s="30" t="str">
        <f>Worksheet!C56</f>
        <v/>
      </c>
      <c r="D13" s="30" t="str">
        <f>Worksheet!D56</f>
        <v/>
      </c>
      <c r="E13" s="30" t="str">
        <f>Worksheet!E56</f>
        <v/>
      </c>
      <c r="F13" s="30" t="str">
        <f>Worksheet!F56</f>
        <v/>
      </c>
      <c r="G13" s="30" t="str">
        <f>Worksheet!G56</f>
        <v/>
      </c>
      <c r="H13" s="30" t="str">
        <f>Worksheet!H56</f>
        <v/>
      </c>
      <c r="I13" s="30" t="str">
        <f>Worksheet!I56</f>
        <v/>
      </c>
      <c r="J13" s="30" t="str">
        <f>Worksheet!J56</f>
        <v/>
      </c>
      <c r="K13" s="30" t="str">
        <f>Worksheet!K56</f>
        <v/>
      </c>
      <c r="L13" s="30" t="str">
        <f>Worksheet!L56</f>
        <v/>
      </c>
      <c r="M13" s="30" t="str">
        <f>Worksheet!M56</f>
        <v/>
      </c>
    </row>
    <row r="14" spans="1:13">
      <c r="A14" s="27" t="str">
        <f>Worksheet!A57</f>
        <v>Nom I</v>
      </c>
      <c r="B14" s="30" t="str">
        <f>Worksheet!B57</f>
        <v/>
      </c>
      <c r="C14" s="30" t="str">
        <f>Worksheet!C57</f>
        <v/>
      </c>
      <c r="D14" s="30" t="str">
        <f>Worksheet!D57</f>
        <v/>
      </c>
      <c r="E14" s="30" t="str">
        <f>Worksheet!E57</f>
        <v/>
      </c>
      <c r="F14" s="30" t="str">
        <f>Worksheet!F57</f>
        <v/>
      </c>
      <c r="G14" s="30" t="str">
        <f>Worksheet!G57</f>
        <v/>
      </c>
      <c r="H14" s="30" t="str">
        <f>Worksheet!H57</f>
        <v/>
      </c>
      <c r="I14" s="30" t="str">
        <f>Worksheet!I57</f>
        <v/>
      </c>
      <c r="J14" s="30" t="str">
        <f>Worksheet!J57</f>
        <v/>
      </c>
      <c r="K14" s="30" t="str">
        <f>Worksheet!K57</f>
        <v/>
      </c>
      <c r="L14" s="30" t="str">
        <f>Worksheet!L57</f>
        <v/>
      </c>
      <c r="M14" s="30" t="str">
        <f>Worksheet!M57</f>
        <v/>
      </c>
    </row>
    <row r="15" spans="1:13">
      <c r="A15" s="27" t="str">
        <f>Worksheet!A58</f>
        <v>Nom J</v>
      </c>
      <c r="B15" s="30" t="str">
        <f>Worksheet!B58</f>
        <v/>
      </c>
      <c r="C15" s="30" t="str">
        <f>Worksheet!C58</f>
        <v/>
      </c>
      <c r="D15" s="30" t="str">
        <f>Worksheet!D58</f>
        <v/>
      </c>
      <c r="E15" s="30" t="str">
        <f>Worksheet!E58</f>
        <v/>
      </c>
      <c r="F15" s="30" t="str">
        <f>Worksheet!F58</f>
        <v/>
      </c>
      <c r="G15" s="30" t="str">
        <f>Worksheet!G58</f>
        <v/>
      </c>
      <c r="H15" s="30" t="str">
        <f>Worksheet!H58</f>
        <v/>
      </c>
      <c r="I15" s="30" t="str">
        <f>Worksheet!I58</f>
        <v/>
      </c>
      <c r="J15" s="30" t="str">
        <f>Worksheet!J58</f>
        <v/>
      </c>
      <c r="K15" s="30" t="str">
        <f>Worksheet!K58</f>
        <v/>
      </c>
      <c r="L15" s="30" t="str">
        <f>Worksheet!L58</f>
        <v/>
      </c>
      <c r="M15" s="30" t="str">
        <f>Worksheet!M58</f>
        <v/>
      </c>
    </row>
    <row r="16" spans="1:13">
      <c r="A16" s="27" t="str">
        <f>Worksheet!A59</f>
        <v/>
      </c>
      <c r="B16" s="30" t="str">
        <f>Worksheet!B59</f>
        <v/>
      </c>
      <c r="C16" s="30" t="str">
        <f>Worksheet!C59</f>
        <v/>
      </c>
      <c r="D16" s="30" t="str">
        <f>Worksheet!D59</f>
        <v/>
      </c>
      <c r="E16" s="30" t="str">
        <f>Worksheet!E59</f>
        <v/>
      </c>
      <c r="F16" s="30" t="str">
        <f>Worksheet!F59</f>
        <v/>
      </c>
      <c r="G16" s="30" t="str">
        <f>Worksheet!G59</f>
        <v/>
      </c>
      <c r="H16" s="30" t="str">
        <f>Worksheet!H59</f>
        <v/>
      </c>
      <c r="I16" s="30" t="str">
        <f>Worksheet!I59</f>
        <v/>
      </c>
      <c r="J16" s="30" t="str">
        <f>Worksheet!J59</f>
        <v/>
      </c>
      <c r="K16" s="30" t="str">
        <f>Worksheet!K59</f>
        <v/>
      </c>
      <c r="L16" s="30" t="str">
        <f>Worksheet!L59</f>
        <v/>
      </c>
      <c r="M16" s="30" t="str">
        <f>Worksheet!M59</f>
        <v/>
      </c>
    </row>
    <row r="17" spans="1:15">
      <c r="A17" s="27" t="str">
        <f>Worksheet!A60</f>
        <v/>
      </c>
      <c r="B17" s="30" t="str">
        <f>Worksheet!B60</f>
        <v/>
      </c>
      <c r="C17" s="30" t="str">
        <f>Worksheet!C60</f>
        <v/>
      </c>
      <c r="D17" s="30" t="str">
        <f>Worksheet!D60</f>
        <v/>
      </c>
      <c r="E17" s="30" t="str">
        <f>Worksheet!E60</f>
        <v/>
      </c>
      <c r="F17" s="30" t="str">
        <f>Worksheet!F60</f>
        <v/>
      </c>
      <c r="G17" s="30" t="str">
        <f>Worksheet!G60</f>
        <v/>
      </c>
      <c r="H17" s="30" t="str">
        <f>Worksheet!H60</f>
        <v/>
      </c>
      <c r="I17" s="30" t="str">
        <f>Worksheet!I60</f>
        <v/>
      </c>
      <c r="J17" s="30" t="str">
        <f>Worksheet!J60</f>
        <v/>
      </c>
      <c r="K17" s="30" t="str">
        <f>Worksheet!K60</f>
        <v/>
      </c>
      <c r="L17" s="30" t="str">
        <f>Worksheet!L60</f>
        <v/>
      </c>
      <c r="M17" s="30" t="str">
        <f>Worksheet!M60</f>
        <v/>
      </c>
    </row>
    <row r="18" spans="1:15">
      <c r="O18" s="38">
        <v>1</v>
      </c>
    </row>
    <row r="19" spans="1:15">
      <c r="A19" s="14" t="s">
        <v>83</v>
      </c>
      <c r="B19" s="28" t="str">
        <f ca="1">OFFSET($A$4,COLUMN()-COLUMN($A$4),ROW()-ROW($A$4)-15)</f>
        <v>Expert</v>
      </c>
      <c r="C19" s="32" t="str">
        <f t="shared" ref="C19:N19" ca="1" si="0">OFFSET($A$4,COLUMN()-COLUMN($A$4),ROW()-ROW($A$4)-15)</f>
        <v>Nom A</v>
      </c>
      <c r="D19" s="32" t="str">
        <f t="shared" ca="1" si="0"/>
        <v>Nom B</v>
      </c>
      <c r="E19" s="32" t="str">
        <f t="shared" ca="1" si="0"/>
        <v>Nom C</v>
      </c>
      <c r="F19" s="32" t="str">
        <f t="shared" ca="1" si="0"/>
        <v>Nom D</v>
      </c>
      <c r="G19" s="32" t="str">
        <f t="shared" ca="1" si="0"/>
        <v>Nom E</v>
      </c>
      <c r="H19" s="32" t="str">
        <f t="shared" ca="1" si="0"/>
        <v>Nom F</v>
      </c>
      <c r="I19" s="32" t="str">
        <f t="shared" ca="1" si="0"/>
        <v>Nom G</v>
      </c>
      <c r="J19" s="32" t="str">
        <f t="shared" ca="1" si="0"/>
        <v>Nom H</v>
      </c>
      <c r="K19" s="32" t="str">
        <f t="shared" ca="1" si="0"/>
        <v>Nom I</v>
      </c>
      <c r="L19" s="32" t="str">
        <f t="shared" ca="1" si="0"/>
        <v>Nom J</v>
      </c>
      <c r="M19" s="32" t="str">
        <f t="shared" ca="1" si="0"/>
        <v/>
      </c>
      <c r="N19" s="32" t="str">
        <f t="shared" ca="1" si="0"/>
        <v/>
      </c>
      <c r="O19" s="32" t="s">
        <v>84</v>
      </c>
    </row>
    <row r="20" spans="1:15">
      <c r="A20" s="27" t="str">
        <f ca="1">OFFSET($A$4,COLUMN()-COLUMN($A$4),ROW()-ROW($A$4)-15)</f>
        <v>Enfant 1</v>
      </c>
      <c r="B20" s="29" t="str">
        <f ca="1">OFFSET($A$4,COLUMN()-COLUMN($A$4),ROW()-ROW($A$4)-15)</f>
        <v/>
      </c>
      <c r="C20" s="30" t="str">
        <f t="shared" ref="C20:N31" ca="1" si="1">OFFSET($A$4,COLUMN()-COLUMN($A$4),ROW()-ROW($A$4)-15)</f>
        <v/>
      </c>
      <c r="D20" s="30" t="str">
        <f t="shared" ca="1" si="1"/>
        <v/>
      </c>
      <c r="E20" s="30" t="str">
        <f t="shared" ca="1" si="1"/>
        <v/>
      </c>
      <c r="F20" s="30" t="str">
        <f t="shared" ca="1" si="1"/>
        <v/>
      </c>
      <c r="G20" s="30" t="str">
        <f t="shared" ca="1" si="1"/>
        <v/>
      </c>
      <c r="H20" s="30" t="str">
        <f t="shared" ca="1" si="1"/>
        <v/>
      </c>
      <c r="I20" s="30" t="str">
        <f t="shared" ca="1" si="1"/>
        <v/>
      </c>
      <c r="J20" s="30" t="str">
        <f t="shared" ca="1" si="1"/>
        <v/>
      </c>
      <c r="K20" s="30" t="str">
        <f t="shared" ca="1" si="1"/>
        <v/>
      </c>
      <c r="L20" s="30" t="str">
        <f t="shared" ca="1" si="1"/>
        <v/>
      </c>
      <c r="M20" s="30" t="str">
        <f t="shared" ca="1" si="1"/>
        <v/>
      </c>
      <c r="N20" s="30" t="str">
        <f t="shared" ca="1" si="1"/>
        <v/>
      </c>
      <c r="O20" s="16">
        <f t="shared" ref="O20:O31" si="2">$O$18</f>
        <v>1</v>
      </c>
    </row>
    <row r="21" spans="1:15">
      <c r="A21" s="27" t="str">
        <f t="shared" ref="A21:A31" ca="1" si="3">OFFSET($A$4,COLUMN()-COLUMN($A$4),ROW()-ROW($A$4)-15)</f>
        <v>Enfant 2</v>
      </c>
      <c r="B21" s="29" t="str">
        <f t="shared" ref="B21:B31" ca="1" si="4">OFFSET($A$4,COLUMN()-COLUMN($A$4),ROW()-ROW($A$4)-15)</f>
        <v/>
      </c>
      <c r="C21" s="30" t="str">
        <f t="shared" ca="1" si="1"/>
        <v/>
      </c>
      <c r="D21" s="30" t="str">
        <f t="shared" ca="1" si="1"/>
        <v/>
      </c>
      <c r="E21" s="30" t="str">
        <f t="shared" ca="1" si="1"/>
        <v/>
      </c>
      <c r="F21" s="30" t="str">
        <f t="shared" ca="1" si="1"/>
        <v/>
      </c>
      <c r="G21" s="30" t="str">
        <f t="shared" ca="1" si="1"/>
        <v/>
      </c>
      <c r="H21" s="30" t="str">
        <f t="shared" ca="1" si="1"/>
        <v/>
      </c>
      <c r="I21" s="30" t="str">
        <f t="shared" ca="1" si="1"/>
        <v/>
      </c>
      <c r="J21" s="30" t="str">
        <f t="shared" ca="1" si="1"/>
        <v/>
      </c>
      <c r="K21" s="30" t="str">
        <f t="shared" ca="1" si="1"/>
        <v/>
      </c>
      <c r="L21" s="30" t="str">
        <f t="shared" ca="1" si="1"/>
        <v/>
      </c>
      <c r="M21" s="30" t="str">
        <f t="shared" ca="1" si="1"/>
        <v/>
      </c>
      <c r="N21" s="30" t="str">
        <f t="shared" ca="1" si="1"/>
        <v/>
      </c>
      <c r="O21" s="16">
        <f t="shared" si="2"/>
        <v>1</v>
      </c>
    </row>
    <row r="22" spans="1:15">
      <c r="A22" s="27" t="str">
        <f t="shared" ca="1" si="3"/>
        <v>Enfant 3</v>
      </c>
      <c r="B22" s="29" t="str">
        <f t="shared" ca="1" si="4"/>
        <v/>
      </c>
      <c r="C22" s="30" t="str">
        <f t="shared" ca="1" si="1"/>
        <v/>
      </c>
      <c r="D22" s="30" t="str">
        <f t="shared" ca="1" si="1"/>
        <v/>
      </c>
      <c r="E22" s="30" t="str">
        <f t="shared" ca="1" si="1"/>
        <v/>
      </c>
      <c r="F22" s="30" t="str">
        <f t="shared" ca="1" si="1"/>
        <v/>
      </c>
      <c r="G22" s="30" t="str">
        <f t="shared" ca="1" si="1"/>
        <v/>
      </c>
      <c r="H22" s="30" t="str">
        <f t="shared" ca="1" si="1"/>
        <v/>
      </c>
      <c r="I22" s="30" t="str">
        <f t="shared" ca="1" si="1"/>
        <v/>
      </c>
      <c r="J22" s="30" t="str">
        <f t="shared" ca="1" si="1"/>
        <v/>
      </c>
      <c r="K22" s="30" t="str">
        <f t="shared" ca="1" si="1"/>
        <v/>
      </c>
      <c r="L22" s="30" t="str">
        <f t="shared" ca="1" si="1"/>
        <v/>
      </c>
      <c r="M22" s="30" t="str">
        <f t="shared" ca="1" si="1"/>
        <v/>
      </c>
      <c r="N22" s="30" t="str">
        <f t="shared" ca="1" si="1"/>
        <v/>
      </c>
      <c r="O22" s="16">
        <f t="shared" si="2"/>
        <v>1</v>
      </c>
    </row>
    <row r="23" spans="1:15">
      <c r="A23" s="27" t="str">
        <f t="shared" ca="1" si="3"/>
        <v>Enfant 4</v>
      </c>
      <c r="B23" s="29" t="str">
        <f t="shared" ca="1" si="4"/>
        <v/>
      </c>
      <c r="C23" s="30" t="str">
        <f t="shared" ca="1" si="1"/>
        <v/>
      </c>
      <c r="D23" s="30" t="str">
        <f t="shared" ca="1" si="1"/>
        <v/>
      </c>
      <c r="E23" s="30" t="str">
        <f t="shared" ca="1" si="1"/>
        <v/>
      </c>
      <c r="F23" s="30" t="str">
        <f t="shared" ca="1" si="1"/>
        <v/>
      </c>
      <c r="G23" s="30" t="str">
        <f t="shared" ca="1" si="1"/>
        <v/>
      </c>
      <c r="H23" s="30" t="str">
        <f t="shared" ca="1" si="1"/>
        <v/>
      </c>
      <c r="I23" s="30" t="str">
        <f t="shared" ca="1" si="1"/>
        <v/>
      </c>
      <c r="J23" s="30" t="str">
        <f t="shared" ca="1" si="1"/>
        <v/>
      </c>
      <c r="K23" s="30" t="str">
        <f t="shared" ca="1" si="1"/>
        <v/>
      </c>
      <c r="L23" s="30" t="str">
        <f t="shared" ca="1" si="1"/>
        <v/>
      </c>
      <c r="M23" s="30" t="str">
        <f t="shared" ca="1" si="1"/>
        <v/>
      </c>
      <c r="N23" s="30" t="str">
        <f t="shared" ca="1" si="1"/>
        <v/>
      </c>
      <c r="O23" s="16">
        <f t="shared" si="2"/>
        <v>1</v>
      </c>
    </row>
    <row r="24" spans="1:15">
      <c r="A24" s="27" t="str">
        <f t="shared" ca="1" si="3"/>
        <v>Enfant 5</v>
      </c>
      <c r="B24" s="29" t="str">
        <f t="shared" ca="1" si="4"/>
        <v/>
      </c>
      <c r="C24" s="30" t="str">
        <f t="shared" ca="1" si="1"/>
        <v/>
      </c>
      <c r="D24" s="30" t="str">
        <f t="shared" ca="1" si="1"/>
        <v/>
      </c>
      <c r="E24" s="30" t="str">
        <f t="shared" ca="1" si="1"/>
        <v/>
      </c>
      <c r="F24" s="30" t="str">
        <f t="shared" ca="1" si="1"/>
        <v/>
      </c>
      <c r="G24" s="30" t="str">
        <f t="shared" ca="1" si="1"/>
        <v/>
      </c>
      <c r="H24" s="30" t="str">
        <f t="shared" ca="1" si="1"/>
        <v/>
      </c>
      <c r="I24" s="30" t="str">
        <f t="shared" ca="1" si="1"/>
        <v/>
      </c>
      <c r="J24" s="30" t="str">
        <f t="shared" ca="1" si="1"/>
        <v/>
      </c>
      <c r="K24" s="30" t="str">
        <f t="shared" ca="1" si="1"/>
        <v/>
      </c>
      <c r="L24" s="30" t="str">
        <f t="shared" ca="1" si="1"/>
        <v/>
      </c>
      <c r="M24" s="30" t="str">
        <f t="shared" ca="1" si="1"/>
        <v/>
      </c>
      <c r="N24" s="30" t="str">
        <f t="shared" ca="1" si="1"/>
        <v/>
      </c>
      <c r="O24" s="16">
        <f t="shared" si="2"/>
        <v>1</v>
      </c>
    </row>
    <row r="25" spans="1:15">
      <c r="A25" s="27" t="str">
        <f t="shared" ca="1" si="3"/>
        <v>Enfant 6</v>
      </c>
      <c r="B25" s="29" t="str">
        <f t="shared" ca="1" si="4"/>
        <v/>
      </c>
      <c r="C25" s="30" t="str">
        <f t="shared" ca="1" si="1"/>
        <v/>
      </c>
      <c r="D25" s="30" t="str">
        <f t="shared" ca="1" si="1"/>
        <v/>
      </c>
      <c r="E25" s="30" t="str">
        <f t="shared" ca="1" si="1"/>
        <v/>
      </c>
      <c r="F25" s="30" t="str">
        <f t="shared" ca="1" si="1"/>
        <v/>
      </c>
      <c r="G25" s="30" t="str">
        <f t="shared" ca="1" si="1"/>
        <v/>
      </c>
      <c r="H25" s="30" t="str">
        <f t="shared" ca="1" si="1"/>
        <v/>
      </c>
      <c r="I25" s="30" t="str">
        <f t="shared" ca="1" si="1"/>
        <v/>
      </c>
      <c r="J25" s="30" t="str">
        <f t="shared" ca="1" si="1"/>
        <v/>
      </c>
      <c r="K25" s="30" t="str">
        <f t="shared" ca="1" si="1"/>
        <v/>
      </c>
      <c r="L25" s="30" t="str">
        <f t="shared" ca="1" si="1"/>
        <v/>
      </c>
      <c r="M25" s="30" t="str">
        <f t="shared" ca="1" si="1"/>
        <v/>
      </c>
      <c r="N25" s="30" t="str">
        <f t="shared" ca="1" si="1"/>
        <v/>
      </c>
      <c r="O25" s="16">
        <f t="shared" si="2"/>
        <v>1</v>
      </c>
    </row>
    <row r="26" spans="1:15">
      <c r="A26" s="27" t="str">
        <f t="shared" ca="1" si="3"/>
        <v>Enfant 7</v>
      </c>
      <c r="B26" s="29" t="str">
        <f t="shared" ca="1" si="4"/>
        <v/>
      </c>
      <c r="C26" s="30" t="str">
        <f t="shared" ca="1" si="1"/>
        <v/>
      </c>
      <c r="D26" s="30" t="str">
        <f t="shared" ca="1" si="1"/>
        <v/>
      </c>
      <c r="E26" s="30" t="str">
        <f t="shared" ca="1" si="1"/>
        <v/>
      </c>
      <c r="F26" s="30" t="str">
        <f t="shared" ca="1" si="1"/>
        <v/>
      </c>
      <c r="G26" s="30" t="str">
        <f t="shared" ca="1" si="1"/>
        <v/>
      </c>
      <c r="H26" s="30" t="str">
        <f t="shared" ca="1" si="1"/>
        <v/>
      </c>
      <c r="I26" s="30" t="str">
        <f t="shared" ca="1" si="1"/>
        <v/>
      </c>
      <c r="J26" s="30" t="str">
        <f t="shared" ca="1" si="1"/>
        <v/>
      </c>
      <c r="K26" s="30" t="str">
        <f t="shared" ca="1" si="1"/>
        <v/>
      </c>
      <c r="L26" s="30" t="str">
        <f t="shared" ca="1" si="1"/>
        <v/>
      </c>
      <c r="M26" s="30" t="str">
        <f t="shared" ca="1" si="1"/>
        <v/>
      </c>
      <c r="N26" s="30" t="str">
        <f t="shared" ca="1" si="1"/>
        <v/>
      </c>
      <c r="O26" s="16">
        <f t="shared" si="2"/>
        <v>1</v>
      </c>
    </row>
    <row r="27" spans="1:15">
      <c r="A27" s="27" t="str">
        <f t="shared" ca="1" si="3"/>
        <v>Enfant 8</v>
      </c>
      <c r="B27" s="29" t="str">
        <f t="shared" ca="1" si="4"/>
        <v/>
      </c>
      <c r="C27" s="30" t="str">
        <f t="shared" ca="1" si="1"/>
        <v/>
      </c>
      <c r="D27" s="30" t="str">
        <f t="shared" ca="1" si="1"/>
        <v/>
      </c>
      <c r="E27" s="30" t="str">
        <f t="shared" ca="1" si="1"/>
        <v/>
      </c>
      <c r="F27" s="30" t="str">
        <f t="shared" ca="1" si="1"/>
        <v/>
      </c>
      <c r="G27" s="30" t="str">
        <f t="shared" ca="1" si="1"/>
        <v/>
      </c>
      <c r="H27" s="30" t="str">
        <f t="shared" ca="1" si="1"/>
        <v/>
      </c>
      <c r="I27" s="30" t="str">
        <f t="shared" ca="1" si="1"/>
        <v/>
      </c>
      <c r="J27" s="30" t="str">
        <f t="shared" ca="1" si="1"/>
        <v/>
      </c>
      <c r="K27" s="30" t="str">
        <f t="shared" ca="1" si="1"/>
        <v/>
      </c>
      <c r="L27" s="30" t="str">
        <f t="shared" ca="1" si="1"/>
        <v/>
      </c>
      <c r="M27" s="30" t="str">
        <f t="shared" ca="1" si="1"/>
        <v/>
      </c>
      <c r="N27" s="30" t="str">
        <f t="shared" ca="1" si="1"/>
        <v/>
      </c>
      <c r="O27" s="16">
        <f t="shared" si="2"/>
        <v>1</v>
      </c>
    </row>
    <row r="28" spans="1:15">
      <c r="A28" s="27" t="str">
        <f t="shared" ca="1" si="3"/>
        <v>Enfant 9</v>
      </c>
      <c r="B28" s="29" t="str">
        <f t="shared" ca="1" si="4"/>
        <v/>
      </c>
      <c r="C28" s="30" t="str">
        <f t="shared" ca="1" si="1"/>
        <v/>
      </c>
      <c r="D28" s="30" t="str">
        <f t="shared" ca="1" si="1"/>
        <v/>
      </c>
      <c r="E28" s="30" t="str">
        <f t="shared" ca="1" si="1"/>
        <v/>
      </c>
      <c r="F28" s="30" t="str">
        <f t="shared" ca="1" si="1"/>
        <v/>
      </c>
      <c r="G28" s="30" t="str">
        <f t="shared" ca="1" si="1"/>
        <v/>
      </c>
      <c r="H28" s="30" t="str">
        <f t="shared" ca="1" si="1"/>
        <v/>
      </c>
      <c r="I28" s="30" t="str">
        <f t="shared" ca="1" si="1"/>
        <v/>
      </c>
      <c r="J28" s="30" t="str">
        <f t="shared" ca="1" si="1"/>
        <v/>
      </c>
      <c r="K28" s="30" t="str">
        <f t="shared" ca="1" si="1"/>
        <v/>
      </c>
      <c r="L28" s="30" t="str">
        <f t="shared" ca="1" si="1"/>
        <v/>
      </c>
      <c r="M28" s="30" t="str">
        <f t="shared" ca="1" si="1"/>
        <v/>
      </c>
      <c r="N28" s="30" t="str">
        <f t="shared" ca="1" si="1"/>
        <v/>
      </c>
      <c r="O28" s="16">
        <f t="shared" si="2"/>
        <v>1</v>
      </c>
    </row>
    <row r="29" spans="1:15">
      <c r="A29" s="27" t="str">
        <f t="shared" ca="1" si="3"/>
        <v>Enfant 10</v>
      </c>
      <c r="B29" s="29" t="str">
        <f t="shared" ca="1" si="4"/>
        <v/>
      </c>
      <c r="C29" s="30" t="str">
        <f t="shared" ca="1" si="1"/>
        <v/>
      </c>
      <c r="D29" s="30" t="str">
        <f t="shared" ca="1" si="1"/>
        <v/>
      </c>
      <c r="E29" s="30" t="str">
        <f t="shared" ca="1" si="1"/>
        <v/>
      </c>
      <c r="F29" s="30" t="str">
        <f t="shared" ca="1" si="1"/>
        <v/>
      </c>
      <c r="G29" s="30" t="str">
        <f t="shared" ca="1" si="1"/>
        <v/>
      </c>
      <c r="H29" s="30" t="str">
        <f t="shared" ca="1" si="1"/>
        <v/>
      </c>
      <c r="I29" s="30" t="str">
        <f t="shared" ca="1" si="1"/>
        <v/>
      </c>
      <c r="J29" s="30" t="str">
        <f t="shared" ca="1" si="1"/>
        <v/>
      </c>
      <c r="K29" s="30" t="str">
        <f t="shared" ca="1" si="1"/>
        <v/>
      </c>
      <c r="L29" s="30" t="str">
        <f t="shared" ca="1" si="1"/>
        <v/>
      </c>
      <c r="M29" s="30" t="str">
        <f t="shared" ca="1" si="1"/>
        <v/>
      </c>
      <c r="N29" s="30" t="str">
        <f t="shared" ca="1" si="1"/>
        <v/>
      </c>
      <c r="O29" s="16">
        <f t="shared" si="2"/>
        <v>1</v>
      </c>
    </row>
    <row r="30" spans="1:15" hidden="1">
      <c r="A30" s="27" t="str">
        <f t="shared" ca="1" si="3"/>
        <v/>
      </c>
      <c r="B30" s="29" t="str">
        <f t="shared" ca="1" si="4"/>
        <v/>
      </c>
      <c r="C30" s="30" t="str">
        <f t="shared" ca="1" si="1"/>
        <v/>
      </c>
      <c r="D30" s="30" t="str">
        <f t="shared" ca="1" si="1"/>
        <v/>
      </c>
      <c r="E30" s="30" t="str">
        <f t="shared" ca="1" si="1"/>
        <v/>
      </c>
      <c r="F30" s="30" t="str">
        <f t="shared" ca="1" si="1"/>
        <v/>
      </c>
      <c r="G30" s="30" t="str">
        <f t="shared" ca="1" si="1"/>
        <v/>
      </c>
      <c r="H30" s="30" t="str">
        <f t="shared" ca="1" si="1"/>
        <v/>
      </c>
      <c r="I30" s="30" t="str">
        <f t="shared" ca="1" si="1"/>
        <v/>
      </c>
      <c r="J30" s="30" t="str">
        <f t="shared" ca="1" si="1"/>
        <v/>
      </c>
      <c r="K30" s="30" t="str">
        <f t="shared" ca="1" si="1"/>
        <v/>
      </c>
      <c r="L30" s="30" t="str">
        <f t="shared" ca="1" si="1"/>
        <v/>
      </c>
      <c r="M30" s="30" t="str">
        <f t="shared" ca="1" si="1"/>
        <v/>
      </c>
      <c r="N30" s="30" t="str">
        <f t="shared" ca="1" si="1"/>
        <v/>
      </c>
      <c r="O30" s="16">
        <f t="shared" si="2"/>
        <v>1</v>
      </c>
    </row>
    <row r="31" spans="1:15" hidden="1">
      <c r="A31" s="27" t="str">
        <f t="shared" ca="1" si="3"/>
        <v/>
      </c>
      <c r="B31" s="29" t="str">
        <f t="shared" ca="1" si="4"/>
        <v/>
      </c>
      <c r="C31" s="30" t="str">
        <f t="shared" ca="1" si="1"/>
        <v/>
      </c>
      <c r="D31" s="30" t="str">
        <f t="shared" ca="1" si="1"/>
        <v/>
      </c>
      <c r="E31" s="30" t="str">
        <f t="shared" ca="1" si="1"/>
        <v/>
      </c>
      <c r="F31" s="30" t="str">
        <f t="shared" ca="1" si="1"/>
        <v/>
      </c>
      <c r="G31" s="30" t="str">
        <f t="shared" ca="1" si="1"/>
        <v/>
      </c>
      <c r="H31" s="30" t="str">
        <f t="shared" ca="1" si="1"/>
        <v/>
      </c>
      <c r="I31" s="30" t="str">
        <f t="shared" ca="1" si="1"/>
        <v/>
      </c>
      <c r="J31" s="30" t="str">
        <f t="shared" ca="1" si="1"/>
        <v/>
      </c>
      <c r="K31" s="30" t="str">
        <f t="shared" ca="1" si="1"/>
        <v/>
      </c>
      <c r="L31" s="30" t="str">
        <f t="shared" ca="1" si="1"/>
        <v/>
      </c>
      <c r="M31" s="30" t="str">
        <f t="shared" ca="1" si="1"/>
        <v/>
      </c>
      <c r="N31" s="30" t="str">
        <f t="shared" ca="1" si="1"/>
        <v/>
      </c>
      <c r="O31" s="16">
        <f t="shared" si="2"/>
        <v>1</v>
      </c>
    </row>
    <row r="33" spans="1:1">
      <c r="A33" s="4" t="s">
        <v>81</v>
      </c>
    </row>
  </sheetData>
  <sheetProtection selectLockedCells="1" autoFilter="0" selectUnlockedCells="1"/>
  <autoFilter ref="A19:A31" xr:uid="{00000000-0009-0000-0000-000006000000}">
    <filterColumn colId="0">
      <customFilters>
        <customFilter operator="notEqual" val=" "/>
      </customFilters>
    </filterColumn>
  </autoFilter>
  <pageMargins left="0.7" right="0.7" top="0.75" bottom="0.75" header="0.3" footer="0.3"/>
  <pageSetup scale="8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l e 1 3 - e b 2 4 8 4 8 e - 6 d f 1 - 4 0 d 5 - 9 1 d 2 - 9 7 9 c 5 2 a 7 c 1 6 d ] ] > < / C u s t o m C o n t e n t > < / G e m i n i > 
</file>

<file path=customXml/item10.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11.xml>��< ? x m l   v e r s i o n = " 1 . 0 "   e n c o d i n g = " U T F - 1 6 " ? > < G e m i n i   x m l n s = " h t t p : / / g e m i n i / p i v o t c u s t o m i z a t i o n / P o w e r P i v o t V e r s i o n " > < C u s t o m C o n t e n t > < ! [ C D A T A [ 2 0 1 5 . 1 3 0 . 8 0 0 . 8 6 9 ] ] > < / 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T a b l e X M L _ T a b l e 1 3 - e b 2 4 8 4 8 e - 6 d f 1 - 4 0 d 5 - 9 1 d 2 - 9 7 9 c 5 2 a 7 c 1 6 d " > < C u s t o m C o n t e n t > < ! [ C D A T A [ < T a b l e W i d g e t G r i d S e r i a l i z a t i o n   x m l n s : x s d = " h t t p : / / w w w . w 3 . o r g / 2 0 0 1 / X M L S c h e m a "   x m l n s : x s i = " h t t p : / / w w w . w 3 . o r g / 2 0 0 1 / X M L S c h e m a - i n s t a n c e " > < C o l u m n S u g g e s t e d T y p e   / > < C o l u m n F o r m a t   / > < C o l u m n A c c u r a c y   / > < C o l u m n C u r r e n c y S y m b o l   / > < C o l u m n P o s i t i v e P a t t e r n   / > < C o l u m n N e g a t i v e P a t t e r n   / > < C o l u m n W i d t h s > < i t e m > < k e y > < s t r i n g > C h i l d < / s t r i n g > < / k e y > < v a l u e > < i n t > 6 8 < / i n t > < / v a l u e > < / i t e m > < i t e m > < k e y > < s t r i n g > T e a m   A < / s t r i n g > < / k e y > < v a l u e > < i n t > 8 1 < / i n t > < / v a l u e > < / i t e m > < i t e m > < k e y > < s t r i n g > T e a m   B < / s t r i n g > < / k e y > < v a l u e > < i n t > 8 0 < / i n t > < / v a l u e > < / i t e m > < i t e m > < k e y > < s t r i n g > T e a m   C < / s t r i n g > < / k e y > < v a l u e > < i n t > 8 0 < / i n t > < / v a l u e > < / i t e m > < i t e m > < k e y > < s t r i n g > T e a m   D < / s t r i n g > < / k e y > < v a l u e > < i n t > 8 1 < / i n t > < / v a l u e > < / i t e m > < i t e m > < k e y > < s t r i n g > T e a m   E < / s t r i n g > < / k e y > < v a l u e > < i n t > 7 9 < / i n t > < / v a l u e > < / i t e m > < i t e m > < k e y > < s t r i n g > T e a m   F < / s t r i n g > < / k e y > < v a l u e > < i n t > 7 9 < / i n t > < / v a l u e > < / i t e m > < i t e m > < k e y > < s t r i n g > T e a m   G < / s t r i n g > < / k e y > < v a l u e > < i n t > 8 1 < / i n t > < / v a l u e > < / i t e m > < i t e m > < k e y > < s t r i n g > T e a m   H < / s t r i n g > < / k e y > < v a l u e > < i n t > 8 1 < / i n t > < / v a l u e > < / i t e m > < i t e m > < k e y > < s t r i n g > T e a m   I < / s t r i n g > < / k e y > < v a l u e > < i n t > 7 6 < / i n t > < / v a l u e > < / i t e m > < i t e m > < k e y > < s t r i n g > T e a m   J < / s t r i n g > < / k e y > < v a l u e > < i n t > 7 7 < / i n t > < / v a l u e > < / i t e m > < / C o l u m n W i d t h s > < C o l u m n D i s p l a y I n d e x > < i t e m > < k e y > < s t r i n g > C h i l d < / s t r i n g > < / k e y > < v a l u e > < i n t > 0 < / i n t > < / v a l u e > < / i t e m > < i t e m > < k e y > < s t r i n g > T e a m   A < / s t r i n g > < / k e y > < v a l u e > < i n t > 1 < / i n t > < / v a l u e > < / i t e m > < i t e m > < k e y > < s t r i n g > T e a m   B < / s t r i n g > < / k e y > < v a l u e > < i n t > 2 < / i n t > < / v a l u e > < / i t e m > < i t e m > < k e y > < s t r i n g > T e a m   C < / s t r i n g > < / k e y > < v a l u e > < i n t > 3 < / i n t > < / v a l u e > < / i t e m > < i t e m > < k e y > < s t r i n g > T e a m   D < / s t r i n g > < / k e y > < v a l u e > < i n t > 4 < / i n t > < / v a l u e > < / i t e m > < i t e m > < k e y > < s t r i n g > T e a m   E < / s t r i n g > < / k e y > < v a l u e > < i n t > 5 < / i n t > < / v a l u e > < / i t e m > < i t e m > < k e y > < s t r i n g > T e a m   F < / s t r i n g > < / k e y > < v a l u e > < i n t > 6 < / i n t > < / v a l u e > < / i t e m > < i t e m > < k e y > < s t r i n g > T e a m   G < / s t r i n g > < / k e y > < v a l u e > < i n t > 7 < / i n t > < / v a l u e > < / i t e m > < i t e m > < k e y > < s t r i n g > T e a m   H < / s t r i n g > < / k e y > < v a l u e > < i n t > 8 < / i n t > < / v a l u e > < / i t e m > < i t e m > < k e y > < s t r i n g > T e a m   I < / s t r i n g > < / k e y > < v a l u e > < i n t > 9 < / i n t > < / v a l u e > < / i t e m > < i t e m > < k e y > < s t r i n g > T e a m   J < / s t r i n g > < / k e y > < v a l u e > < i n t > 1 0 < / 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 T a b l e 1 3 - e b 2 4 8 4 8 e - 6 d f 1 - 4 0 d 5 - 9 1 d 2 - 9 7 9 c 5 2 a 7 c 1 6 d < / K e y > < V a l u e   x m l n s : a = " h t t p : / / s c h e m a s . d a t a c o n t r a c t . o r g / 2 0 0 4 / 0 7 / M i c r o s o f t . A n a l y s i s S e r v i c e s . C o m m o n " > < a : H a s F o c u s > t r u e < / a : H a s F o c u s > < a : S i z e A t D p i 9 6 > 9 9 < / a : S i z e A t D p i 9 6 > < a : V i s i b l e > t r u e < / a : V i s i b l e > < / V a l u e > < / K e y V a l u e O f s t r i n g S a n d b o x E d i t o r . M e a s u r e G r i d S t a t e S c d E 3 5 R y > < / A r r a y O f K e y V a l u e O f s t r i n g S a n d b o x E d i t o r . M e a s u r e G r i d S t a t e S c d E 3 5 R y > ] ] > < / C u s t o m C o n t e n t > < / G e m i n i > 
</file>

<file path=customXml/item15.xml>��< ? x m l   v e r s i o n = " 1 . 0 "   e n c o d i n g = " U T F - 1 6 " ? > < G e m i n i   x m l n s = " h t t p : / / g e m i n i / p i v o t c u s t o m i z a t i o n / S a n d b o x N o n E m p t y " > < C u s t o m C o n t e n t > < ! [ C D A T A [ 1 ] ] > < / 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 T e a m   A < / K e y > < / D i a g r a m O b j e c t K e y > < D i a g r a m O b j e c t K e y > < K e y > M e a s u r e s \ S u m   o f   T e a m   A \ T a g I n f o \ F o r m u l a < / K e y > < / D i a g r a m O b j e c t K e y > < D i a g r a m O b j e c t K e y > < K e y > M e a s u r e s \ S u m   o f   T e a m   A \ T a g I n f o \ V a l u e < / K e y > < / D i a g r a m O b j e c t K e y > < D i a g r a m O b j e c t K e y > < K e y > M e a s u r e s \ S u m   o f   T e a m   B < / K e y > < / D i a g r a m O b j e c t K e y > < D i a g r a m O b j e c t K e y > < K e y > M e a s u r e s \ S u m   o f   T e a m   B \ T a g I n f o \ F o r m u l a < / K e y > < / D i a g r a m O b j e c t K e y > < D i a g r a m O b j e c t K e y > < K e y > M e a s u r e s \ S u m   o f   T e a m   B \ T a g I n f o \ V a l u e < / K e y > < / D i a g r a m O b j e c t K e y > < D i a g r a m O b j e c t K e y > < K e y > M e a s u r e s \ S u m   o f   T e a m   C < / K e y > < / D i a g r a m O b j e c t K e y > < D i a g r a m O b j e c t K e y > < K e y > M e a s u r e s \ S u m   o f   T e a m   C \ T a g I n f o \ F o r m u l a < / K e y > < / D i a g r a m O b j e c t K e y > < D i a g r a m O b j e c t K e y > < K e y > M e a s u r e s \ S u m   o f   T e a m   C \ T a g I n f o \ V a l u e < / K e y > < / D i a g r a m O b j e c t K e y > < D i a g r a m O b j e c t K e y > < K e y > M e a s u r e s \ S u m   o f   T e a m   D < / K e y > < / D i a g r a m O b j e c t K e y > < D i a g r a m O b j e c t K e y > < K e y > M e a s u r e s \ S u m   o f   T e a m   D \ T a g I n f o \ F o r m u l a < / K e y > < / D i a g r a m O b j e c t K e y > < D i a g r a m O b j e c t K e y > < K e y > M e a s u r e s \ S u m   o f   T e a m   D \ T a g I n f o \ V a l u e < / K e y > < / D i a g r a m O b j e c t K e y > < D i a g r a m O b j e c t K e y > < K e y > M e a s u r e s \ S u m   o f   T e a m   E < / K e y > < / D i a g r a m O b j e c t K e y > < D i a g r a m O b j e c t K e y > < K e y > M e a s u r e s \ S u m   o f   T e a m   E \ T a g I n f o \ F o r m u l a < / K e y > < / D i a g r a m O b j e c t K e y > < D i a g r a m O b j e c t K e y > < K e y > M e a s u r e s \ S u m   o f   T e a m   E \ T a g I n f o \ V a l u e < / K e y > < / D i a g r a m O b j e c t K e y > < D i a g r a m O b j e c t K e y > < K e y > M e a s u r e s \ S u m   o f   T e a m   F < / K e y > < / D i a g r a m O b j e c t K e y > < D i a g r a m O b j e c t K e y > < K e y > M e a s u r e s \ S u m   o f   T e a m   F \ T a g I n f o \ F o r m u l a < / K e y > < / D i a g r a m O b j e c t K e y > < D i a g r a m O b j e c t K e y > < K e y > M e a s u r e s \ S u m   o f   T e a m   F \ T a g I n f o \ V a l u e < / K e y > < / D i a g r a m O b j e c t K e y > < D i a g r a m O b j e c t K e y > < K e y > M e a s u r e s \ S u m   o f   T e a m   H < / K e y > < / D i a g r a m O b j e c t K e y > < D i a g r a m O b j e c t K e y > < K e y > M e a s u r e s \ S u m   o f   T e a m   H \ T a g I n f o \ F o r m u l a < / K e y > < / D i a g r a m O b j e c t K e y > < D i a g r a m O b j e c t K e y > < K e y > M e a s u r e s \ S u m   o f   T e a m   H \ T a g I n f o \ V a l u e < / K e y > < / D i a g r a m O b j e c t K e y > < D i a g r a m O b j e c t K e y > < K e y > M e a s u r e s \ S u m   o f   T e a m   G < / K e y > < / D i a g r a m O b j e c t K e y > < D i a g r a m O b j e c t K e y > < K e y > M e a s u r e s \ S u m   o f   T e a m   G \ T a g I n f o \ F o r m u l a < / K e y > < / D i a g r a m O b j e c t K e y > < D i a g r a m O b j e c t K e y > < K e y > M e a s u r e s \ S u m   o f   T e a m   G \ T a g I n f o \ V a l u e < / K e y > < / D i a g r a m O b j e c t K e y > < D i a g r a m O b j e c t K e y > < K e y > M e a s u r e s \ S u m   o f   T e a m   I < / K e y > < / D i a g r a m O b j e c t K e y > < D i a g r a m O b j e c t K e y > < K e y > M e a s u r e s \ S u m   o f   T e a m   I \ T a g I n f o \ F o r m u l a < / K e y > < / D i a g r a m O b j e c t K e y > < D i a g r a m O b j e c t K e y > < K e y > M e a s u r e s \ S u m   o f   T e a m   I \ T a g I n f o \ V a l u e < / K e y > < / D i a g r a m O b j e c t K e y > < D i a g r a m O b j e c t K e y > < K e y > M e a s u r e s \ S u m   o f   T e a m   J < / K e y > < / D i a g r a m O b j e c t K e y > < D i a g r a m O b j e c t K e y > < K e y > M e a s u r e s \ S u m   o f   T e a m   J \ T a g I n f o \ F o r m u l a < / K e y > < / D i a g r a m O b j e c t K e y > < D i a g r a m O b j e c t K e y > < K e y > M e a s u r e s \ S u m   o f   T e a m   J \ T a g I n f o \ V a l u e < / K e y > < / D i a g r a m O b j e c t K e y > < D i a g r a m O b j e c t K e y > < K e y > M e a s u r e s \ M i n   o f   T e a m   A < / K e y > < / D i a g r a m O b j e c t K e y > < D i a g r a m O b j e c t K e y > < K e y > M e a s u r e s \ M i n   o f   T e a m   A \ T a g I n f o \ F o r m u l a < / K e y > < / D i a g r a m O b j e c t K e y > < D i a g r a m O b j e c t K e y > < K e y > M e a s u r e s \ M i n   o f   T e a m   A \ T a g I n f o \ V a l u e < / K e y > < / D i a g r a m O b j e c t K e y > < D i a g r a m O b j e c t K e y > < K e y > C o l u m n s \ C h i l d < / K e y > < / D i a g r a m O b j e c t K e y > < D i a g r a m O b j e c t K e y > < K e y > C o l u m n s \ T e a m   A < / K e y > < / D i a g r a m O b j e c t K e y > < D i a g r a m O b j e c t K e y > < K e y > C o l u m n s \ T e a m   B < / K e y > < / D i a g r a m O b j e c t K e y > < D i a g r a m O b j e c t K e y > < K e y > C o l u m n s \ T e a m   C < / K e y > < / D i a g r a m O b j e c t K e y > < D i a g r a m O b j e c t K e y > < K e y > C o l u m n s \ T e a m   D < / K e y > < / D i a g r a m O b j e c t K e y > < D i a g r a m O b j e c t K e y > < K e y > C o l u m n s \ T e a m   E < / K e y > < / D i a g r a m O b j e c t K e y > < D i a g r a m O b j e c t K e y > < K e y > C o l u m n s \ T e a m   F < / K e y > < / D i a g r a m O b j e c t K e y > < D i a g r a m O b j e c t K e y > < K e y > C o l u m n s \ T e a m   G < / K e y > < / D i a g r a m O b j e c t K e y > < D i a g r a m O b j e c t K e y > < K e y > C o l u m n s \ T e a m   H < / K e y > < / D i a g r a m O b j e c t K e y > < D i a g r a m O b j e c t K e y > < K e y > C o l u m n s \ T e a m   I < / K e y > < / D i a g r a m O b j e c t K e y > < D i a g r a m O b j e c t K e y > < K e y > C o l u m n s \ T e a m   J < / K e y > < / D i a g r a m O b j e c t K e y > < D i a g r a m O b j e c t K e y > < K e y > L i n k s \ & l t ; C o l u m n s \ S u m   o f   T e a m   A & g t ; - & l t ; M e a s u r e s \ T e a m   A & g t ; < / K e y > < / D i a g r a m O b j e c t K e y > < D i a g r a m O b j e c t K e y > < K e y > L i n k s \ & l t ; C o l u m n s \ S u m   o f   T e a m   A & g t ; - & l t ; M e a s u r e s \ T e a m   A & g t ; \ C O L U M N < / K e y > < / D i a g r a m O b j e c t K e y > < D i a g r a m O b j e c t K e y > < K e y > L i n k s \ & l t ; C o l u m n s \ S u m   o f   T e a m   A & g t ; - & l t ; M e a s u r e s \ T e a m   A & g t ; \ M E A S U R E < / K e y > < / D i a g r a m O b j e c t K e y > < D i a g r a m O b j e c t K e y > < K e y > L i n k s \ & l t ; C o l u m n s \ S u m   o f   T e a m   B & g t ; - & l t ; M e a s u r e s \ T e a m   B & g t ; < / K e y > < / D i a g r a m O b j e c t K e y > < D i a g r a m O b j e c t K e y > < K e y > L i n k s \ & l t ; C o l u m n s \ S u m   o f   T e a m   B & g t ; - & l t ; M e a s u r e s \ T e a m   B & g t ; \ C O L U M N < / K e y > < / D i a g r a m O b j e c t K e y > < D i a g r a m O b j e c t K e y > < K e y > L i n k s \ & l t ; C o l u m n s \ S u m   o f   T e a m   B & g t ; - & l t ; M e a s u r e s \ T e a m   B & g t ; \ M E A S U R E < / K e y > < / D i a g r a m O b j e c t K e y > < D i a g r a m O b j e c t K e y > < K e y > L i n k s \ & l t ; C o l u m n s \ S u m   o f   T e a m   C & g t ; - & l t ; M e a s u r e s \ T e a m   C & g t ; < / K e y > < / D i a g r a m O b j e c t K e y > < D i a g r a m O b j e c t K e y > < K e y > L i n k s \ & l t ; C o l u m n s \ S u m   o f   T e a m   C & g t ; - & l t ; M e a s u r e s \ T e a m   C & g t ; \ C O L U M N < / K e y > < / D i a g r a m O b j e c t K e y > < D i a g r a m O b j e c t K e y > < K e y > L i n k s \ & l t ; C o l u m n s \ S u m   o f   T e a m   C & g t ; - & l t ; M e a s u r e s \ T e a m   C & g t ; \ M E A S U R E < / K e y > < / D i a g r a m O b j e c t K e y > < D i a g r a m O b j e c t K e y > < K e y > L i n k s \ & l t ; C o l u m n s \ S u m   o f   T e a m   D & g t ; - & l t ; M e a s u r e s \ T e a m   D & g t ; < / K e y > < / D i a g r a m O b j e c t K e y > < D i a g r a m O b j e c t K e y > < K e y > L i n k s \ & l t ; C o l u m n s \ S u m   o f   T e a m   D & g t ; - & l t ; M e a s u r e s \ T e a m   D & g t ; \ C O L U M N < / K e y > < / D i a g r a m O b j e c t K e y > < D i a g r a m O b j e c t K e y > < K e y > L i n k s \ & l t ; C o l u m n s \ S u m   o f   T e a m   D & g t ; - & l t ; M e a s u r e s \ T e a m   D & g t ; \ M E A S U R E < / K e y > < / D i a g r a m O b j e c t K e y > < D i a g r a m O b j e c t K e y > < K e y > L i n k s \ & l t ; C o l u m n s \ S u m   o f   T e a m   E & g t ; - & l t ; M e a s u r e s \ T e a m   E & g t ; < / K e y > < / D i a g r a m O b j e c t K e y > < D i a g r a m O b j e c t K e y > < K e y > L i n k s \ & l t ; C o l u m n s \ S u m   o f   T e a m   E & g t ; - & l t ; M e a s u r e s \ T e a m   E & g t ; \ C O L U M N < / K e y > < / D i a g r a m O b j e c t K e y > < D i a g r a m O b j e c t K e y > < K e y > L i n k s \ & l t ; C o l u m n s \ S u m   o f   T e a m   E & g t ; - & l t ; M e a s u r e s \ T e a m   E & g t ; \ M E A S U R E < / K e y > < / D i a g r a m O b j e c t K e y > < D i a g r a m O b j e c t K e y > < K e y > L i n k s \ & l t ; C o l u m n s \ S u m   o f   T e a m   F & g t ; - & l t ; M e a s u r e s \ T e a m   F & g t ; < / K e y > < / D i a g r a m O b j e c t K e y > < D i a g r a m O b j e c t K e y > < K e y > L i n k s \ & l t ; C o l u m n s \ S u m   o f   T e a m   F & g t ; - & l t ; M e a s u r e s \ T e a m   F & g t ; \ C O L U M N < / K e y > < / D i a g r a m O b j e c t K e y > < D i a g r a m O b j e c t K e y > < K e y > L i n k s \ & l t ; C o l u m n s \ S u m   o f   T e a m   F & g t ; - & l t ; M e a s u r e s \ T e a m   F & g t ; \ M E A S U R E < / K e y > < / D i a g r a m O b j e c t K e y > < D i a g r a m O b j e c t K e y > < K e y > L i n k s \ & l t ; C o l u m n s \ S u m   o f   T e a m   H & g t ; - & l t ; M e a s u r e s \ T e a m   H & g t ; < / K e y > < / D i a g r a m O b j e c t K e y > < D i a g r a m O b j e c t K e y > < K e y > L i n k s \ & l t ; C o l u m n s \ S u m   o f   T e a m   H & g t ; - & l t ; M e a s u r e s \ T e a m   H & g t ; \ C O L U M N < / K e y > < / D i a g r a m O b j e c t K e y > < D i a g r a m O b j e c t K e y > < K e y > L i n k s \ & l t ; C o l u m n s \ S u m   o f   T e a m   H & g t ; - & l t ; M e a s u r e s \ T e a m   H & g t ; \ M E A S U R E < / K e y > < / D i a g r a m O b j e c t K e y > < D i a g r a m O b j e c t K e y > < K e y > L i n k s \ & l t ; C o l u m n s \ S u m   o f   T e a m   G & g t ; - & l t ; M e a s u r e s \ T e a m   G & g t ; < / K e y > < / D i a g r a m O b j e c t K e y > < D i a g r a m O b j e c t K e y > < K e y > L i n k s \ & l t ; C o l u m n s \ S u m   o f   T e a m   G & g t ; - & l t ; M e a s u r e s \ T e a m   G & g t ; \ C O L U M N < / K e y > < / D i a g r a m O b j e c t K e y > < D i a g r a m O b j e c t K e y > < K e y > L i n k s \ & l t ; C o l u m n s \ S u m   o f   T e a m   G & g t ; - & l t ; M e a s u r e s \ T e a m   G & g t ; \ M E A S U R E < / K e y > < / D i a g r a m O b j e c t K e y > < D i a g r a m O b j e c t K e y > < K e y > L i n k s \ & l t ; C o l u m n s \ S u m   o f   T e a m   I & g t ; - & l t ; M e a s u r e s \ T e a m   I & g t ; < / K e y > < / D i a g r a m O b j e c t K e y > < D i a g r a m O b j e c t K e y > < K e y > L i n k s \ & l t ; C o l u m n s \ S u m   o f   T e a m   I & g t ; - & l t ; M e a s u r e s \ T e a m   I & g t ; \ C O L U M N < / K e y > < / D i a g r a m O b j e c t K e y > < D i a g r a m O b j e c t K e y > < K e y > L i n k s \ & l t ; C o l u m n s \ S u m   o f   T e a m   I & g t ; - & l t ; M e a s u r e s \ T e a m   I & g t ; \ M E A S U R E < / K e y > < / D i a g r a m O b j e c t K e y > < D i a g r a m O b j e c t K e y > < K e y > L i n k s \ & l t ; C o l u m n s \ S u m   o f   T e a m   J & g t ; - & l t ; M e a s u r e s \ T e a m   J & g t ; < / K e y > < / D i a g r a m O b j e c t K e y > < D i a g r a m O b j e c t K e y > < K e y > L i n k s \ & l t ; C o l u m n s \ S u m   o f   T e a m   J & g t ; - & l t ; M e a s u r e s \ T e a m   J & g t ; \ C O L U M N < / K e y > < / D i a g r a m O b j e c t K e y > < D i a g r a m O b j e c t K e y > < K e y > L i n k s \ & l t ; C o l u m n s \ S u m   o f   T e a m   J & g t ; - & l t ; M e a s u r e s \ T e a m   J & g t ; \ M E A S U R E < / K e y > < / D i a g r a m O b j e c t K e y > < D i a g r a m O b j e c t K e y > < K e y > L i n k s \ & l t ; C o l u m n s \ M i n   o f   T e a m   A & g t ; - & l t ; M e a s u r e s \ T e a m   A & g t ; < / K e y > < / D i a g r a m O b j e c t K e y > < D i a g r a m O b j e c t K e y > < K e y > L i n k s \ & l t ; C o l u m n s \ M i n   o f   T e a m   A & g t ; - & l t ; M e a s u r e s \ T e a m   A & g t ; \ C O L U M N < / K e y > < / D i a g r a m O b j e c t K e y > < D i a g r a m O b j e c t K e y > < K e y > L i n k s \ & l t ; C o l u m n s \ M i n   o f   T e a m   A & g t ; - & l t ; M e a s u r e s \ T e a m   A & g t ; \ M E A S U R E 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 T e a m   A < / K e y > < / a : K e y > < a : V a l u e   i : t y p e = " M e a s u r e G r i d N o d e V i e w S t a t e " > < C o l u m n > 1 < / C o l u m n > < L a y e d O u t > t r u e < / L a y e d O u t > < / a : V a l u e > < / a : K e y V a l u e O f D i a g r a m O b j e c t K e y a n y T y p e z b w N T n L X > < a : K e y V a l u e O f D i a g r a m O b j e c t K e y a n y T y p e z b w N T n L X > < a : K e y > < K e y > M e a s u r e s \ S u m   o f   T e a m   A \ T a g I n f o \ F o r m u l a < / K e y > < / a : K e y > < a : V a l u e   i : t y p e = " M e a s u r e G r i d V i e w S t a t e I D i a g r a m T a g A d d i t i o n a l I n f o " / > < / a : K e y V a l u e O f D i a g r a m O b j e c t K e y a n y T y p e z b w N T n L X > < a : K e y V a l u e O f D i a g r a m O b j e c t K e y a n y T y p e z b w N T n L X > < a : K e y > < K e y > M e a s u r e s \ S u m   o f   T e a m   A \ T a g I n f o \ V a l u e < / K e y > < / a : K e y > < a : V a l u e   i : t y p e = " M e a s u r e G r i d V i e w S t a t e I D i a g r a m T a g A d d i t i o n a l I n f o " / > < / a : K e y V a l u e O f D i a g r a m O b j e c t K e y a n y T y p e z b w N T n L X > < a : K e y V a l u e O f D i a g r a m O b j e c t K e y a n y T y p e z b w N T n L X > < a : K e y > < K e y > M e a s u r e s \ S u m   o f   T e a m   B < / K e y > < / a : K e y > < a : V a l u e   i : t y p e = " M e a s u r e G r i d N o d e V i e w S t a t e " > < C o l u m n > 2 < / C o l u m n > < L a y e d O u t > t r u e < / L a y e d O u t > < / a : V a l u e > < / a : K e y V a l u e O f D i a g r a m O b j e c t K e y a n y T y p e z b w N T n L X > < a : K e y V a l u e O f D i a g r a m O b j e c t K e y a n y T y p e z b w N T n L X > < a : K e y > < K e y > M e a s u r e s \ S u m   o f   T e a m   B \ T a g I n f o \ F o r m u l a < / K e y > < / a : K e y > < a : V a l u e   i : t y p e = " M e a s u r e G r i d V i e w S t a t e I D i a g r a m T a g A d d i t i o n a l I n f o " / > < / a : K e y V a l u e O f D i a g r a m O b j e c t K e y a n y T y p e z b w N T n L X > < a : K e y V a l u e O f D i a g r a m O b j e c t K e y a n y T y p e z b w N T n L X > < a : K e y > < K e y > M e a s u r e s \ S u m   o f   T e a m   B \ T a g I n f o \ V a l u e < / K e y > < / a : K e y > < a : V a l u e   i : t y p e = " M e a s u r e G r i d V i e w S t a t e I D i a g r a m T a g A d d i t i o n a l I n f o " / > < / a : K e y V a l u e O f D i a g r a m O b j e c t K e y a n y T y p e z b w N T n L X > < a : K e y V a l u e O f D i a g r a m O b j e c t K e y a n y T y p e z b w N T n L X > < a : K e y > < K e y > M e a s u r e s \ S u m   o f   T e a m   C < / K e y > < / a : K e y > < a : V a l u e   i : t y p e = " M e a s u r e G r i d N o d e V i e w S t a t e " > < C o l u m n > 3 < / C o l u m n > < L a y e d O u t > t r u e < / L a y e d O u t > < / a : V a l u e > < / a : K e y V a l u e O f D i a g r a m O b j e c t K e y a n y T y p e z b w N T n L X > < a : K e y V a l u e O f D i a g r a m O b j e c t K e y a n y T y p e z b w N T n L X > < a : K e y > < K e y > M e a s u r e s \ S u m   o f   T e a m   C \ T a g I n f o \ F o r m u l a < / K e y > < / a : K e y > < a : V a l u e   i : t y p e = " M e a s u r e G r i d V i e w S t a t e I D i a g r a m T a g A d d i t i o n a l I n f o " / > < / a : K e y V a l u e O f D i a g r a m O b j e c t K e y a n y T y p e z b w N T n L X > < a : K e y V a l u e O f D i a g r a m O b j e c t K e y a n y T y p e z b w N T n L X > < a : K e y > < K e y > M e a s u r e s \ S u m   o f   T e a m   C \ T a g I n f o \ V a l u e < / K e y > < / a : K e y > < a : V a l u e   i : t y p e = " M e a s u r e G r i d V i e w S t a t e I D i a g r a m T a g A d d i t i o n a l I n f o " / > < / a : K e y V a l u e O f D i a g r a m O b j e c t K e y a n y T y p e z b w N T n L X > < a : K e y V a l u e O f D i a g r a m O b j e c t K e y a n y T y p e z b w N T n L X > < a : K e y > < K e y > M e a s u r e s \ S u m   o f   T e a m   D < / K e y > < / a : K e y > < a : V a l u e   i : t y p e = " M e a s u r e G r i d N o d e V i e w S t a t e " > < C o l u m n > 4 < / C o l u m n > < L a y e d O u t > t r u e < / L a y e d O u t > < / a : V a l u e > < / a : K e y V a l u e O f D i a g r a m O b j e c t K e y a n y T y p e z b w N T n L X > < a : K e y V a l u e O f D i a g r a m O b j e c t K e y a n y T y p e z b w N T n L X > < a : K e y > < K e y > M e a s u r e s \ S u m   o f   T e a m   D \ T a g I n f o \ F o r m u l a < / K e y > < / a : K e y > < a : V a l u e   i : t y p e = " M e a s u r e G r i d V i e w S t a t e I D i a g r a m T a g A d d i t i o n a l I n f o " / > < / a : K e y V a l u e O f D i a g r a m O b j e c t K e y a n y T y p e z b w N T n L X > < a : K e y V a l u e O f D i a g r a m O b j e c t K e y a n y T y p e z b w N T n L X > < a : K e y > < K e y > M e a s u r e s \ S u m   o f   T e a m   D \ T a g I n f o \ V a l u e < / K e y > < / a : K e y > < a : V a l u e   i : t y p e = " M e a s u r e G r i d V i e w S t a t e I D i a g r a m T a g A d d i t i o n a l I n f o " / > < / a : K e y V a l u e O f D i a g r a m O b j e c t K e y a n y T y p e z b w N T n L X > < a : K e y V a l u e O f D i a g r a m O b j e c t K e y a n y T y p e z b w N T n L X > < a : K e y > < K e y > M e a s u r e s \ S u m   o f   T e a m   E < / K e y > < / a : K e y > < a : V a l u e   i : t y p e = " M e a s u r e G r i d N o d e V i e w S t a t e " > < C o l u m n > 5 < / C o l u m n > < L a y e d O u t > t r u e < / L a y e d O u t > < / a : V a l u e > < / a : K e y V a l u e O f D i a g r a m O b j e c t K e y a n y T y p e z b w N T n L X > < a : K e y V a l u e O f D i a g r a m O b j e c t K e y a n y T y p e z b w N T n L X > < a : K e y > < K e y > M e a s u r e s \ S u m   o f   T e a m   E \ T a g I n f o \ F o r m u l a < / K e y > < / a : K e y > < a : V a l u e   i : t y p e = " M e a s u r e G r i d V i e w S t a t e I D i a g r a m T a g A d d i t i o n a l I n f o " / > < / a : K e y V a l u e O f D i a g r a m O b j e c t K e y a n y T y p e z b w N T n L X > < a : K e y V a l u e O f D i a g r a m O b j e c t K e y a n y T y p e z b w N T n L X > < a : K e y > < K e y > M e a s u r e s \ S u m   o f   T e a m   E \ T a g I n f o \ V a l u e < / K e y > < / a : K e y > < a : V a l u e   i : t y p e = " M e a s u r e G r i d V i e w S t a t e I D i a g r a m T a g A d d i t i o n a l I n f o " / > < / a : K e y V a l u e O f D i a g r a m O b j e c t K e y a n y T y p e z b w N T n L X > < a : K e y V a l u e O f D i a g r a m O b j e c t K e y a n y T y p e z b w N T n L X > < a : K e y > < K e y > M e a s u r e s \ S u m   o f   T e a m   F < / K e y > < / a : K e y > < a : V a l u e   i : t y p e = " M e a s u r e G r i d N o d e V i e w S t a t e " > < C o l u m n > 6 < / C o l u m n > < L a y e d O u t > t r u e < / L a y e d O u t > < / a : V a l u e > < / a : K e y V a l u e O f D i a g r a m O b j e c t K e y a n y T y p e z b w N T n L X > < a : K e y V a l u e O f D i a g r a m O b j e c t K e y a n y T y p e z b w N T n L X > < a : K e y > < K e y > M e a s u r e s \ S u m   o f   T e a m   F \ T a g I n f o \ F o r m u l a < / K e y > < / a : K e y > < a : V a l u e   i : t y p e = " M e a s u r e G r i d V i e w S t a t e I D i a g r a m T a g A d d i t i o n a l I n f o " / > < / a : K e y V a l u e O f D i a g r a m O b j e c t K e y a n y T y p e z b w N T n L X > < a : K e y V a l u e O f D i a g r a m O b j e c t K e y a n y T y p e z b w N T n L X > < a : K e y > < K e y > M e a s u r e s \ S u m   o f   T e a m   F \ T a g I n f o \ V a l u e < / K e y > < / a : K e y > < a : V a l u e   i : t y p e = " M e a s u r e G r i d V i e w S t a t e I D i a g r a m T a g A d d i t i o n a l I n f o " / > < / a : K e y V a l u e O f D i a g r a m O b j e c t K e y a n y T y p e z b w N T n L X > < a : K e y V a l u e O f D i a g r a m O b j e c t K e y a n y T y p e z b w N T n L X > < a : K e y > < K e y > M e a s u r e s \ S u m   o f   T e a m   H < / K e y > < / a : K e y > < a : V a l u e   i : t y p e = " M e a s u r e G r i d N o d e V i e w S t a t e " > < C o l u m n > 8 < / C o l u m n > < L a y e d O u t > t r u e < / L a y e d O u t > < / a : V a l u e > < / a : K e y V a l u e O f D i a g r a m O b j e c t K e y a n y T y p e z b w N T n L X > < a : K e y V a l u e O f D i a g r a m O b j e c t K e y a n y T y p e z b w N T n L X > < a : K e y > < K e y > M e a s u r e s \ S u m   o f   T e a m   H \ T a g I n f o \ F o r m u l a < / K e y > < / a : K e y > < a : V a l u e   i : t y p e = " M e a s u r e G r i d V i e w S t a t e I D i a g r a m T a g A d d i t i o n a l I n f o " / > < / a : K e y V a l u e O f D i a g r a m O b j e c t K e y a n y T y p e z b w N T n L X > < a : K e y V a l u e O f D i a g r a m O b j e c t K e y a n y T y p e z b w N T n L X > < a : K e y > < K e y > M e a s u r e s \ S u m   o f   T e a m   H \ T a g I n f o \ V a l u e < / K e y > < / a : K e y > < a : V a l u e   i : t y p e = " M e a s u r e G r i d V i e w S t a t e I D i a g r a m T a g A d d i t i o n a l I n f o " / > < / a : K e y V a l u e O f D i a g r a m O b j e c t K e y a n y T y p e z b w N T n L X > < a : K e y V a l u e O f D i a g r a m O b j e c t K e y a n y T y p e z b w N T n L X > < a : K e y > < K e y > M e a s u r e s \ S u m   o f   T e a m   G < / K e y > < / a : K e y > < a : V a l u e   i : t y p e = " M e a s u r e G r i d N o d e V i e w S t a t e " > < C o l u m n > 7 < / C o l u m n > < L a y e d O u t > t r u e < / L a y e d O u t > < / a : V a l u e > < / a : K e y V a l u e O f D i a g r a m O b j e c t K e y a n y T y p e z b w N T n L X > < a : K e y V a l u e O f D i a g r a m O b j e c t K e y a n y T y p e z b w N T n L X > < a : K e y > < K e y > M e a s u r e s \ S u m   o f   T e a m   G \ T a g I n f o \ F o r m u l a < / K e y > < / a : K e y > < a : V a l u e   i : t y p e = " M e a s u r e G r i d V i e w S t a t e I D i a g r a m T a g A d d i t i o n a l I n f o " / > < / a : K e y V a l u e O f D i a g r a m O b j e c t K e y a n y T y p e z b w N T n L X > < a : K e y V a l u e O f D i a g r a m O b j e c t K e y a n y T y p e z b w N T n L X > < a : K e y > < K e y > M e a s u r e s \ S u m   o f   T e a m   G \ T a g I n f o \ V a l u e < / K e y > < / a : K e y > < a : V a l u e   i : t y p e = " M e a s u r e G r i d V i e w S t a t e I D i a g r a m T a g A d d i t i o n a l I n f o " / > < / a : K e y V a l u e O f D i a g r a m O b j e c t K e y a n y T y p e z b w N T n L X > < a : K e y V a l u e O f D i a g r a m O b j e c t K e y a n y T y p e z b w N T n L X > < a : K e y > < K e y > M e a s u r e s \ S u m   o f   T e a m   I < / K e y > < / a : K e y > < a : V a l u e   i : t y p e = " M e a s u r e G r i d N o d e V i e w S t a t e " > < C o l u m n > 9 < / C o l u m n > < L a y e d O u t > t r u e < / L a y e d O u t > < / a : V a l u e > < / a : K e y V a l u e O f D i a g r a m O b j e c t K e y a n y T y p e z b w N T n L X > < a : K e y V a l u e O f D i a g r a m O b j e c t K e y a n y T y p e z b w N T n L X > < a : K e y > < K e y > M e a s u r e s \ S u m   o f   T e a m   I \ T a g I n f o \ F o r m u l a < / K e y > < / a : K e y > < a : V a l u e   i : t y p e = " M e a s u r e G r i d V i e w S t a t e I D i a g r a m T a g A d d i t i o n a l I n f o " / > < / a : K e y V a l u e O f D i a g r a m O b j e c t K e y a n y T y p e z b w N T n L X > < a : K e y V a l u e O f D i a g r a m O b j e c t K e y a n y T y p e z b w N T n L X > < a : K e y > < K e y > M e a s u r e s \ S u m   o f   T e a m   I \ T a g I n f o \ V a l u e < / K e y > < / a : K e y > < a : V a l u e   i : t y p e = " M e a s u r e G r i d V i e w S t a t e I D i a g r a m T a g A d d i t i o n a l I n f o " / > < / a : K e y V a l u e O f D i a g r a m O b j e c t K e y a n y T y p e z b w N T n L X > < a : K e y V a l u e O f D i a g r a m O b j e c t K e y a n y T y p e z b w N T n L X > < a : K e y > < K e y > M e a s u r e s \ S u m   o f   T e a m   J < / K e y > < / a : K e y > < a : V a l u e   i : t y p e = " M e a s u r e G r i d N o d e V i e w S t a t e " > < C o l u m n > 1 0 < / C o l u m n > < L a y e d O u t > t r u e < / L a y e d O u t > < / a : V a l u e > < / a : K e y V a l u e O f D i a g r a m O b j e c t K e y a n y T y p e z b w N T n L X > < a : K e y V a l u e O f D i a g r a m O b j e c t K e y a n y T y p e z b w N T n L X > < a : K e y > < K e y > M e a s u r e s \ S u m   o f   T e a m   J \ T a g I n f o \ F o r m u l a < / K e y > < / a : K e y > < a : V a l u e   i : t y p e = " M e a s u r e G r i d V i e w S t a t e I D i a g r a m T a g A d d i t i o n a l I n f o " / > < / a : K e y V a l u e O f D i a g r a m O b j e c t K e y a n y T y p e z b w N T n L X > < a : K e y V a l u e O f D i a g r a m O b j e c t K e y a n y T y p e z b w N T n L X > < a : K e y > < K e y > M e a s u r e s \ S u m   o f   T e a m   J \ T a g I n f o \ V a l u e < / K e y > < / a : K e y > < a : V a l u e   i : t y p e = " M e a s u r e G r i d V i e w S t a t e I D i a g r a m T a g A d d i t i o n a l I n f o " / > < / a : K e y V a l u e O f D i a g r a m O b j e c t K e y a n y T y p e z b w N T n L X > < a : K e y V a l u e O f D i a g r a m O b j e c t K e y a n y T y p e z b w N T n L X > < a : K e y > < K e y > M e a s u r e s \ M i n   o f   T e a m   A < / K e y > < / a : K e y > < a : V a l u e   i : t y p e = " M e a s u r e G r i d N o d e V i e w S t a t e " > < C o l u m n > 1 < / C o l u m n > < L a y e d O u t > t r u e < / L a y e d O u t > < R o w > 1 < / R o w > < / a : V a l u e > < / a : K e y V a l u e O f D i a g r a m O b j e c t K e y a n y T y p e z b w N T n L X > < a : K e y V a l u e O f D i a g r a m O b j e c t K e y a n y T y p e z b w N T n L X > < a : K e y > < K e y > M e a s u r e s \ M i n   o f   T e a m   A \ T a g I n f o \ F o r m u l a < / K e y > < / a : K e y > < a : V a l u e   i : t y p e = " M e a s u r e G r i d V i e w S t a t e I D i a g r a m T a g A d d i t i o n a l I n f o " / > < / a : K e y V a l u e O f D i a g r a m O b j e c t K e y a n y T y p e z b w N T n L X > < a : K e y V a l u e O f D i a g r a m O b j e c t K e y a n y T y p e z b w N T n L X > < a : K e y > < K e y > M e a s u r e s \ M i n   o f   T e a m   A \ T a g I n f o \ V a l u e < / K e y > < / a : K e y > < a : V a l u e   i : t y p e = " M e a s u r e G r i d V i e w S t a t e I D i a g r a m T a g A d d i t i o n a l I n f o " / > < / a : K e y V a l u e O f D i a g r a m O b j e c t K e y a n y T y p e z b w N T n L X > < a : K e y V a l u e O f D i a g r a m O b j e c t K e y a n y T y p e z b w N T n L X > < a : K e y > < K e y > C o l u m n s \ C h i l d < / K e y > < / a : K e y > < a : V a l u e   i : t y p e = " M e a s u r e G r i d N o d e V i e w S t a t e " > < L a y e d O u t > t r u e < / L a y e d O u t > < / a : V a l u e > < / a : K e y V a l u e O f D i a g r a m O b j e c t K e y a n y T y p e z b w N T n L X > < a : K e y V a l u e O f D i a g r a m O b j e c t K e y a n y T y p e z b w N T n L X > < a : K e y > < K e y > C o l u m n s \ T e a m   A < / K e y > < / a : K e y > < a : V a l u e   i : t y p e = " M e a s u r e G r i d N o d e V i e w S t a t e " > < C o l u m n > 1 < / C o l u m n > < L a y e d O u t > t r u e < / L a y e d O u t > < / a : V a l u e > < / a : K e y V a l u e O f D i a g r a m O b j e c t K e y a n y T y p e z b w N T n L X > < a : K e y V a l u e O f D i a g r a m O b j e c t K e y a n y T y p e z b w N T n L X > < a : K e y > < K e y > C o l u m n s \ T e a m   B < / K e y > < / a : K e y > < a : V a l u e   i : t y p e = " M e a s u r e G r i d N o d e V i e w S t a t e " > < C o l u m n > 2 < / C o l u m n > < L a y e d O u t > t r u e < / L a y e d O u t > < / a : V a l u e > < / a : K e y V a l u e O f D i a g r a m O b j e c t K e y a n y T y p e z b w N T n L X > < a : K e y V a l u e O f D i a g r a m O b j e c t K e y a n y T y p e z b w N T n L X > < a : K e y > < K e y > C o l u m n s \ T e a m   C < / K e y > < / a : K e y > < a : V a l u e   i : t y p e = " M e a s u r e G r i d N o d e V i e w S t a t e " > < C o l u m n > 3 < / C o l u m n > < L a y e d O u t > t r u e < / L a y e d O u t > < / a : V a l u e > < / a : K e y V a l u e O f D i a g r a m O b j e c t K e y a n y T y p e z b w N T n L X > < a : K e y V a l u e O f D i a g r a m O b j e c t K e y a n y T y p e z b w N T n L X > < a : K e y > < K e y > C o l u m n s \ T e a m   D < / K e y > < / a : K e y > < a : V a l u e   i : t y p e = " M e a s u r e G r i d N o d e V i e w S t a t e " > < C o l u m n > 4 < / C o l u m n > < L a y e d O u t > t r u e < / L a y e d O u t > < / a : V a l u e > < / a : K e y V a l u e O f D i a g r a m O b j e c t K e y a n y T y p e z b w N T n L X > < a : K e y V a l u e O f D i a g r a m O b j e c t K e y a n y T y p e z b w N T n L X > < a : K e y > < K e y > C o l u m n s \ T e a m   E < / K e y > < / a : K e y > < a : V a l u e   i : t y p e = " M e a s u r e G r i d N o d e V i e w S t a t e " > < C o l u m n > 5 < / C o l u m n > < L a y e d O u t > t r u e < / L a y e d O u t > < / a : V a l u e > < / a : K e y V a l u e O f D i a g r a m O b j e c t K e y a n y T y p e z b w N T n L X > < a : K e y V a l u e O f D i a g r a m O b j e c t K e y a n y T y p e z b w N T n L X > < a : K e y > < K e y > C o l u m n s \ T e a m   F < / K e y > < / a : K e y > < a : V a l u e   i : t y p e = " M e a s u r e G r i d N o d e V i e w S t a t e " > < C o l u m n > 6 < / C o l u m n > < L a y e d O u t > t r u e < / L a y e d O u t > < / a : V a l u e > < / a : K e y V a l u e O f D i a g r a m O b j e c t K e y a n y T y p e z b w N T n L X > < a : K e y V a l u e O f D i a g r a m O b j e c t K e y a n y T y p e z b w N T n L X > < a : K e y > < K e y > C o l u m n s \ T e a m   G < / K e y > < / a : K e y > < a : V a l u e   i : t y p e = " M e a s u r e G r i d N o d e V i e w S t a t e " > < C o l u m n > 7 < / C o l u m n > < L a y e d O u t > t r u e < / L a y e d O u t > < / a : V a l u e > < / a : K e y V a l u e O f D i a g r a m O b j e c t K e y a n y T y p e z b w N T n L X > < a : K e y V a l u e O f D i a g r a m O b j e c t K e y a n y T y p e z b w N T n L X > < a : K e y > < K e y > C o l u m n s \ T e a m   H < / K e y > < / a : K e y > < a : V a l u e   i : t y p e = " M e a s u r e G r i d N o d e V i e w S t a t e " > < C o l u m n > 8 < / C o l u m n > < L a y e d O u t > t r u e < / L a y e d O u t > < / a : V a l u e > < / a : K e y V a l u e O f D i a g r a m O b j e c t K e y a n y T y p e z b w N T n L X > < a : K e y V a l u e O f D i a g r a m O b j e c t K e y a n y T y p e z b w N T n L X > < a : K e y > < K e y > C o l u m n s \ T e a m   I < / K e y > < / a : K e y > < a : V a l u e   i : t y p e = " M e a s u r e G r i d N o d e V i e w S t a t e " > < C o l u m n > 9 < / C o l u m n > < L a y e d O u t > t r u e < / L a y e d O u t > < / a : V a l u e > < / a : K e y V a l u e O f D i a g r a m O b j e c t K e y a n y T y p e z b w N T n L X > < a : K e y V a l u e O f D i a g r a m O b j e c t K e y a n y T y p e z b w N T n L X > < a : K e y > < K e y > C o l u m n s \ T e a m   J < / K e y > < / a : K e y > < a : V a l u e   i : t y p e = " M e a s u r e G r i d N o d e V i e w S t a t e " > < C o l u m n > 1 0 < / C o l u m n > < L a y e d O u t > t r u e < / L a y e d O u t > < / a : V a l u e > < / a : K e y V a l u e O f D i a g r a m O b j e c t K e y a n y T y p e z b w N T n L X > < a : K e y V a l u e O f D i a g r a m O b j e c t K e y a n y T y p e z b w N T n L X > < a : K e y > < K e y > L i n k s \ & l t ; C o l u m n s \ S u m   o f   T e a m   A & g t ; - & l t ; M e a s u r e s \ T e a m   A & g t ; < / K e y > < / a : K e y > < a : V a l u e   i : t y p e = " M e a s u r e G r i d V i e w S t a t e I D i a g r a m L i n k " / > < / a : K e y V a l u e O f D i a g r a m O b j e c t K e y a n y T y p e z b w N T n L X > < a : K e y V a l u e O f D i a g r a m O b j e c t K e y a n y T y p e z b w N T n L X > < a : K e y > < K e y > L i n k s \ & l t ; C o l u m n s \ S u m   o f   T e a m   A & g t ; - & l t ; M e a s u r e s \ T e a m   A & g t ; \ C O L U M N < / K e y > < / a : K e y > < a : V a l u e   i : t y p e = " M e a s u r e G r i d V i e w S t a t e I D i a g r a m L i n k E n d p o i n t " / > < / a : K e y V a l u e O f D i a g r a m O b j e c t K e y a n y T y p e z b w N T n L X > < a : K e y V a l u e O f D i a g r a m O b j e c t K e y a n y T y p e z b w N T n L X > < a : K e y > < K e y > L i n k s \ & l t ; C o l u m n s \ S u m   o f   T e a m   A & g t ; - & l t ; M e a s u r e s \ T e a m   A & g t ; \ M E A S U R E < / K e y > < / a : K e y > < a : V a l u e   i : t y p e = " M e a s u r e G r i d V i e w S t a t e I D i a g r a m L i n k E n d p o i n t " / > < / a : K e y V a l u e O f D i a g r a m O b j e c t K e y a n y T y p e z b w N T n L X > < a : K e y V a l u e O f D i a g r a m O b j e c t K e y a n y T y p e z b w N T n L X > < a : K e y > < K e y > L i n k s \ & l t ; C o l u m n s \ S u m   o f   T e a m   B & g t ; - & l t ; M e a s u r e s \ T e a m   B & g t ; < / K e y > < / a : K e y > < a : V a l u e   i : t y p e = " M e a s u r e G r i d V i e w S t a t e I D i a g r a m L i n k " / > < / a : K e y V a l u e O f D i a g r a m O b j e c t K e y a n y T y p e z b w N T n L X > < a : K e y V a l u e O f D i a g r a m O b j e c t K e y a n y T y p e z b w N T n L X > < a : K e y > < K e y > L i n k s \ & l t ; C o l u m n s \ S u m   o f   T e a m   B & g t ; - & l t ; M e a s u r e s \ T e a m   B & g t ; \ C O L U M N < / K e y > < / a : K e y > < a : V a l u e   i : t y p e = " M e a s u r e G r i d V i e w S t a t e I D i a g r a m L i n k E n d p o i n t " / > < / a : K e y V a l u e O f D i a g r a m O b j e c t K e y a n y T y p e z b w N T n L X > < a : K e y V a l u e O f D i a g r a m O b j e c t K e y a n y T y p e z b w N T n L X > < a : K e y > < K e y > L i n k s \ & l t ; C o l u m n s \ S u m   o f   T e a m   B & g t ; - & l t ; M e a s u r e s \ T e a m   B & g t ; \ M E A S U R E < / K e y > < / a : K e y > < a : V a l u e   i : t y p e = " M e a s u r e G r i d V i e w S t a t e I D i a g r a m L i n k E n d p o i n t " / > < / a : K e y V a l u e O f D i a g r a m O b j e c t K e y a n y T y p e z b w N T n L X > < a : K e y V a l u e O f D i a g r a m O b j e c t K e y a n y T y p e z b w N T n L X > < a : K e y > < K e y > L i n k s \ & l t ; C o l u m n s \ S u m   o f   T e a m   C & g t ; - & l t ; M e a s u r e s \ T e a m   C & g t ; < / K e y > < / a : K e y > < a : V a l u e   i : t y p e = " M e a s u r e G r i d V i e w S t a t e I D i a g r a m L i n k " / > < / a : K e y V a l u e O f D i a g r a m O b j e c t K e y a n y T y p e z b w N T n L X > < a : K e y V a l u e O f D i a g r a m O b j e c t K e y a n y T y p e z b w N T n L X > < a : K e y > < K e y > L i n k s \ & l t ; C o l u m n s \ S u m   o f   T e a m   C & g t ; - & l t ; M e a s u r e s \ T e a m   C & g t ; \ C O L U M N < / K e y > < / a : K e y > < a : V a l u e   i : t y p e = " M e a s u r e G r i d V i e w S t a t e I D i a g r a m L i n k E n d p o i n t " / > < / a : K e y V a l u e O f D i a g r a m O b j e c t K e y a n y T y p e z b w N T n L X > < a : K e y V a l u e O f D i a g r a m O b j e c t K e y a n y T y p e z b w N T n L X > < a : K e y > < K e y > L i n k s \ & l t ; C o l u m n s \ S u m   o f   T e a m   C & g t ; - & l t ; M e a s u r e s \ T e a m   C & g t ; \ M E A S U R E < / K e y > < / a : K e y > < a : V a l u e   i : t y p e = " M e a s u r e G r i d V i e w S t a t e I D i a g r a m L i n k E n d p o i n t " / > < / a : K e y V a l u e O f D i a g r a m O b j e c t K e y a n y T y p e z b w N T n L X > < a : K e y V a l u e O f D i a g r a m O b j e c t K e y a n y T y p e z b w N T n L X > < a : K e y > < K e y > L i n k s \ & l t ; C o l u m n s \ S u m   o f   T e a m   D & g t ; - & l t ; M e a s u r e s \ T e a m   D & g t ; < / K e y > < / a : K e y > < a : V a l u e   i : t y p e = " M e a s u r e G r i d V i e w S t a t e I D i a g r a m L i n k " / > < / a : K e y V a l u e O f D i a g r a m O b j e c t K e y a n y T y p e z b w N T n L X > < a : K e y V a l u e O f D i a g r a m O b j e c t K e y a n y T y p e z b w N T n L X > < a : K e y > < K e y > L i n k s \ & l t ; C o l u m n s \ S u m   o f   T e a m   D & g t ; - & l t ; M e a s u r e s \ T e a m   D & g t ; \ C O L U M N < / K e y > < / a : K e y > < a : V a l u e   i : t y p e = " M e a s u r e G r i d V i e w S t a t e I D i a g r a m L i n k E n d p o i n t " / > < / a : K e y V a l u e O f D i a g r a m O b j e c t K e y a n y T y p e z b w N T n L X > < a : K e y V a l u e O f D i a g r a m O b j e c t K e y a n y T y p e z b w N T n L X > < a : K e y > < K e y > L i n k s \ & l t ; C o l u m n s \ S u m   o f   T e a m   D & g t ; - & l t ; M e a s u r e s \ T e a m   D & g t ; \ M E A S U R E < / K e y > < / a : K e y > < a : V a l u e   i : t y p e = " M e a s u r e G r i d V i e w S t a t e I D i a g r a m L i n k E n d p o i n t " / > < / a : K e y V a l u e O f D i a g r a m O b j e c t K e y a n y T y p e z b w N T n L X > < a : K e y V a l u e O f D i a g r a m O b j e c t K e y a n y T y p e z b w N T n L X > < a : K e y > < K e y > L i n k s \ & l t ; C o l u m n s \ S u m   o f   T e a m   E & g t ; - & l t ; M e a s u r e s \ T e a m   E & g t ; < / K e y > < / a : K e y > < a : V a l u e   i : t y p e = " M e a s u r e G r i d V i e w S t a t e I D i a g r a m L i n k " / > < / a : K e y V a l u e O f D i a g r a m O b j e c t K e y a n y T y p e z b w N T n L X > < a : K e y V a l u e O f D i a g r a m O b j e c t K e y a n y T y p e z b w N T n L X > < a : K e y > < K e y > L i n k s \ & l t ; C o l u m n s \ S u m   o f   T e a m   E & g t ; - & l t ; M e a s u r e s \ T e a m   E & g t ; \ C O L U M N < / K e y > < / a : K e y > < a : V a l u e   i : t y p e = " M e a s u r e G r i d V i e w S t a t e I D i a g r a m L i n k E n d p o i n t " / > < / a : K e y V a l u e O f D i a g r a m O b j e c t K e y a n y T y p e z b w N T n L X > < a : K e y V a l u e O f D i a g r a m O b j e c t K e y a n y T y p e z b w N T n L X > < a : K e y > < K e y > L i n k s \ & l t ; C o l u m n s \ S u m   o f   T e a m   E & g t ; - & l t ; M e a s u r e s \ T e a m   E & g t ; \ M E A S U R E < / K e y > < / a : K e y > < a : V a l u e   i : t y p e = " M e a s u r e G r i d V i e w S t a t e I D i a g r a m L i n k E n d p o i n t " / > < / a : K e y V a l u e O f D i a g r a m O b j e c t K e y a n y T y p e z b w N T n L X > < a : K e y V a l u e O f D i a g r a m O b j e c t K e y a n y T y p e z b w N T n L X > < a : K e y > < K e y > L i n k s \ & l t ; C o l u m n s \ S u m   o f   T e a m   F & g t ; - & l t ; M e a s u r e s \ T e a m   F & g t ; < / K e y > < / a : K e y > < a : V a l u e   i : t y p e = " M e a s u r e G r i d V i e w S t a t e I D i a g r a m L i n k " / > < / a : K e y V a l u e O f D i a g r a m O b j e c t K e y a n y T y p e z b w N T n L X > < a : K e y V a l u e O f D i a g r a m O b j e c t K e y a n y T y p e z b w N T n L X > < a : K e y > < K e y > L i n k s \ & l t ; C o l u m n s \ S u m   o f   T e a m   F & g t ; - & l t ; M e a s u r e s \ T e a m   F & g t ; \ C O L U M N < / K e y > < / a : K e y > < a : V a l u e   i : t y p e = " M e a s u r e G r i d V i e w S t a t e I D i a g r a m L i n k E n d p o i n t " / > < / a : K e y V a l u e O f D i a g r a m O b j e c t K e y a n y T y p e z b w N T n L X > < a : K e y V a l u e O f D i a g r a m O b j e c t K e y a n y T y p e z b w N T n L X > < a : K e y > < K e y > L i n k s \ & l t ; C o l u m n s \ S u m   o f   T e a m   F & g t ; - & l t ; M e a s u r e s \ T e a m   F & g t ; \ M E A S U R E < / K e y > < / a : K e y > < a : V a l u e   i : t y p e = " M e a s u r e G r i d V i e w S t a t e I D i a g r a m L i n k E n d p o i n t " / > < / a : K e y V a l u e O f D i a g r a m O b j e c t K e y a n y T y p e z b w N T n L X > < a : K e y V a l u e O f D i a g r a m O b j e c t K e y a n y T y p e z b w N T n L X > < a : K e y > < K e y > L i n k s \ & l t ; C o l u m n s \ S u m   o f   T e a m   H & g t ; - & l t ; M e a s u r e s \ T e a m   H & g t ; < / K e y > < / a : K e y > < a : V a l u e   i : t y p e = " M e a s u r e G r i d V i e w S t a t e I D i a g r a m L i n k " / > < / a : K e y V a l u e O f D i a g r a m O b j e c t K e y a n y T y p e z b w N T n L X > < a : K e y V a l u e O f D i a g r a m O b j e c t K e y a n y T y p e z b w N T n L X > < a : K e y > < K e y > L i n k s \ & l t ; C o l u m n s \ S u m   o f   T e a m   H & g t ; - & l t ; M e a s u r e s \ T e a m   H & g t ; \ C O L U M N < / K e y > < / a : K e y > < a : V a l u e   i : t y p e = " M e a s u r e G r i d V i e w S t a t e I D i a g r a m L i n k E n d p o i n t " / > < / a : K e y V a l u e O f D i a g r a m O b j e c t K e y a n y T y p e z b w N T n L X > < a : K e y V a l u e O f D i a g r a m O b j e c t K e y a n y T y p e z b w N T n L X > < a : K e y > < K e y > L i n k s \ & l t ; C o l u m n s \ S u m   o f   T e a m   H & g t ; - & l t ; M e a s u r e s \ T e a m   H & g t ; \ M E A S U R E < / K e y > < / a : K e y > < a : V a l u e   i : t y p e = " M e a s u r e G r i d V i e w S t a t e I D i a g r a m L i n k E n d p o i n t " / > < / a : K e y V a l u e O f D i a g r a m O b j e c t K e y a n y T y p e z b w N T n L X > < a : K e y V a l u e O f D i a g r a m O b j e c t K e y a n y T y p e z b w N T n L X > < a : K e y > < K e y > L i n k s \ & l t ; C o l u m n s \ S u m   o f   T e a m   G & g t ; - & l t ; M e a s u r e s \ T e a m   G & g t ; < / K e y > < / a : K e y > < a : V a l u e   i : t y p e = " M e a s u r e G r i d V i e w S t a t e I D i a g r a m L i n k " / > < / a : K e y V a l u e O f D i a g r a m O b j e c t K e y a n y T y p e z b w N T n L X > < a : K e y V a l u e O f D i a g r a m O b j e c t K e y a n y T y p e z b w N T n L X > < a : K e y > < K e y > L i n k s \ & l t ; C o l u m n s \ S u m   o f   T e a m   G & g t ; - & l t ; M e a s u r e s \ T e a m   G & g t ; \ C O L U M N < / K e y > < / a : K e y > < a : V a l u e   i : t y p e = " M e a s u r e G r i d V i e w S t a t e I D i a g r a m L i n k E n d p o i n t " / > < / a : K e y V a l u e O f D i a g r a m O b j e c t K e y a n y T y p e z b w N T n L X > < a : K e y V a l u e O f D i a g r a m O b j e c t K e y a n y T y p e z b w N T n L X > < a : K e y > < K e y > L i n k s \ & l t ; C o l u m n s \ S u m   o f   T e a m   G & g t ; - & l t ; M e a s u r e s \ T e a m   G & g t ; \ M E A S U R E < / K e y > < / a : K e y > < a : V a l u e   i : t y p e = " M e a s u r e G r i d V i e w S t a t e I D i a g r a m L i n k E n d p o i n t " / > < / a : K e y V a l u e O f D i a g r a m O b j e c t K e y a n y T y p e z b w N T n L X > < a : K e y V a l u e O f D i a g r a m O b j e c t K e y a n y T y p e z b w N T n L X > < a : K e y > < K e y > L i n k s \ & l t ; C o l u m n s \ S u m   o f   T e a m   I & g t ; - & l t ; M e a s u r e s \ T e a m   I & g t ; < / K e y > < / a : K e y > < a : V a l u e   i : t y p e = " M e a s u r e G r i d V i e w S t a t e I D i a g r a m L i n k " / > < / a : K e y V a l u e O f D i a g r a m O b j e c t K e y a n y T y p e z b w N T n L X > < a : K e y V a l u e O f D i a g r a m O b j e c t K e y a n y T y p e z b w N T n L X > < a : K e y > < K e y > L i n k s \ & l t ; C o l u m n s \ S u m   o f   T e a m   I & g t ; - & l t ; M e a s u r e s \ T e a m   I & g t ; \ C O L U M N < / K e y > < / a : K e y > < a : V a l u e   i : t y p e = " M e a s u r e G r i d V i e w S t a t e I D i a g r a m L i n k E n d p o i n t " / > < / a : K e y V a l u e O f D i a g r a m O b j e c t K e y a n y T y p e z b w N T n L X > < a : K e y V a l u e O f D i a g r a m O b j e c t K e y a n y T y p e z b w N T n L X > < a : K e y > < K e y > L i n k s \ & l t ; C o l u m n s \ S u m   o f   T e a m   I & g t ; - & l t ; M e a s u r e s \ T e a m   I & g t ; \ M E A S U R E < / K e y > < / a : K e y > < a : V a l u e   i : t y p e = " M e a s u r e G r i d V i e w S t a t e I D i a g r a m L i n k E n d p o i n t " / > < / a : K e y V a l u e O f D i a g r a m O b j e c t K e y a n y T y p e z b w N T n L X > < a : K e y V a l u e O f D i a g r a m O b j e c t K e y a n y T y p e z b w N T n L X > < a : K e y > < K e y > L i n k s \ & l t ; C o l u m n s \ S u m   o f   T e a m   J & g t ; - & l t ; M e a s u r e s \ T e a m   J & g t ; < / K e y > < / a : K e y > < a : V a l u e   i : t y p e = " M e a s u r e G r i d V i e w S t a t e I D i a g r a m L i n k " / > < / a : K e y V a l u e O f D i a g r a m O b j e c t K e y a n y T y p e z b w N T n L X > < a : K e y V a l u e O f D i a g r a m O b j e c t K e y a n y T y p e z b w N T n L X > < a : K e y > < K e y > L i n k s \ & l t ; C o l u m n s \ S u m   o f   T e a m   J & g t ; - & l t ; M e a s u r e s \ T e a m   J & g t ; \ C O L U M N < / K e y > < / a : K e y > < a : V a l u e   i : t y p e = " M e a s u r e G r i d V i e w S t a t e I D i a g r a m L i n k E n d p o i n t " / > < / a : K e y V a l u e O f D i a g r a m O b j e c t K e y a n y T y p e z b w N T n L X > < a : K e y V a l u e O f D i a g r a m O b j e c t K e y a n y T y p e z b w N T n L X > < a : K e y > < K e y > L i n k s \ & l t ; C o l u m n s \ S u m   o f   T e a m   J & g t ; - & l t ; M e a s u r e s \ T e a m   J & g t ; \ M E A S U R E < / K e y > < / a : K e y > < a : V a l u e   i : t y p e = " M e a s u r e G r i d V i e w S t a t e I D i a g r a m L i n k E n d p o i n t " / > < / a : K e y V a l u e O f D i a g r a m O b j e c t K e y a n y T y p e z b w N T n L X > < a : K e y V a l u e O f D i a g r a m O b j e c t K e y a n y T y p e z b w N T n L X > < a : K e y > < K e y > L i n k s \ & l t ; C o l u m n s \ M i n   o f   T e a m   A & g t ; - & l t ; M e a s u r e s \ T e a m   A & g t ; < / K e y > < / a : K e y > < a : V a l u e   i : t y p e = " M e a s u r e G r i d V i e w S t a t e I D i a g r a m L i n k " / > < / a : K e y V a l u e O f D i a g r a m O b j e c t K e y a n y T y p e z b w N T n L X > < a : K e y V a l u e O f D i a g r a m O b j e c t K e y a n y T y p e z b w N T n L X > < a : K e y > < K e y > L i n k s \ & l t ; C o l u m n s \ M i n   o f   T e a m   A & g t ; - & l t ; M e a s u r e s \ T e a m   A & g t ; \ C O L U M N < / K e y > < / a : K e y > < a : V a l u e   i : t y p e = " M e a s u r e G r i d V i e w S t a t e I D i a g r a m L i n k E n d p o i n t " / > < / a : K e y V a l u e O f D i a g r a m O b j e c t K e y a n y T y p e z b w N T n L X > < a : K e y V a l u e O f D i a g r a m O b j e c t K e y a n y T y p e z b w N T n L X > < a : K e y > < K e y > L i n k s \ & l t ; C o l u m n s \ M i n   o f   T e a m   A & g t ; - & l t ; M e a s u r e s \ T e a m   A & g t ; \ M E A S U R E 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I m p l i c i t M e a s u r e s > t r u e < / S h o w I m p l i c i t M e a s u r e s > < 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 T a g s \ T a b l e s \ & l t ; T a b l e s \ T a b l e 1 3 & g t ; < / K e y > < / D i a g r a m O b j e c t K e y > < D i a g r a m O b j e c t K e y > < K e y > T a b l e s \ T a b l e 1 3 < / K e y > < / D i a g r a m O b j e c t K e y > < D i a g r a m O b j e c t K e y > < K e y > T a b l e s \ T a b l e 1 3 \ C o l u m n s \ C h i l d < / K e y > < / D i a g r a m O b j e c t K e y > < D i a g r a m O b j e c t K e y > < K e y > T a b l e s \ T a b l e 1 3 \ C o l u m n s \ T e a m   A < / K e y > < / D i a g r a m O b j e c t K e y > < D i a g r a m O b j e c t K e y > < K e y > T a b l e s \ T a b l e 1 3 \ C o l u m n s \ T e a m   B < / K e y > < / D i a g r a m O b j e c t K e y > < D i a g r a m O b j e c t K e y > < K e y > T a b l e s \ T a b l e 1 3 \ C o l u m n s \ T e a m   C < / K e y > < / D i a g r a m O b j e c t K e y > < D i a g r a m O b j e c t K e y > < K e y > T a b l e s \ T a b l e 1 3 \ C o l u m n s \ T e a m   D < / K e y > < / D i a g r a m O b j e c t K e y > < D i a g r a m O b j e c t K e y > < K e y > T a b l e s \ T a b l e 1 3 \ C o l u m n s \ T e a m   E < / K e y > < / D i a g r a m O b j e c t K e y > < D i a g r a m O b j e c t K e y > < K e y > T a b l e s \ T a b l e 1 3 \ C o l u m n s \ T e a m   F < / K e y > < / D i a g r a m O b j e c t K e y > < D i a g r a m O b j e c t K e y > < K e y > T a b l e s \ T a b l e 1 3 \ C o l u m n s \ T e a m   G < / K e y > < / D i a g r a m O b j e c t K e y > < D i a g r a m O b j e c t K e y > < K e y > T a b l e s \ T a b l e 1 3 \ C o l u m n s \ T e a m   H < / K e y > < / D i a g r a m O b j e c t K e y > < D i a g r a m O b j e c t K e y > < K e y > T a b l e s \ T a b l e 1 3 \ C o l u m n s \ T e a m   I < / K e y > < / D i a g r a m O b j e c t K e y > < D i a g r a m O b j e c t K e y > < K e y > T a b l e s \ T a b l e 1 3 \ C o l u m n s \ T e a m   J < / K e y > < / D i a g r a m O b j e c t K e y > < D i a g r a m O b j e c t K e y > < K e y > T a b l e s \ T a b l e 1 3 \ M e a s u r e s \ S u m   o f   T e a m   A < / K e y > < / D i a g r a m O b j e c t K e y > < D i a g r a m O b j e c t K e y > < K e y > T a b l e s \ T a b l e 1 3 \ S u m   o f   T e a m   A \ A d d i t i o n a l   I n f o \ I m p l i c i t   M e a s u r e < / K e y > < / D i a g r a m O b j e c t K e y > < D i a g r a m O b j e c t K e y > < K e y > T a b l e s \ T a b l e 1 3 \ M e a s u r e s \ S u m   o f   T e a m   B < / K e y > < / D i a g r a m O b j e c t K e y > < D i a g r a m O b j e c t K e y > < K e y > T a b l e s \ T a b l e 1 3 \ S u m   o f   T e a m   B \ A d d i t i o n a l   I n f o \ I m p l i c i t   M e a s u r e < / K e y > < / D i a g r a m O b j e c t K e y > < D i a g r a m O b j e c t K e y > < K e y > T a b l e s \ T a b l e 1 3 \ M e a s u r e s \ S u m   o f   T e a m   C < / K e y > < / D i a g r a m O b j e c t K e y > < D i a g r a m O b j e c t K e y > < K e y > T a b l e s \ T a b l e 1 3 \ S u m   o f   T e a m   C \ A d d i t i o n a l   I n f o \ I m p l i c i t   M e a s u r e < / K e y > < / D i a g r a m O b j e c t K e y > < D i a g r a m O b j e c t K e y > < K e y > T a b l e s \ T a b l e 1 3 \ M e a s u r e s \ S u m   o f   T e a m   D < / K e y > < / D i a g r a m O b j e c t K e y > < D i a g r a m O b j e c t K e y > < K e y > T a b l e s \ T a b l e 1 3 \ S u m   o f   T e a m   D \ A d d i t i o n a l   I n f o \ I m p l i c i t   M e a s u r e < / K e y > < / D i a g r a m O b j e c t K e y > < D i a g r a m O b j e c t K e y > < K e y > T a b l e s \ T a b l e 1 3 \ M e a s u r e s \ S u m   o f   T e a m   E < / K e y > < / D i a g r a m O b j e c t K e y > < D i a g r a m O b j e c t K e y > < K e y > T a b l e s \ T a b l e 1 3 \ S u m   o f   T e a m   E \ A d d i t i o n a l   I n f o \ I m p l i c i t   M e a s u r e < / K e y > < / D i a g r a m O b j e c t K e y > < D i a g r a m O b j e c t K e y > < K e y > T a b l e s \ T a b l e 1 3 \ M e a s u r e s \ S u m   o f   T e a m   F < / K e y > < / D i a g r a m O b j e c t K e y > < D i a g r a m O b j e c t K e y > < K e y > T a b l e s \ T a b l e 1 3 \ S u m   o f   T e a m   F \ A d d i t i o n a l   I n f o \ I m p l i c i t   M e a s u r e < / K e y > < / D i a g r a m O b j e c t K e y > < D i a g r a m O b j e c t K e y > < K e y > T a b l e s \ T a b l e 1 3 \ M e a s u r e s \ S u m   o f   T e a m   H < / K e y > < / D i a g r a m O b j e c t K e y > < D i a g r a m O b j e c t K e y > < K e y > T a b l e s \ T a b l e 1 3 \ S u m   o f   T e a m   H \ A d d i t i o n a l   I n f o \ I m p l i c i t   M e a s u r e < / K e y > < / D i a g r a m O b j e c t K e y > < D i a g r a m O b j e c t K e y > < K e y > T a b l e s \ T a b l e 1 3 \ M e a s u r e s \ S u m   o f   T e a m   G < / K e y > < / D i a g r a m O b j e c t K e y > < D i a g r a m O b j e c t K e y > < K e y > T a b l e s \ T a b l e 1 3 \ S u m   o f   T e a m   G \ A d d i t i o n a l   I n f o \ I m p l i c i t   M e a s u r e < / K e y > < / D i a g r a m O b j e c t K e y > < D i a g r a m O b j e c t K e y > < K e y > T a b l e s \ T a b l e 1 3 \ M e a s u r e s \ S u m   o f   T e a m   I < / K e y > < / D i a g r a m O b j e c t K e y > < D i a g r a m O b j e c t K e y > < K e y > T a b l e s \ T a b l e 1 3 \ S u m   o f   T e a m   I \ A d d i t i o n a l   I n f o \ I m p l i c i t   M e a s u r e < / K e y > < / D i a g r a m O b j e c t K e y > < D i a g r a m O b j e c t K e y > < K e y > T a b l e s \ T a b l e 1 3 \ M e a s u r e s \ S u m   o f   T e a m   J < / K e y > < / D i a g r a m O b j e c t K e y > < D i a g r a m O b j e c t K e y > < K e y > T a b l e s \ T a b l e 1 3 \ S u m   o f   T e a m   J \ A d d i t i o n a l   I n f o \ I m p l i c i t   M e a s u r e < / K e y > < / D i a g r a m O b j e c t K e y > < D i a g r a m O b j e c t K e y > < K e y > T a b l e s \ T a b l e 1 3 \ M e a s u r e s \ M i n   o f   T e a m   A < / K e y > < / D i a g r a m O b j e c t K e y > < D i a g r a m O b j e c t K e y > < K e y > T a b l e s \ T a b l e 1 3 \ M i n   o f   T e a m   A \ A d d i t i o n a l   I n f o \ I m p l i c i t   M e a s u r e < / K e y > < / D i a g r a m O b j e c t K e y > < / A l l K e y s > < S e l e c t e d K e y s > < D i a g r a m O b j e c t K e y > < K e y > T a b l e s \ T a b l e 1 3 < / 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 T a g s \ T a b l e s \ & l t ; T a b l e s \ T a b l e 1 3 & g t ; < / K e y > < / a : K e y > < a : V a l u e   i : t y p e = " D i a g r a m D i s p l a y T a g V i e w S t a t e " > < I s N o t F i l t e r e d O u t > t r u e < / I s N o t F i l t e r e d O u t > < / a : V a l u e > < / a : K e y V a l u e O f D i a g r a m O b j e c t K e y a n y T y p e z b w N T n L X > < a : K e y V a l u e O f D i a g r a m O b j e c t K e y a n y T y p e z b w N T n L X > < a : K e y > < K e y > T a b l e s \ T a b l e 1 3 < / K e y > < / a : K e y > < a : V a l u e   i : t y p e = " D i a g r a m D i s p l a y N o d e V i e w S t a t e " > < H e i g h t > 4 0 2 < / H e i g h t > < I s E x p a n d e d > t r u e < / I s E x p a n d e d > < L a y e d O u t > t r u e < / L a y e d O u t > < W i d t h > 2 0 0 < / W i d t h > < / a : V a l u e > < / a : K e y V a l u e O f D i a g r a m O b j e c t K e y a n y T y p e z b w N T n L X > < a : K e y V a l u e O f D i a g r a m O b j e c t K e y a n y T y p e z b w N T n L X > < a : K e y > < K e y > T a b l e s \ T a b l e 1 3 \ C o l u m n s \ C h i l d < / K e y > < / a : K e y > < a : V a l u e   i : t y p e = " D i a g r a m D i s p l a y N o d e V i e w S t a t e " > < H e i g h t > 1 5 0 < / H e i g h t > < I s E x p a n d e d > t r u e < / I s E x p a n d e d > < W i d t h > 2 0 0 < / W i d t h > < / a : V a l u e > < / a : K e y V a l u e O f D i a g r a m O b j e c t K e y a n y T y p e z b w N T n L X > < a : K e y V a l u e O f D i a g r a m O b j e c t K e y a n y T y p e z b w N T n L X > < a : K e y > < K e y > T a b l e s \ T a b l e 1 3 \ C o l u m n s \ T e a m   A < / K e y > < / a : K e y > < a : V a l u e   i : t y p e = " D i a g r a m D i s p l a y N o d e V i e w S t a t e " > < H e i g h t > 1 5 0 < / H e i g h t > < I s E x p a n d e d > t r u e < / I s E x p a n d e d > < W i d t h > 2 0 0 < / W i d t h > < / a : V a l u e > < / a : K e y V a l u e O f D i a g r a m O b j e c t K e y a n y T y p e z b w N T n L X > < a : K e y V a l u e O f D i a g r a m O b j e c t K e y a n y T y p e z b w N T n L X > < a : K e y > < K e y > T a b l e s \ T a b l e 1 3 \ C o l u m n s \ T e a m   B < / K e y > < / a : K e y > < a : V a l u e   i : t y p e = " D i a g r a m D i s p l a y N o d e V i e w S t a t e " > < H e i g h t > 1 5 0 < / H e i g h t > < I s E x p a n d e d > t r u e < / I s E x p a n d e d > < W i d t h > 2 0 0 < / W i d t h > < / a : V a l u e > < / a : K e y V a l u e O f D i a g r a m O b j e c t K e y a n y T y p e z b w N T n L X > < a : K e y V a l u e O f D i a g r a m O b j e c t K e y a n y T y p e z b w N T n L X > < a : K e y > < K e y > T a b l e s \ T a b l e 1 3 \ C o l u m n s \ T e a m   C < / K e y > < / a : K e y > < a : V a l u e   i : t y p e = " D i a g r a m D i s p l a y N o d e V i e w S t a t e " > < H e i g h t > 1 5 0 < / H e i g h t > < I s E x p a n d e d > t r u e < / I s E x p a n d e d > < W i d t h > 2 0 0 < / W i d t h > < / a : V a l u e > < / a : K e y V a l u e O f D i a g r a m O b j e c t K e y a n y T y p e z b w N T n L X > < a : K e y V a l u e O f D i a g r a m O b j e c t K e y a n y T y p e z b w N T n L X > < a : K e y > < K e y > T a b l e s \ T a b l e 1 3 \ C o l u m n s \ T e a m   D < / K e y > < / a : K e y > < a : V a l u e   i : t y p e = " D i a g r a m D i s p l a y N o d e V i e w S t a t e " > < H e i g h t > 1 5 0 < / H e i g h t > < I s E x p a n d e d > t r u e < / I s E x p a n d e d > < W i d t h > 2 0 0 < / W i d t h > < / a : V a l u e > < / a : K e y V a l u e O f D i a g r a m O b j e c t K e y a n y T y p e z b w N T n L X > < a : K e y V a l u e O f D i a g r a m O b j e c t K e y a n y T y p e z b w N T n L X > < a : K e y > < K e y > T a b l e s \ T a b l e 1 3 \ C o l u m n s \ T e a m   E < / K e y > < / a : K e y > < a : V a l u e   i : t y p e = " D i a g r a m D i s p l a y N o d e V i e w S t a t e " > < H e i g h t > 1 5 0 < / H e i g h t > < I s E x p a n d e d > t r u e < / I s E x p a n d e d > < W i d t h > 2 0 0 < / W i d t h > < / a : V a l u e > < / a : K e y V a l u e O f D i a g r a m O b j e c t K e y a n y T y p e z b w N T n L X > < a : K e y V a l u e O f D i a g r a m O b j e c t K e y a n y T y p e z b w N T n L X > < a : K e y > < K e y > T a b l e s \ T a b l e 1 3 \ C o l u m n s \ T e a m   F < / K e y > < / a : K e y > < a : V a l u e   i : t y p e = " D i a g r a m D i s p l a y N o d e V i e w S t a t e " > < H e i g h t > 1 5 0 < / H e i g h t > < I s E x p a n d e d > t r u e < / I s E x p a n d e d > < W i d t h > 2 0 0 < / W i d t h > < / a : V a l u e > < / a : K e y V a l u e O f D i a g r a m O b j e c t K e y a n y T y p e z b w N T n L X > < a : K e y V a l u e O f D i a g r a m O b j e c t K e y a n y T y p e z b w N T n L X > < a : K e y > < K e y > T a b l e s \ T a b l e 1 3 \ C o l u m n s \ T e a m   G < / K e y > < / a : K e y > < a : V a l u e   i : t y p e = " D i a g r a m D i s p l a y N o d e V i e w S t a t e " > < H e i g h t > 1 5 0 < / H e i g h t > < I s E x p a n d e d > t r u e < / I s E x p a n d e d > < W i d t h > 2 0 0 < / W i d t h > < / a : V a l u e > < / a : K e y V a l u e O f D i a g r a m O b j e c t K e y a n y T y p e z b w N T n L X > < a : K e y V a l u e O f D i a g r a m O b j e c t K e y a n y T y p e z b w N T n L X > < a : K e y > < K e y > T a b l e s \ T a b l e 1 3 \ C o l u m n s \ T e a m   H < / K e y > < / a : K e y > < a : V a l u e   i : t y p e = " D i a g r a m D i s p l a y N o d e V i e w S t a t e " > < H e i g h t > 1 5 0 < / H e i g h t > < I s E x p a n d e d > t r u e < / I s E x p a n d e d > < W i d t h > 2 0 0 < / W i d t h > < / a : V a l u e > < / a : K e y V a l u e O f D i a g r a m O b j e c t K e y a n y T y p e z b w N T n L X > < a : K e y V a l u e O f D i a g r a m O b j e c t K e y a n y T y p e z b w N T n L X > < a : K e y > < K e y > T a b l e s \ T a b l e 1 3 \ C o l u m n s \ T e a m   I < / K e y > < / a : K e y > < a : V a l u e   i : t y p e = " D i a g r a m D i s p l a y N o d e V i e w S t a t e " > < H e i g h t > 1 5 0 < / H e i g h t > < I s E x p a n d e d > t r u e < / I s E x p a n d e d > < W i d t h > 2 0 0 < / W i d t h > < / a : V a l u e > < / a : K e y V a l u e O f D i a g r a m O b j e c t K e y a n y T y p e z b w N T n L X > < a : K e y V a l u e O f D i a g r a m O b j e c t K e y a n y T y p e z b w N T n L X > < a : K e y > < K e y > T a b l e s \ T a b l e 1 3 \ C o l u m n s \ T e a m   J < / K e y > < / a : K e y > < a : V a l u e   i : t y p e = " D i a g r a m D i s p l a y N o d e V i e w S t a t e " > < H e i g h t > 1 5 0 < / H e i g h t > < I s E x p a n d e d > t r u e < / I s E x p a n d e d > < W i d t h > 2 0 0 < / W i d t h > < / a : V a l u e > < / a : K e y V a l u e O f D i a g r a m O b j e c t K e y a n y T y p e z b w N T n L X > < a : K e y V a l u e O f D i a g r a m O b j e c t K e y a n y T y p e z b w N T n L X > < a : K e y > < K e y > T a b l e s \ T a b l e 1 3 \ M e a s u r e s \ S u m   o f   T e a m   A < / K e y > < / a : K e y > < a : V a l u e   i : t y p e = " D i a g r a m D i s p l a y N o d e V i e w S t a t e " > < H e i g h t > 1 5 0 < / H e i g h t > < I s E x p a n d e d > t r u e < / I s E x p a n d e d > < W i d t h > 2 0 0 < / W i d t h > < / a : V a l u e > < / a : K e y V a l u e O f D i a g r a m O b j e c t K e y a n y T y p e z b w N T n L X > < a : K e y V a l u e O f D i a g r a m O b j e c t K e y a n y T y p e z b w N T n L X > < a : K e y > < K e y > T a b l e s \ T a b l e 1 3 \ S u m   o f   T e a m   A \ A d d i t i o n a l   I n f o \ I m p l i c i t   M e a s u r e < / K e y > < / a : K e y > < a : V a l u e   i : t y p e = " D i a g r a m D i s p l a y V i e w S t a t e I D i a g r a m T a g A d d i t i o n a l I n f o " / > < / a : K e y V a l u e O f D i a g r a m O b j e c t K e y a n y T y p e z b w N T n L X > < a : K e y V a l u e O f D i a g r a m O b j e c t K e y a n y T y p e z b w N T n L X > < a : K e y > < K e y > T a b l e s \ T a b l e 1 3 \ M e a s u r e s \ S u m   o f   T e a m   B < / K e y > < / a : K e y > < a : V a l u e   i : t y p e = " D i a g r a m D i s p l a y N o d e V i e w S t a t e " > < H e i g h t > 1 5 0 < / H e i g h t > < I s E x p a n d e d > t r u e < / I s E x p a n d e d > < W i d t h > 2 0 0 < / W i d t h > < / a : V a l u e > < / a : K e y V a l u e O f D i a g r a m O b j e c t K e y a n y T y p e z b w N T n L X > < a : K e y V a l u e O f D i a g r a m O b j e c t K e y a n y T y p e z b w N T n L X > < a : K e y > < K e y > T a b l e s \ T a b l e 1 3 \ S u m   o f   T e a m   B \ A d d i t i o n a l   I n f o \ I m p l i c i t   M e a s u r e < / K e y > < / a : K e y > < a : V a l u e   i : t y p e = " D i a g r a m D i s p l a y V i e w S t a t e I D i a g r a m T a g A d d i t i o n a l I n f o " / > < / a : K e y V a l u e O f D i a g r a m O b j e c t K e y a n y T y p e z b w N T n L X > < a : K e y V a l u e O f D i a g r a m O b j e c t K e y a n y T y p e z b w N T n L X > < a : K e y > < K e y > T a b l e s \ T a b l e 1 3 \ M e a s u r e s \ S u m   o f   T e a m   C < / K e y > < / a : K e y > < a : V a l u e   i : t y p e = " D i a g r a m D i s p l a y N o d e V i e w S t a t e " > < H e i g h t > 1 5 0 < / H e i g h t > < I s E x p a n d e d > t r u e < / I s E x p a n d e d > < W i d t h > 2 0 0 < / W i d t h > < / a : V a l u e > < / a : K e y V a l u e O f D i a g r a m O b j e c t K e y a n y T y p e z b w N T n L X > < a : K e y V a l u e O f D i a g r a m O b j e c t K e y a n y T y p e z b w N T n L X > < a : K e y > < K e y > T a b l e s \ T a b l e 1 3 \ S u m   o f   T e a m   C \ A d d i t i o n a l   I n f o \ I m p l i c i t   M e a s u r e < / K e y > < / a : K e y > < a : V a l u e   i : t y p e = " D i a g r a m D i s p l a y V i e w S t a t e I D i a g r a m T a g A d d i t i o n a l I n f o " / > < / a : K e y V a l u e O f D i a g r a m O b j e c t K e y a n y T y p e z b w N T n L X > < a : K e y V a l u e O f D i a g r a m O b j e c t K e y a n y T y p e z b w N T n L X > < a : K e y > < K e y > T a b l e s \ T a b l e 1 3 \ M e a s u r e s \ S u m   o f   T e a m   D < / K e y > < / a : K e y > < a : V a l u e   i : t y p e = " D i a g r a m D i s p l a y N o d e V i e w S t a t e " > < H e i g h t > 1 5 0 < / H e i g h t > < I s E x p a n d e d > t r u e < / I s E x p a n d e d > < W i d t h > 2 0 0 < / W i d t h > < / a : V a l u e > < / a : K e y V a l u e O f D i a g r a m O b j e c t K e y a n y T y p e z b w N T n L X > < a : K e y V a l u e O f D i a g r a m O b j e c t K e y a n y T y p e z b w N T n L X > < a : K e y > < K e y > T a b l e s \ T a b l e 1 3 \ S u m   o f   T e a m   D \ A d d i t i o n a l   I n f o \ I m p l i c i t   M e a s u r e < / K e y > < / a : K e y > < a : V a l u e   i : t y p e = " D i a g r a m D i s p l a y V i e w S t a t e I D i a g r a m T a g A d d i t i o n a l I n f o " / > < / a : K e y V a l u e O f D i a g r a m O b j e c t K e y a n y T y p e z b w N T n L X > < a : K e y V a l u e O f D i a g r a m O b j e c t K e y a n y T y p e z b w N T n L X > < a : K e y > < K e y > T a b l e s \ T a b l e 1 3 \ M e a s u r e s \ S u m   o f   T e a m   E < / K e y > < / a : K e y > < a : V a l u e   i : t y p e = " D i a g r a m D i s p l a y N o d e V i e w S t a t e " > < H e i g h t > 1 5 0 < / H e i g h t > < I s E x p a n d e d > t r u e < / I s E x p a n d e d > < W i d t h > 2 0 0 < / W i d t h > < / a : V a l u e > < / a : K e y V a l u e O f D i a g r a m O b j e c t K e y a n y T y p e z b w N T n L X > < a : K e y V a l u e O f D i a g r a m O b j e c t K e y a n y T y p e z b w N T n L X > < a : K e y > < K e y > T a b l e s \ T a b l e 1 3 \ S u m   o f   T e a m   E \ A d d i t i o n a l   I n f o \ I m p l i c i t   M e a s u r e < / K e y > < / a : K e y > < a : V a l u e   i : t y p e = " D i a g r a m D i s p l a y V i e w S t a t e I D i a g r a m T a g A d d i t i o n a l I n f o " / > < / a : K e y V a l u e O f D i a g r a m O b j e c t K e y a n y T y p e z b w N T n L X > < a : K e y V a l u e O f D i a g r a m O b j e c t K e y a n y T y p e z b w N T n L X > < a : K e y > < K e y > T a b l e s \ T a b l e 1 3 \ M e a s u r e s \ S u m   o f   T e a m   F < / K e y > < / a : K e y > < a : V a l u e   i : t y p e = " D i a g r a m D i s p l a y N o d e V i e w S t a t e " > < H e i g h t > 1 5 0 < / H e i g h t > < I s E x p a n d e d > t r u e < / I s E x p a n d e d > < W i d t h > 2 0 0 < / W i d t h > < / a : V a l u e > < / a : K e y V a l u e O f D i a g r a m O b j e c t K e y a n y T y p e z b w N T n L X > < a : K e y V a l u e O f D i a g r a m O b j e c t K e y a n y T y p e z b w N T n L X > < a : K e y > < K e y > T a b l e s \ T a b l e 1 3 \ S u m   o f   T e a m   F \ A d d i t i o n a l   I n f o \ I m p l i c i t   M e a s u r e < / K e y > < / a : K e y > < a : V a l u e   i : t y p e = " D i a g r a m D i s p l a y V i e w S t a t e I D i a g r a m T a g A d d i t i o n a l I n f o " / > < / a : K e y V a l u e O f D i a g r a m O b j e c t K e y a n y T y p e z b w N T n L X > < a : K e y V a l u e O f D i a g r a m O b j e c t K e y a n y T y p e z b w N T n L X > < a : K e y > < K e y > T a b l e s \ T a b l e 1 3 \ M e a s u r e s \ S u m   o f   T e a m   H < / K e y > < / a : K e y > < a : V a l u e   i : t y p e = " D i a g r a m D i s p l a y N o d e V i e w S t a t e " > < H e i g h t > 1 5 0 < / H e i g h t > < I s E x p a n d e d > t r u e < / I s E x p a n d e d > < W i d t h > 2 0 0 < / W i d t h > < / a : V a l u e > < / a : K e y V a l u e O f D i a g r a m O b j e c t K e y a n y T y p e z b w N T n L X > < a : K e y V a l u e O f D i a g r a m O b j e c t K e y a n y T y p e z b w N T n L X > < a : K e y > < K e y > T a b l e s \ T a b l e 1 3 \ S u m   o f   T e a m   H \ A d d i t i o n a l   I n f o \ I m p l i c i t   M e a s u r e < / K e y > < / a : K e y > < a : V a l u e   i : t y p e = " D i a g r a m D i s p l a y V i e w S t a t e I D i a g r a m T a g A d d i t i o n a l I n f o " / > < / a : K e y V a l u e O f D i a g r a m O b j e c t K e y a n y T y p e z b w N T n L X > < a : K e y V a l u e O f D i a g r a m O b j e c t K e y a n y T y p e z b w N T n L X > < a : K e y > < K e y > T a b l e s \ T a b l e 1 3 \ M e a s u r e s \ S u m   o f   T e a m   G < / K e y > < / a : K e y > < a : V a l u e   i : t y p e = " D i a g r a m D i s p l a y N o d e V i e w S t a t e " > < H e i g h t > 1 5 0 < / H e i g h t > < I s E x p a n d e d > t r u e < / I s E x p a n d e d > < W i d t h > 2 0 0 < / W i d t h > < / a : V a l u e > < / a : K e y V a l u e O f D i a g r a m O b j e c t K e y a n y T y p e z b w N T n L X > < a : K e y V a l u e O f D i a g r a m O b j e c t K e y a n y T y p e z b w N T n L X > < a : K e y > < K e y > T a b l e s \ T a b l e 1 3 \ S u m   o f   T e a m   G \ A d d i t i o n a l   I n f o \ I m p l i c i t   M e a s u r e < / K e y > < / a : K e y > < a : V a l u e   i : t y p e = " D i a g r a m D i s p l a y V i e w S t a t e I D i a g r a m T a g A d d i t i o n a l I n f o " / > < / a : K e y V a l u e O f D i a g r a m O b j e c t K e y a n y T y p e z b w N T n L X > < a : K e y V a l u e O f D i a g r a m O b j e c t K e y a n y T y p e z b w N T n L X > < a : K e y > < K e y > T a b l e s \ T a b l e 1 3 \ M e a s u r e s \ S u m   o f   T e a m   I < / K e y > < / a : K e y > < a : V a l u e   i : t y p e = " D i a g r a m D i s p l a y N o d e V i e w S t a t e " > < H e i g h t > 1 5 0 < / H e i g h t > < I s E x p a n d e d > t r u e < / I s E x p a n d e d > < W i d t h > 2 0 0 < / W i d t h > < / a : V a l u e > < / a : K e y V a l u e O f D i a g r a m O b j e c t K e y a n y T y p e z b w N T n L X > < a : K e y V a l u e O f D i a g r a m O b j e c t K e y a n y T y p e z b w N T n L X > < a : K e y > < K e y > T a b l e s \ T a b l e 1 3 \ S u m   o f   T e a m   I \ A d d i t i o n a l   I n f o \ I m p l i c i t   M e a s u r e < / K e y > < / a : K e y > < a : V a l u e   i : t y p e = " D i a g r a m D i s p l a y V i e w S t a t e I D i a g r a m T a g A d d i t i o n a l I n f o " / > < / a : K e y V a l u e O f D i a g r a m O b j e c t K e y a n y T y p e z b w N T n L X > < a : K e y V a l u e O f D i a g r a m O b j e c t K e y a n y T y p e z b w N T n L X > < a : K e y > < K e y > T a b l e s \ T a b l e 1 3 \ M e a s u r e s \ S u m   o f   T e a m   J < / K e y > < / a : K e y > < a : V a l u e   i : t y p e = " D i a g r a m D i s p l a y N o d e V i e w S t a t e " > < H e i g h t > 1 5 0 < / H e i g h t > < I s E x p a n d e d > t r u e < / I s E x p a n d e d > < W i d t h > 2 0 0 < / W i d t h > < / a : V a l u e > < / a : K e y V a l u e O f D i a g r a m O b j e c t K e y a n y T y p e z b w N T n L X > < a : K e y V a l u e O f D i a g r a m O b j e c t K e y a n y T y p e z b w N T n L X > < a : K e y > < K e y > T a b l e s \ T a b l e 1 3 \ S u m   o f   T e a m   J \ A d d i t i o n a l   I n f o \ I m p l i c i t   M e a s u r e < / K e y > < / a : K e y > < a : V a l u e   i : t y p e = " D i a g r a m D i s p l a y V i e w S t a t e I D i a g r a m T a g A d d i t i o n a l I n f o " / > < / a : K e y V a l u e O f D i a g r a m O b j e c t K e y a n y T y p e z b w N T n L X > < a : K e y V a l u e O f D i a g r a m O b j e c t K e y a n y T y p e z b w N T n L X > < a : K e y > < K e y > T a b l e s \ T a b l e 1 3 \ M e a s u r e s \ M i n   o f   T e a m   A < / K e y > < / a : K e y > < a : V a l u e   i : t y p e = " D i a g r a m D i s p l a y N o d e V i e w S t a t e " > < H e i g h t > 1 5 0 < / H e i g h t > < I s E x p a n d e d > t r u e < / I s E x p a n d e d > < W i d t h > 2 0 0 < / W i d t h > < / a : V a l u e > < / a : K e y V a l u e O f D i a g r a m O b j e c t K e y a n y T y p e z b w N T n L X > < a : K e y V a l u e O f D i a g r a m O b j e c t K e y a n y T y p e z b w N T n L X > < a : K e y > < K e y > T a b l e s \ T a b l e 1 3 \ M i n   o f   T e a m   A \ A d d i t i o n a l   I n f o \ I m p l i c i t   M e a s u r e < / K e y > < / a : K e y > < a : V a l u e   i : t y p e = " D i a g r a m D i s p l a y V i e w S t a t e I D i a g r a m T a g A d d i t i o n a l I n f o " / > < / a : K e y V a l u e O f D i a g r a m O b j e c t K e y a n y T y p e z b w N T n L X > < / V i e w S t a t e s > < / D i a g r a m M a n a g e r . S e r i a l i z a b l e D i a g r a m > < / A r r a y O f D i a g r a m M a n a g e r . S e r i a l i z a b l e D i a g r a m > ] ] > < / C u s t o m C o n t e n t > < / G e m i n i > 
</file>

<file path=customXml/item17.xml>��< ? x m l   v e r s i o n = " 1 . 0 "   e n c o d i n g = " U T F - 1 6 " ? > < G e m i n i   x m l n s = " h t t p : / / g e m i n i / p i v o t c u s t o m i z a t i o n / S h o w I m p l i c i t M e a s u r e s " > < C u s t o m C o n t e n t > < ! [ C D A T A [ T r u e ] ] > < / 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5AFCDAD5D4E4D8499BAF83E3290A6569" ma:contentTypeVersion="539" ma:contentTypeDescription="Create a new document." ma:contentTypeScope="" ma:versionID="8af30d4b07d927bc81c6624eb375968e">
  <xsd:schema xmlns:xsd="http://www.w3.org/2001/XMLSchema" xmlns:xs="http://www.w3.org/2001/XMLSchema" xmlns:p="http://schemas.microsoft.com/office/2006/metadata/properties" xmlns:ns2="d16efad5-0601-4cf0-b7c2-89968258c777" xmlns:ns3="b520efc4-de6c-4bd0-a01d-8c861c850ce1" xmlns:ns4="fa6a9aea-fb0f-4ddd-aff8-712634b7d5fe" targetNamespace="http://schemas.microsoft.com/office/2006/metadata/properties" ma:root="true" ma:fieldsID="d77de3490eaeef93089501aea2bfd173" ns2:_="" ns3:_="" ns4:_="">
    <xsd:import namespace="d16efad5-0601-4cf0-b7c2-89968258c777"/>
    <xsd:import namespace="b520efc4-de6c-4bd0-a01d-8c861c850ce1"/>
    <xsd:import namespace="fa6a9aea-fb0f-4ddd-aff8-712634b7d5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20efc4-de6c-4bd0-a01d-8c861c850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af71320-1412-4515-a0b2-dc1dac8ea18d}" ma:internalName="TaxCatchAll"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VMX3MACP777Z-101988863-2580</_dlc_DocId>
    <_dlc_DocIdUrl xmlns="d16efad5-0601-4cf0-b7c2-89968258c777">
      <Url>https://icfonline.sharepoint.com/sites/ihd-dhs/nutrition/_layouts/15/DocIdRedir.aspx?ID=VMX3MACP777Z-101988863-2580</Url>
      <Description>VMX3MACP777Z-101988863-2580</Description>
    </_dlc_DocIdUrl>
    <TaxCatchAll xmlns="fa6a9aea-fb0f-4ddd-aff8-712634b7d5fe" xsi:nil="true"/>
    <lcf76f155ced4ddcb4097134ff3c332f xmlns="b520efc4-de6c-4bd0-a01d-8c861c850ce1">
      <Terms xmlns="http://schemas.microsoft.com/office/infopath/2007/PartnerControls"/>
    </lcf76f155ced4ddcb4097134ff3c332f>
  </documentManagement>
</p:properties>
</file>

<file path=customXml/item20.xml>��< ? x m l   v e r s i o n = " 1 . 0 "   e n c o d i n g = " U T F - 1 6 " ? > < G e m i n i   x m l n s = " h t t p : / / g e m i n i / p i v o t c u s t o m i z a t i o n / S h o w H i d d e n " > < C u s t o m C o n t e n t > < ! [ C D A T A [ T r u e ] ] > < / C u s t o m C o n t e n t > < / G e m i n i > 
</file>

<file path=customXml/item21.xml>��< ? x m l   v e r s i o n = " 1 . 0 "   e n c o d i n g = " U T F - 1 6 " ? > < G e m i n i   x m l n s = " h t t p : / / g e m i n i / p i v o t c u s t o m i z a t i o n / M a n u a l C a l c M o d e " > < C u s t o m C o n t e n t > < ! [ C D A T A [ F a l s e ] ] > < / 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 2 0 1 8 - 1 1 - 1 3 T 1 8 : 1 3 : 4 1 . 6 6 6 5 8 3 - 0 5 : 0 0 < / L a s t P r o c e s s e d T i m e > < / D a t a M o d e l i n g S a n d b o x . S e r i a l i z e d S a n d b o x E r r o r C a c h e > ] ] > < / C u s t o m C o n t e n t > < / G e m i n i > 
</file>

<file path=customXml/item3.xml>��< ? x m l   v e r s i o n = " 1 . 0 "   e n c o d i n g = " U T F - 1 6 " ? > < G e m i n i   x m l n s = " h t t p : / / g e m i n i / p i v o t c u s t o m i z a t i o n / I s S a n d b o x E m b e d d e d " > < C u s t o m C o n t e n t > < ! [ C D A T A [ y e s ] ] > < / 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 C o l u m n s \ C h i l d < / K e y > < / a : K e y > < a : V a l u e   i : t y p e = " T a b l e W i d g e t B a s e V i e w S t a t e " / > < / a : K e y V a l u e O f D i a g r a m O b j e c t K e y a n y T y p e z b w N T n L X > < a : K e y V a l u e O f D i a g r a m O b j e c t K e y a n y T y p e z b w N T n L X > < a : K e y > < K e y > C o l u m n s \ T e a m   A < / K e y > < / a : K e y > < a : V a l u e   i : t y p e = " T a b l e W i d g e t B a s e V i e w S t a t e " / > < / a : K e y V a l u e O f D i a g r a m O b j e c t K e y a n y T y p e z b w N T n L X > < a : K e y V a l u e O f D i a g r a m O b j e c t K e y a n y T y p e z b w N T n L X > < a : K e y > < K e y > C o l u m n s \ T e a m   B < / K e y > < / a : K e y > < a : V a l u e   i : t y p e = " T a b l e W i d g e t B a s e V i e w S t a t e " / > < / a : K e y V a l u e O f D i a g r a m O b j e c t K e y a n y T y p e z b w N T n L X > < a : K e y V a l u e O f D i a g r a m O b j e c t K e y a n y T y p e z b w N T n L X > < a : K e y > < K e y > C o l u m n s \ T e a m   C < / K e y > < / a : K e y > < a : V a l u e   i : t y p e = " T a b l e W i d g e t B a s e V i e w S t a t e " / > < / a : K e y V a l u e O f D i a g r a m O b j e c t K e y a n y T y p e z b w N T n L X > < a : K e y V a l u e O f D i a g r a m O b j e c t K e y a n y T y p e z b w N T n L X > < a : K e y > < K e y > C o l u m n s \ T e a m   D < / K e y > < / a : K e y > < a : V a l u e   i : t y p e = " T a b l e W i d g e t B a s e V i e w S t a t e " / > < / a : K e y V a l u e O f D i a g r a m O b j e c t K e y a n y T y p e z b w N T n L X > < a : K e y V a l u e O f D i a g r a m O b j e c t K e y a n y T y p e z b w N T n L X > < a : K e y > < K e y > C o l u m n s \ T e a m   E < / K e y > < / a : K e y > < a : V a l u e   i : t y p e = " T a b l e W i d g e t B a s e V i e w S t a t e " / > < / a : K e y V a l u e O f D i a g r a m O b j e c t K e y a n y T y p e z b w N T n L X > < a : K e y V a l u e O f D i a g r a m O b j e c t K e y a n y T y p e z b w N T n L X > < a : K e y > < K e y > C o l u m n s \ T e a m   F < / K e y > < / a : K e y > < a : V a l u e   i : t y p e = " T a b l e W i d g e t B a s e V i e w S t a t e " / > < / a : K e y V a l u e O f D i a g r a m O b j e c t K e y a n y T y p e z b w N T n L X > < a : K e y V a l u e O f D i a g r a m O b j e c t K e y a n y T y p e z b w N T n L X > < a : K e y > < K e y > C o l u m n s \ T e a m   G < / K e y > < / a : K e y > < a : V a l u e   i : t y p e = " T a b l e W i d g e t B a s e V i e w S t a t e " / > < / a : K e y V a l u e O f D i a g r a m O b j e c t K e y a n y T y p e z b w N T n L X > < a : K e y V a l u e O f D i a g r a m O b j e c t K e y a n y T y p e z b w N T n L X > < a : K e y > < K e y > C o l u m n s \ T e a m   H < / K e y > < / a : K e y > < a : V a l u e   i : t y p e = " T a b l e W i d g e t B a s e V i e w S t a t e " / > < / a : K e y V a l u e O f D i a g r a m O b j e c t K e y a n y T y p e z b w N T n L X > < a : K e y V a l u e O f D i a g r a m O b j e c t K e y a n y T y p e z b w N T n L X > < a : K e y > < K e y > C o l u m n s \ T e a m   I < / K e y > < / a : K e y > < a : V a l u e   i : t y p e = " T a b l e W i d g e t B a s e V i e w S t a t e " / > < / a : K e y V a l u e O f D i a g r a m O b j e c t K e y a n y T y p e z b w N T n L X > < a : K e y V a l u e O f D i a g r a m O b j e c t K e y a n y T y p e z b w N T n L X > < a : K e y > < K e y > C o l u m n s \ T e a m   J < / 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L i n k e d T a b l e s " > < C u s t o m C o n t e n t > < ! [ C D A T A [ < L i n k e d T a b l e s   x m l n s : x s d = " h t t p : / / w w w . w 3 . o r g / 2 0 0 1 / X M L S c h e m a "   x m l n s : x s i = " h t t p : / / w w w . w 3 . o r g / 2 0 0 1 / X M L S c h e m a - i n s t a n c e " > < L i n k e d T a b l e L i s t > < L i n k e d T a b l e I n f o > < E x c e l T a b l e N a m e > T a b l e 1 3 < / E x c e l T a b l e N a m e > < G e m i n i T a b l e I d > T a b l e 1 3 - e b 2 4 8 4 8 e - 6 d f 1 - 4 0 d 5 - 9 1 d 2 - 9 7 9 c 5 2 a 7 c 1 6 d < / G e m i n i T a b l e I d > < L i n k e d C o l u m n L i s t   / > < U p d a t e N e e d e d > t r u e < / U p d a t e N e e d e d > < R o w C o u n t > 0 < / R o w C o u n t > < / L i n k e d T a b l e I n f o > < / L i n k e d T a b l e L i s t > < / L i n k e d T a b l e s > ] ] > < / C u s t o m C o n t e n t > < / G e m i n i > 
</file>

<file path=customXml/item7.xml>��< ? x m l   v e r s i o n = " 1 . 0 "   e n c o d i n g = " U T F - 1 6 " ? > < G e m i n i   x m l n s = " h t t p : / / g e m i n i / p i v o t c u s t o m i z a t i o n / T a b l e O r d e r " > < C u s t o m C o n t e n t > < ! [ C D A T A [ T a b l e 1 3 - e b 2 4 8 4 8 e - 6 d f 1 - 4 0 d 5 - 9 1 d 2 - 9 7 9 c 5 2 a 7 c 1 6 d ] ] > < / C u s t o m C o n t e n t > < / G e m i n i > 
</file>

<file path=customXml/item8.xml>��< ? x m l   v e r s i o n = " 1 . 0 "   e n c o d i n g = " U T F - 1 6 " ? > < G e m i n i   x m l n s = " h t t p : / / g e m i n i / p i v o t c u s t o m i z a t i o n / L i n k e d T a b l e U p d a t e M o d e " > < C u s t o m C o n t e n t > < ! [ C D A T A [ T r u e ] ] > < / C u s t o m C o n t e n t > < / G e m i n i > 
</file>

<file path=customXml/item9.xml>��< ? x m l   v e r s i o n = " 1 . 0 "   e n c o d i n g = " U T F - 1 6 " ? > < G e m i n i   x m l n s = " h t t p : / / g e m i n i / p i v o t c u s t o m i z a t i o n / T a b l e C o u n t I n S a n d b o x " > < C u s t o m C o n t e n t > < ! [ C D A T A [ 1 ] ] > < / C u s t o m C o n t e n t > < / G e m i n i > 
</file>

<file path=customXml/itemProps1.xml><?xml version="1.0" encoding="utf-8"?>
<ds:datastoreItem xmlns:ds="http://schemas.openxmlformats.org/officeDocument/2006/customXml" ds:itemID="{7D16DF24-2005-4740-84F8-2FF2E495A826}"/>
</file>

<file path=customXml/itemProps10.xml><?xml version="1.0" encoding="utf-8"?>
<ds:datastoreItem xmlns:ds="http://schemas.openxmlformats.org/officeDocument/2006/customXml" ds:itemID="{01DCB100-427B-4828-8DF9-475211D7DC83}"/>
</file>

<file path=customXml/itemProps11.xml><?xml version="1.0" encoding="utf-8"?>
<ds:datastoreItem xmlns:ds="http://schemas.openxmlformats.org/officeDocument/2006/customXml" ds:itemID="{E8D8693E-0386-453C-89AB-7F73E1440B3D}"/>
</file>

<file path=customXml/itemProps12.xml><?xml version="1.0" encoding="utf-8"?>
<ds:datastoreItem xmlns:ds="http://schemas.openxmlformats.org/officeDocument/2006/customXml" ds:itemID="{AAE609B5-2B61-4D96-8530-ACE35A30CC74}"/>
</file>

<file path=customXml/itemProps13.xml><?xml version="1.0" encoding="utf-8"?>
<ds:datastoreItem xmlns:ds="http://schemas.openxmlformats.org/officeDocument/2006/customXml" ds:itemID="{07703ED6-9A9D-4E2E-A186-AA8F1F500FE2}"/>
</file>

<file path=customXml/itemProps14.xml><?xml version="1.0" encoding="utf-8"?>
<ds:datastoreItem xmlns:ds="http://schemas.openxmlformats.org/officeDocument/2006/customXml" ds:itemID="{8AB34F1E-1BDB-46A1-91A8-BA2A53CAADEA}"/>
</file>

<file path=customXml/itemProps15.xml><?xml version="1.0" encoding="utf-8"?>
<ds:datastoreItem xmlns:ds="http://schemas.openxmlformats.org/officeDocument/2006/customXml" ds:itemID="{80251FE8-6832-4B1B-AEA6-F40930E99F0C}"/>
</file>

<file path=customXml/itemProps16.xml><?xml version="1.0" encoding="utf-8"?>
<ds:datastoreItem xmlns:ds="http://schemas.openxmlformats.org/officeDocument/2006/customXml" ds:itemID="{3DDE5140-4E7E-4BFB-ACC9-76F25B33875B}"/>
</file>

<file path=customXml/itemProps17.xml><?xml version="1.0" encoding="utf-8"?>
<ds:datastoreItem xmlns:ds="http://schemas.openxmlformats.org/officeDocument/2006/customXml" ds:itemID="{52314030-B47C-4089-8682-E57E2E6E7B8F}"/>
</file>

<file path=customXml/itemProps18.xml><?xml version="1.0" encoding="utf-8"?>
<ds:datastoreItem xmlns:ds="http://schemas.openxmlformats.org/officeDocument/2006/customXml" ds:itemID="{D7A350FD-69F2-44F4-B61A-7D3B5CDD7663}"/>
</file>

<file path=customXml/itemProps19.xml><?xml version="1.0" encoding="utf-8"?>
<ds:datastoreItem xmlns:ds="http://schemas.openxmlformats.org/officeDocument/2006/customXml" ds:itemID="{EAC9A0C0-F3C7-4E1D-9E10-F219492D115A}"/>
</file>

<file path=customXml/itemProps2.xml><?xml version="1.0" encoding="utf-8"?>
<ds:datastoreItem xmlns:ds="http://schemas.openxmlformats.org/officeDocument/2006/customXml" ds:itemID="{83F49978-412E-4389-B791-E7710FE549C6}"/>
</file>

<file path=customXml/itemProps20.xml><?xml version="1.0" encoding="utf-8"?>
<ds:datastoreItem xmlns:ds="http://schemas.openxmlformats.org/officeDocument/2006/customXml" ds:itemID="{D4EFA78E-C987-4CBE-A026-78F33E75613E}"/>
</file>

<file path=customXml/itemProps21.xml><?xml version="1.0" encoding="utf-8"?>
<ds:datastoreItem xmlns:ds="http://schemas.openxmlformats.org/officeDocument/2006/customXml" ds:itemID="{5D6F04B5-CEDE-482B-8F38-37C970C2C014}"/>
</file>

<file path=customXml/itemProps22.xml><?xml version="1.0" encoding="utf-8"?>
<ds:datastoreItem xmlns:ds="http://schemas.openxmlformats.org/officeDocument/2006/customXml" ds:itemID="{B779ADEC-4727-4ABB-AF89-764028C67BAD}"/>
</file>

<file path=customXml/itemProps3.xml><?xml version="1.0" encoding="utf-8"?>
<ds:datastoreItem xmlns:ds="http://schemas.openxmlformats.org/officeDocument/2006/customXml" ds:itemID="{997D2DBA-25E2-4D27-A30A-1C875DEC3AF1}"/>
</file>

<file path=customXml/itemProps4.xml><?xml version="1.0" encoding="utf-8"?>
<ds:datastoreItem xmlns:ds="http://schemas.openxmlformats.org/officeDocument/2006/customXml" ds:itemID="{2978585F-0641-4032-A3F4-8979C0914E7C}"/>
</file>

<file path=customXml/itemProps5.xml><?xml version="1.0" encoding="utf-8"?>
<ds:datastoreItem xmlns:ds="http://schemas.openxmlformats.org/officeDocument/2006/customXml" ds:itemID="{14E67875-B7C0-402D-AA4E-09B761BC6435}"/>
</file>

<file path=customXml/itemProps6.xml><?xml version="1.0" encoding="utf-8"?>
<ds:datastoreItem xmlns:ds="http://schemas.openxmlformats.org/officeDocument/2006/customXml" ds:itemID="{83F124A6-D916-427F-AA89-D94AAC611FA0}"/>
</file>

<file path=customXml/itemProps7.xml><?xml version="1.0" encoding="utf-8"?>
<ds:datastoreItem xmlns:ds="http://schemas.openxmlformats.org/officeDocument/2006/customXml" ds:itemID="{67F84B8C-2F6A-466B-94DD-20FE309B72C3}"/>
</file>

<file path=customXml/itemProps8.xml><?xml version="1.0" encoding="utf-8"?>
<ds:datastoreItem xmlns:ds="http://schemas.openxmlformats.org/officeDocument/2006/customXml" ds:itemID="{519F23D7-29E1-45DC-B52E-0FB4D83F59CD}"/>
</file>

<file path=customXml/itemProps9.xml><?xml version="1.0" encoding="utf-8"?>
<ds:datastoreItem xmlns:ds="http://schemas.openxmlformats.org/officeDocument/2006/customXml" ds:itemID="{D3518C90-BA62-4E7C-B031-280CA9EBFD39}"/>
</file>

<file path=docProps/app.xml><?xml version="1.0" encoding="utf-8"?>
<Properties xmlns="http://schemas.openxmlformats.org/officeDocument/2006/extended-properties" xmlns:vt="http://schemas.openxmlformats.org/officeDocument/2006/docPropsVTypes">
  <Application>Microsoft Excel Online</Application>
  <Manager/>
  <Company>ICF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ICFI</dc:creator>
  <cp:keywords/>
  <dc:description/>
  <cp:lastModifiedBy>Benedict, Rukundo</cp:lastModifiedBy>
  <cp:revision/>
  <dcterms:created xsi:type="dcterms:W3CDTF">2013-10-30T18:00:21Z</dcterms:created>
  <dcterms:modified xsi:type="dcterms:W3CDTF">2024-09-11T19:44:57Z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0x0101005AFCDAD5D4E4D8499BAF83E3290A6569</vt:lpwstr>
  </property>
  <property fmtid="{D5CDD505-2E9C-101B-9397-08002B2CF9AE}" pid="3" name="_dlc_DocIdItemGuid">
    <vt:lpwstr>bdca0618-886c-451b-ab81-cdcc679dbfa5</vt:lpwstr>
  </property>
  <property fmtid="{D5CDD505-2E9C-101B-9397-08002B2CF9AE}" pid="4" name="AuthorIds_UIVersion_4096">
    <vt:lpwstr>631</vt:lpwstr>
  </property>
  <property fmtid="{D5CDD505-2E9C-101B-9397-08002B2CF9AE}" pid="5" name="MediaServiceImageTags">
    <vt:lpwstr/>
  </property>
</Properties>
</file>